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36" yWindow="600" windowWidth="27492" windowHeight="13992" tabRatio="827" activeTab="5"/>
  </bookViews>
  <sheets>
    <sheet name="ZL č.9" sheetId="39" r:id="rId1"/>
    <sheet name="Rekapitulace stavby" sheetId="1" r:id="rId2"/>
    <sheet name="SO 10.1 - Retenční nádrž .." sheetId="40" r:id="rId3"/>
    <sheet name="SO 10.4 - Přeložka trubní.. " sheetId="43" r:id="rId4"/>
    <sheet name="SO 20.1 - Retenční nádrž .." sheetId="41" r:id="rId5"/>
    <sheet name="SO 40.11 - Retenční nádrž.." sheetId="42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_CENA__" localSheetId="2">#REF!</definedName>
    <definedName name="__CENA__" localSheetId="4">#REF!</definedName>
    <definedName name="__CENA__" localSheetId="5">#REF!</definedName>
    <definedName name="__CENA__">#REF!</definedName>
    <definedName name="__MAIN__" localSheetId="2">#REF!</definedName>
    <definedName name="__MAIN__" localSheetId="4">#REF!</definedName>
    <definedName name="__MAIN__" localSheetId="5">#REF!</definedName>
    <definedName name="__MAIN__">#REF!</definedName>
    <definedName name="__MAIN2__" localSheetId="2">#REF!</definedName>
    <definedName name="__MAIN2__" localSheetId="4">#REF!</definedName>
    <definedName name="__MAIN2__" localSheetId="5">#REF!</definedName>
    <definedName name="__MAIN2__">#REF!</definedName>
    <definedName name="__MAIN3__" localSheetId="2">#REF!</definedName>
    <definedName name="__MAIN3__" localSheetId="4">#REF!</definedName>
    <definedName name="__MAIN3__" localSheetId="5">#REF!</definedName>
    <definedName name="__MAIN3__">#REF!</definedName>
    <definedName name="__SAZBA__" localSheetId="2">#REF!</definedName>
    <definedName name="__SAZBA__" localSheetId="4">#REF!</definedName>
    <definedName name="__SAZBA__" localSheetId="5">#REF!</definedName>
    <definedName name="__SAZBA__">#REF!</definedName>
    <definedName name="__T0__" localSheetId="2">#REF!</definedName>
    <definedName name="__T0__" localSheetId="4">#REF!</definedName>
    <definedName name="__T0__" localSheetId="5">#REF!</definedName>
    <definedName name="__T0__">#REF!</definedName>
    <definedName name="__T1__" localSheetId="2">#REF!</definedName>
    <definedName name="__T1__" localSheetId="4">#REF!</definedName>
    <definedName name="__T1__" localSheetId="5">#REF!</definedName>
    <definedName name="__T1__">#REF!</definedName>
    <definedName name="__T2__" localSheetId="2">#REF!</definedName>
    <definedName name="__T2__" localSheetId="4">#REF!</definedName>
    <definedName name="__T2__" localSheetId="5">#REF!</definedName>
    <definedName name="__T2__">#REF!</definedName>
    <definedName name="__T3__" localSheetId="2">#REF!</definedName>
    <definedName name="__T3__" localSheetId="4">#REF!</definedName>
    <definedName name="__T3__" localSheetId="5">#REF!</definedName>
    <definedName name="__T3__">#REF!</definedName>
    <definedName name="__TE0__" localSheetId="2">#REF!</definedName>
    <definedName name="__TE0__" localSheetId="4">#REF!</definedName>
    <definedName name="__TE0__" localSheetId="5">#REF!</definedName>
    <definedName name="__TE0__">#REF!</definedName>
    <definedName name="__TE1__" localSheetId="2">#REF!</definedName>
    <definedName name="__TE1__" localSheetId="4">#REF!</definedName>
    <definedName name="__TE1__" localSheetId="5">#REF!</definedName>
    <definedName name="__TE1__">#REF!</definedName>
    <definedName name="__TE2__" localSheetId="2">#REF!</definedName>
    <definedName name="__TE2__" localSheetId="4">#REF!</definedName>
    <definedName name="__TE2__" localSheetId="5">#REF!</definedName>
    <definedName name="__TE2__">#REF!</definedName>
    <definedName name="__TR0__" localSheetId="2">#REF!</definedName>
    <definedName name="__TR0__" localSheetId="4">#REF!</definedName>
    <definedName name="__TR0__" localSheetId="5">#REF!</definedName>
    <definedName name="__TR0__">#REF!</definedName>
    <definedName name="__TR1__" localSheetId="2">#REF!</definedName>
    <definedName name="__TR1__" localSheetId="4">#REF!</definedName>
    <definedName name="__TR1__" localSheetId="5">#REF!</definedName>
    <definedName name="__TR1__">#REF!</definedName>
    <definedName name="_xlnm._FilterDatabase" localSheetId="2" hidden="1">'SO 10.1 - Retenční nádrž ..'!$B$106:$I$1963</definedName>
    <definedName name="_xlnm._FilterDatabase" localSheetId="3" hidden="1">'SO 10.4 - Přeložka trubní.. '!$B$98:$I$488</definedName>
    <definedName name="_xlnm._FilterDatabase" localSheetId="4" hidden="1">'SO 20.1 - Retenční nádrž ..'!$C$108:$J$1107</definedName>
    <definedName name="_xlnm._FilterDatabase" localSheetId="5" hidden="1">'SO 40.11 - Retenční nádrž..'!$C$106:$J$1499</definedName>
    <definedName name="Cena_dokumentace" localSheetId="2">#REF!</definedName>
    <definedName name="Cena_dokumentace" localSheetId="4">#REF!</definedName>
    <definedName name="Cena_dokumentace" localSheetId="5">#REF!</definedName>
    <definedName name="Cena_dokumentace">#REF!</definedName>
    <definedName name="ceník" localSheetId="2">#REF!</definedName>
    <definedName name="ceník" localSheetId="4">#REF!</definedName>
    <definedName name="ceník" localSheetId="5">#REF!</definedName>
    <definedName name="ceník">#REF!</definedName>
    <definedName name="cisloobektub">'[1]Krycí list'!$A$5</definedName>
    <definedName name="cisloobjektu" localSheetId="2">#REF!</definedName>
    <definedName name="cisloobjektu" localSheetId="4">#REF!</definedName>
    <definedName name="cisloobjektu" localSheetId="5">#REF!</definedName>
    <definedName name="cisloobjektu">#REF!</definedName>
    <definedName name="cislostavby" localSheetId="2">#REF!</definedName>
    <definedName name="cislostavby" localSheetId="4">#REF!</definedName>
    <definedName name="cislostavby" localSheetId="5">#REF!</definedName>
    <definedName name="cislostavby">#REF!</definedName>
    <definedName name="cislostavbyb">'[1]Krycí list'!$A$7</definedName>
    <definedName name="Datum" localSheetId="2">#REF!</definedName>
    <definedName name="Datum" localSheetId="4">#REF!</definedName>
    <definedName name="Datum" localSheetId="5">#REF!</definedName>
    <definedName name="Datum">#REF!</definedName>
    <definedName name="Dil" localSheetId="2">#REF!</definedName>
    <definedName name="Dil" localSheetId="4">#REF!</definedName>
    <definedName name="Dil" localSheetId="5">#REF!</definedName>
    <definedName name="Dil">#REF!</definedName>
    <definedName name="Dodavka">'[2]Rek.(ÚT)'!$G$12</definedName>
    <definedName name="Dodavka0" localSheetId="2">#REF!</definedName>
    <definedName name="Dodavka0" localSheetId="4">#REF!</definedName>
    <definedName name="Dodavka0" localSheetId="5">#REF!</definedName>
    <definedName name="Dodavka0">#REF!</definedName>
    <definedName name="Dodavka0b" localSheetId="2">#REF!</definedName>
    <definedName name="Dodavka0b" localSheetId="4">#REF!</definedName>
    <definedName name="Dodavka0b" localSheetId="5">#REF!</definedName>
    <definedName name="Dodavka0b">#REF!</definedName>
    <definedName name="Excel_BuiltIn_Print_Area_1">#REF!</definedName>
    <definedName name="HSV">'[2]Rek.(ÚT)'!$E$12</definedName>
    <definedName name="HSV0" localSheetId="2">#REF!</definedName>
    <definedName name="HSV0" localSheetId="4">#REF!</definedName>
    <definedName name="HSV0" localSheetId="5">#REF!</definedName>
    <definedName name="HSV0">#REF!</definedName>
    <definedName name="HSV0b" localSheetId="2">#REF!</definedName>
    <definedName name="HSV0b" localSheetId="4">#REF!</definedName>
    <definedName name="HSV0b" localSheetId="5">#REF!</definedName>
    <definedName name="HSV0b">#REF!</definedName>
    <definedName name="HZS" localSheetId="2">#REF!</definedName>
    <definedName name="HZS" localSheetId="4">#REF!</definedName>
    <definedName name="HZS" localSheetId="5">#REF!</definedName>
    <definedName name="HZS">#REF!</definedName>
    <definedName name="HZS0" localSheetId="2">#REF!</definedName>
    <definedName name="HZS0" localSheetId="4">#REF!</definedName>
    <definedName name="HZS0" localSheetId="5">#REF!</definedName>
    <definedName name="HZS0">#REF!</definedName>
    <definedName name="HZS0c" localSheetId="2">#REF!</definedName>
    <definedName name="HZS0c" localSheetId="4">#REF!</definedName>
    <definedName name="HZS0c" localSheetId="5">#REF!</definedName>
    <definedName name="HZS0c">#REF!</definedName>
    <definedName name="JKSO" localSheetId="2">#REF!</definedName>
    <definedName name="JKSO" localSheetId="4">#REF!</definedName>
    <definedName name="JKSO" localSheetId="5">#REF!</definedName>
    <definedName name="JKSO">#REF!</definedName>
    <definedName name="MJ" localSheetId="2">#REF!</definedName>
    <definedName name="MJ" localSheetId="4">#REF!</definedName>
    <definedName name="MJ" localSheetId="5">#REF!</definedName>
    <definedName name="MJ">#REF!</definedName>
    <definedName name="Mont">'[2]Rek.(ÚT)'!$H$12</definedName>
    <definedName name="Montaz0" localSheetId="2">#REF!</definedName>
    <definedName name="Montaz0" localSheetId="4">#REF!</definedName>
    <definedName name="Montaz0" localSheetId="5">#REF!</definedName>
    <definedName name="Montaz0">#REF!</definedName>
    <definedName name="Montaz0b" localSheetId="2">#REF!</definedName>
    <definedName name="Montaz0b" localSheetId="4">#REF!</definedName>
    <definedName name="Montaz0b" localSheetId="5">#REF!</definedName>
    <definedName name="Montaz0b">#REF!</definedName>
    <definedName name="NazevDilu" localSheetId="2">#REF!</definedName>
    <definedName name="NazevDilu" localSheetId="4">#REF!</definedName>
    <definedName name="NazevDilu" localSheetId="5">#REF!</definedName>
    <definedName name="NazevDilu">#REF!</definedName>
    <definedName name="nazevobektub">'[1]Krycí list'!$C$5</definedName>
    <definedName name="nazevobjektu" localSheetId="2">#REF!</definedName>
    <definedName name="nazevobjektu" localSheetId="4">#REF!</definedName>
    <definedName name="nazevobjektu" localSheetId="5">#REF!</definedName>
    <definedName name="nazevobjektu">#REF!</definedName>
    <definedName name="nazevstavby" localSheetId="2">#REF!</definedName>
    <definedName name="nazevstavby" localSheetId="4">#REF!</definedName>
    <definedName name="nazevstavby" localSheetId="5">#REF!</definedName>
    <definedName name="nazevstavby">#REF!</definedName>
    <definedName name="nazevstavbyc">'[1]Krycí list'!$C$7</definedName>
    <definedName name="Objednatel" localSheetId="2">#REF!</definedName>
    <definedName name="Objednatel" localSheetId="4">#REF!</definedName>
    <definedName name="Objednatel" localSheetId="5">#REF!</definedName>
    <definedName name="Objednatel">#REF!</definedName>
    <definedName name="_xlnm.Print_Area" localSheetId="1">'Rekapitulace stavby'!$B$1:$I$57</definedName>
    <definedName name="_xlnm.Print_Area" localSheetId="2">'SO 10.1 - Retenční nádrž ..'!$A$1:$R$1971</definedName>
    <definedName name="_xlnm.Print_Area" localSheetId="3">'SO 10.4 - Přeložka trubní.. '!$B$1:$R$496</definedName>
    <definedName name="_xlnm.Print_Area" localSheetId="4">'SO 20.1 - Retenční nádrž ..'!$C$104:$T$1115</definedName>
    <definedName name="_xlnm.Print_Area" localSheetId="0">'ZL č.9'!$A$1:$F$27</definedName>
    <definedName name="PocetMJ" localSheetId="2">#REF!</definedName>
    <definedName name="PocetMJ" localSheetId="4">#REF!</definedName>
    <definedName name="PocetMJ" localSheetId="5">#REF!</definedName>
    <definedName name="PocetMJ">#REF!</definedName>
    <definedName name="Poznamka" localSheetId="2">#REF!</definedName>
    <definedName name="Poznamka" localSheetId="4">#REF!</definedName>
    <definedName name="Poznamka" localSheetId="5">#REF!</definedName>
    <definedName name="Poznamka">#REF!</definedName>
    <definedName name="Projektant" localSheetId="2">#REF!</definedName>
    <definedName name="Projektant" localSheetId="4">#REF!</definedName>
    <definedName name="Projektant" localSheetId="5">#REF!</definedName>
    <definedName name="Projektant">#REF!</definedName>
    <definedName name="PSV">'[2]Rek.(ÚT)'!$F$12</definedName>
    <definedName name="PSV0" localSheetId="2">#REF!</definedName>
    <definedName name="PSV0" localSheetId="4">#REF!</definedName>
    <definedName name="PSV0" localSheetId="5">#REF!</definedName>
    <definedName name="PSV0">#REF!</definedName>
    <definedName name="PSV0c" localSheetId="2">#REF!</definedName>
    <definedName name="PSV0c" localSheetId="4">#REF!</definedName>
    <definedName name="PSV0c" localSheetId="5">#REF!</definedName>
    <definedName name="PSV0c">#REF!</definedName>
    <definedName name="SazbaDPH1" localSheetId="2">#REF!</definedName>
    <definedName name="SazbaDPH1" localSheetId="4">#REF!</definedName>
    <definedName name="SazbaDPH1" localSheetId="5">#REF!</definedName>
    <definedName name="SazbaDPH1">#REF!</definedName>
    <definedName name="SazbaDPH2" localSheetId="2">#REF!</definedName>
    <definedName name="SazbaDPH2" localSheetId="4">#REF!</definedName>
    <definedName name="SazbaDPH2" localSheetId="5">#REF!</definedName>
    <definedName name="SazbaDPH2">#REF!</definedName>
    <definedName name="SloupecCC" localSheetId="2">#REF!</definedName>
    <definedName name="SloupecCC" localSheetId="4">#REF!</definedName>
    <definedName name="SloupecCC" localSheetId="5">#REF!</definedName>
    <definedName name="SloupecCC">#REF!</definedName>
    <definedName name="SloupecCisloPol" localSheetId="2">#REF!</definedName>
    <definedName name="SloupecCisloPol" localSheetId="4">#REF!</definedName>
    <definedName name="SloupecCisloPol" localSheetId="5">#REF!</definedName>
    <definedName name="SloupecCisloPol">#REF!</definedName>
    <definedName name="SloupecJC" localSheetId="2">#REF!</definedName>
    <definedName name="SloupecJC" localSheetId="4">#REF!</definedName>
    <definedName name="SloupecJC" localSheetId="5">#REF!</definedName>
    <definedName name="SloupecJC">#REF!</definedName>
    <definedName name="SloupecMJ" localSheetId="2">#REF!</definedName>
    <definedName name="SloupecMJ" localSheetId="4">#REF!</definedName>
    <definedName name="SloupecMJ" localSheetId="5">#REF!</definedName>
    <definedName name="SloupecMJ">#REF!</definedName>
    <definedName name="SloupecMnozstvi" localSheetId="2">#REF!</definedName>
    <definedName name="SloupecMnozstvi" localSheetId="4">#REF!</definedName>
    <definedName name="SloupecMnozstvi" localSheetId="5">#REF!</definedName>
    <definedName name="SloupecMnozstvi">#REF!</definedName>
    <definedName name="SloupecNazPol" localSheetId="2">#REF!</definedName>
    <definedName name="SloupecNazPol" localSheetId="4">#REF!</definedName>
    <definedName name="SloupecNazPol" localSheetId="5">#REF!</definedName>
    <definedName name="SloupecNazPol">#REF!</definedName>
    <definedName name="SloupecPC" localSheetId="2">#REF!</definedName>
    <definedName name="SloupecPC" localSheetId="4">#REF!</definedName>
    <definedName name="SloupecPC" localSheetId="5">#REF!</definedName>
    <definedName name="SloupecPC">#REF!</definedName>
    <definedName name="TO" localSheetId="2">#REF!</definedName>
    <definedName name="TO" localSheetId="4">#REF!</definedName>
    <definedName name="TO" localSheetId="5">#REF!</definedName>
    <definedName name="TO">#REF!</definedName>
    <definedName name="Typ" localSheetId="2">#REF!</definedName>
    <definedName name="Typ" localSheetId="4">#REF!</definedName>
    <definedName name="Typ" localSheetId="5">#REF!</definedName>
    <definedName name="Typ">#REF!</definedName>
    <definedName name="Typc" localSheetId="2">#REF!</definedName>
    <definedName name="Typc" localSheetId="4">#REF!</definedName>
    <definedName name="Typc" localSheetId="5">#REF!</definedName>
    <definedName name="Typc">#REF!</definedName>
    <definedName name="VRN" localSheetId="2">#REF!</definedName>
    <definedName name="VRN" localSheetId="4">#REF!</definedName>
    <definedName name="VRN" localSheetId="5">#REF!</definedName>
    <definedName name="VRN">#REF!</definedName>
    <definedName name="VRNKc" localSheetId="2">#REF!</definedName>
    <definedName name="VRNKc" localSheetId="4">#REF!</definedName>
    <definedName name="VRNKc" localSheetId="5">#REF!</definedName>
    <definedName name="VRNKc">#REF!</definedName>
    <definedName name="VRNnazev" localSheetId="2">#REF!</definedName>
    <definedName name="VRNnazev" localSheetId="4">#REF!</definedName>
    <definedName name="VRNnazev" localSheetId="5">#REF!</definedName>
    <definedName name="VRNnazev">#REF!</definedName>
    <definedName name="VRNnazevb" localSheetId="2">#REF!</definedName>
    <definedName name="VRNnazevb" localSheetId="4">#REF!</definedName>
    <definedName name="VRNnazevb" localSheetId="5">#REF!</definedName>
    <definedName name="VRNnazevb">#REF!</definedName>
    <definedName name="VRNproc" localSheetId="2">#REF!</definedName>
    <definedName name="VRNproc" localSheetId="4">#REF!</definedName>
    <definedName name="VRNproc" localSheetId="5">#REF!</definedName>
    <definedName name="VRNproc">#REF!</definedName>
    <definedName name="VRNprocb" localSheetId="2">#REF!</definedName>
    <definedName name="VRNprocb" localSheetId="4">#REF!</definedName>
    <definedName name="VRNprocb" localSheetId="5">#REF!</definedName>
    <definedName name="VRNprocb">#REF!</definedName>
    <definedName name="VRNzakl" localSheetId="2">#REF!</definedName>
    <definedName name="VRNzakl" localSheetId="4">#REF!</definedName>
    <definedName name="VRNzakl" localSheetId="5">#REF!</definedName>
    <definedName name="VRNzakl">#REF!</definedName>
    <definedName name="VRNzaklb" localSheetId="2">#REF!</definedName>
    <definedName name="VRNzaklb" localSheetId="4">#REF!</definedName>
    <definedName name="VRNzaklb" localSheetId="5">#REF!</definedName>
    <definedName name="VRNzaklb">#REF!</definedName>
    <definedName name="Zakazka" localSheetId="2">#REF!</definedName>
    <definedName name="Zakazka" localSheetId="4">#REF!</definedName>
    <definedName name="Zakazka" localSheetId="5">#REF!</definedName>
    <definedName name="Zakazka">#REF!</definedName>
    <definedName name="Zaklad22" localSheetId="2">#REF!</definedName>
    <definedName name="Zaklad22" localSheetId="4">#REF!</definedName>
    <definedName name="Zaklad22" localSheetId="5">#REF!</definedName>
    <definedName name="Zaklad22">#REF!</definedName>
    <definedName name="Zaklad5" localSheetId="2">#REF!</definedName>
    <definedName name="Zaklad5" localSheetId="4">#REF!</definedName>
    <definedName name="Zaklad5" localSheetId="5">#REF!</definedName>
    <definedName name="Zaklad5">#REF!</definedName>
    <definedName name="Zhotovitel" localSheetId="2">#REF!</definedName>
    <definedName name="Zhotovitel" localSheetId="4">#REF!</definedName>
    <definedName name="Zhotovitel" localSheetId="5">#REF!</definedName>
    <definedName name="Zhotovitel">#REF!</definedName>
    <definedName name="_xlnm.Print_Titles" localSheetId="1">'Rekapitulace stavby'!$49:$49</definedName>
    <definedName name="_xlnm.Print_Titles" localSheetId="2">'SO 10.1 - Retenční nádrž ..'!$106:$106</definedName>
    <definedName name="_xlnm.Print_Titles" localSheetId="3">'SO 10.4 - Přeložka trubní.. '!$98:$98</definedName>
    <definedName name="_xlnm.Print_Titles" localSheetId="4">'SO 20.1 - Retenční nádrž ..'!$108:$108</definedName>
    <definedName name="_xlnm.Print_Titles" localSheetId="5">'SO 40.11 - Retenční nádrž..'!$106:$106</definedName>
  </definedNames>
  <calcPr calcId="162913"/>
</workbook>
</file>

<file path=xl/sharedStrings.xml><?xml version="1.0" encoding="utf-8"?>
<sst xmlns="http://schemas.openxmlformats.org/spreadsheetml/2006/main" count="31202" uniqueCount="3854">
  <si>
    <t>Export VZ</t>
  </si>
  <si>
    <t>List obsahuje:</t>
  </si>
  <si>
    <t>3.0</t>
  </si>
  <si>
    <t>ZAMOK</t>
  </si>
  <si>
    <t>False</t>
  </si>
  <si>
    <t>{23ac296d-c4ec-41e8-b6f7-60febb79670f}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</si>
  <si>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</si>
  <si>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</si>
  <si>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</si>
  <si>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</si>
  <si>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</si>
  <si>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</si>
  <si>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</si>
  <si>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</si>
  <si>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16033a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</si>
  <si>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</si>
  <si>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</si>
  <si>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ZLEPŠENÍ EKOLOGICKÉHO STAVU ŘEKY BEČVY V HRANICÍCH</t>
  </si>
  <si>
    <t>0,1</t>
  </si>
  <si>
    <t>KSO:</t>
  </si>
  <si>
    <t>827 22</t>
  </si>
  <si>
    <t>CC-CZ:</t>
  </si>
  <si>
    <t>22231</t>
  </si>
  <si>
    <t>1</t>
  </si>
  <si>
    <t>Místo:</t>
  </si>
  <si>
    <t>HRANICE - DRAHOTUŠE</t>
  </si>
  <si>
    <t>Datum:</t>
  </si>
  <si>
    <t>6.4.2016</t>
  </si>
  <si>
    <t>10</t>
  </si>
  <si>
    <t>CZ-CPV:</t>
  </si>
  <si>
    <t>42.21.22</t>
  </si>
  <si>
    <t>100</t>
  </si>
  <si>
    <t>Zadavatel:</t>
  </si>
  <si>
    <t>IČ:</t>
  </si>
  <si>
    <t/>
  </si>
  <si>
    <t>VODOVODY A KANALIZACE PŘEROV a.s.</t>
  </si>
  <si>
    <t>DIČ:</t>
  </si>
  <si>
    <t>Uchazeč:</t>
  </si>
  <si>
    <t>Projektant:</t>
  </si>
  <si>
    <t>JV PROJEKT VH s.r.o., BRNO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</si>
  <si>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</si>
  <si>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</si>
  <si>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</si>
  <si>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</si>
  <si>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</si>
  <si>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</si>
  <si>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</si>
  <si>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</si>
  <si>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</si>
  <si>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</si>
  <si>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</si>
  <si>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</si>
  <si>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</si>
  <si>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</si>
  <si>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</si>
  <si>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Informatívní údaje z listů zakázek</t>
  </si>
  <si>
    <t>Kód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</si>
  <si>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</si>
  <si>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</si>
  <si>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</si>
  <si>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</si>
  <si>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</si>
  <si>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</si>
  <si>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</si>
  <si>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</si>
  <si>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</si>
  <si>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</si>
  <si>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</si>
  <si>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</si>
  <si>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</si>
  <si>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</si>
  <si>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</si>
  <si>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</si>
  <si>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</si>
  <si>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</si>
  <si>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</si>
  <si>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UČ 1</t>
  </si>
  <si>
    <t>RETENČNÍ NÁDRŽE RN1A, RN1B, RN1D</t>
  </si>
  <si>
    <t>{b7bc427b-eeee-47e3-9a09-826d1fcffc76}</t>
  </si>
  <si>
    <t>2</t>
  </si>
  <si>
    <t>{345cd4d8-5d5a-4811-8293-c5af2c848e4d}</t>
  </si>
  <si>
    <t>SO 10.1</t>
  </si>
  <si>
    <t>Retenční nádrž RN1A</t>
  </si>
  <si>
    <t>3</t>
  </si>
  <si>
    <t>{1b7d798b-ea08-4184-a286-5f8eebbd25e7}</t>
  </si>
  <si>
    <t>SO 10.4</t>
  </si>
  <si>
    <t>Přeložka trubní části odvodňovacího příkopu</t>
  </si>
  <si>
    <t>{91d86988-a0ac-4814-8abc-c534641713af}</t>
  </si>
  <si>
    <t>831 12</t>
  </si>
  <si>
    <t>{0e497eda-9ad6-4563-b990-0ec7db7a2fc6}</t>
  </si>
  <si>
    <t>SO 20.1</t>
  </si>
  <si>
    <t>Retenční nádrž RN1B</t>
  </si>
  <si>
    <t>{4f771aa7-86b2-4332-9590-a2bd9825548e}</t>
  </si>
  <si>
    <t>{57eba2f9-831d-495a-974a-1f99b5e313bc}</t>
  </si>
  <si>
    <t>SO 40.11</t>
  </si>
  <si>
    <t>Retenční nádrž RN1D - stavební část</t>
  </si>
  <si>
    <t>{50ea311f-8c28-4dbb-8f79-11e1b6153fa8}</t>
  </si>
  <si>
    <t>ASFALTF</t>
  </si>
  <si>
    <t>BASFALT</t>
  </si>
  <si>
    <t>KRYCÍ LIST SOUPISU</t>
  </si>
  <si>
    <t>BASFALTr</t>
  </si>
  <si>
    <t>BBETONr</t>
  </si>
  <si>
    <t>BEDvne</t>
  </si>
  <si>
    <t>BOBRUBNIK</t>
  </si>
  <si>
    <t>Objekt:</t>
  </si>
  <si>
    <t>BROVNANINA</t>
  </si>
  <si>
    <t>UČ 1 - RETENČNÍ NÁDRŽE RN1A, RN1B, RN1D</t>
  </si>
  <si>
    <t>DN1200</t>
  </si>
  <si>
    <t>Soupis:</t>
  </si>
  <si>
    <t>DN1200p</t>
  </si>
  <si>
    <t>SO 10 - RETENČNÍ NÁDRŽ RN1A</t>
  </si>
  <si>
    <t>DN1400</t>
  </si>
  <si>
    <t>Úroveň 3:</t>
  </si>
  <si>
    <t>DN1400če</t>
  </si>
  <si>
    <t>SO 10.1 - Retenční nádrž RN1A</t>
  </si>
  <si>
    <t>DN1400p</t>
  </si>
  <si>
    <t>DN400</t>
  </si>
  <si>
    <t>DN400p</t>
  </si>
  <si>
    <t>FREZA1</t>
  </si>
  <si>
    <t>H1414</t>
  </si>
  <si>
    <t>HV</t>
  </si>
  <si>
    <t>54</t>
  </si>
  <si>
    <t>KABEL</t>
  </si>
  <si>
    <t>LOZE1</t>
  </si>
  <si>
    <t>LOZE2</t>
  </si>
  <si>
    <t>OBSYP1</t>
  </si>
  <si>
    <t>OBSYPP</t>
  </si>
  <si>
    <t>OCEL1</t>
  </si>
  <si>
    <t>OCELdem1</t>
  </si>
  <si>
    <t>OCELdem2</t>
  </si>
  <si>
    <t>OCELdem3</t>
  </si>
  <si>
    <t>ODVOZ12</t>
  </si>
  <si>
    <t>ODVOZmd</t>
  </si>
  <si>
    <t>103,584</t>
  </si>
  <si>
    <t>ODVOZRN</t>
  </si>
  <si>
    <t>OR12</t>
  </si>
  <si>
    <t>ORNICE11m2</t>
  </si>
  <si>
    <t>ORNICE11m3</t>
  </si>
  <si>
    <t>ORNICEm2kanal</t>
  </si>
  <si>
    <t>ORNICEm3kanal</t>
  </si>
  <si>
    <t>PANEL1</t>
  </si>
  <si>
    <t>PANEL2</t>
  </si>
  <si>
    <t>PANEL3</t>
  </si>
  <si>
    <t>PLOCHAOR</t>
  </si>
  <si>
    <t>POTRUBI1</t>
  </si>
  <si>
    <t>POTRUBI2</t>
  </si>
  <si>
    <t>PVCPER</t>
  </si>
  <si>
    <t>30</t>
  </si>
  <si>
    <t>PVCPLNA</t>
  </si>
  <si>
    <t>R600</t>
  </si>
  <si>
    <t>R700</t>
  </si>
  <si>
    <t>REKAPITULACE ČLENĚNÍ SOUPISU PRACÍ</t>
  </si>
  <si>
    <t>R700RN</t>
  </si>
  <si>
    <t>ROVNANINA</t>
  </si>
  <si>
    <t>SD15</t>
  </si>
  <si>
    <t>SD20</t>
  </si>
  <si>
    <t>SP15</t>
  </si>
  <si>
    <t>SPARAZ</t>
  </si>
  <si>
    <t>13</t>
  </si>
  <si>
    <t>STET11</t>
  </si>
  <si>
    <t>STET13</t>
  </si>
  <si>
    <t>STETp</t>
  </si>
  <si>
    <t>TRAVA1</t>
  </si>
  <si>
    <t>TRAVA12</t>
  </si>
  <si>
    <t>U200</t>
  </si>
  <si>
    <t>U241</t>
  </si>
  <si>
    <t>U242</t>
  </si>
  <si>
    <t>U243</t>
  </si>
  <si>
    <t>U28</t>
  </si>
  <si>
    <t>Kód dílu - Popis</t>
  </si>
  <si>
    <t>Cena celkem [CZK]</t>
  </si>
  <si>
    <t>VYDREVA</t>
  </si>
  <si>
    <t>Náklady soupisu celkem</t>
  </si>
  <si>
    <t>VYKOP10m</t>
  </si>
  <si>
    <t>HSV - Práce a dodávky HSV</t>
  </si>
  <si>
    <t>VYKOP11</t>
  </si>
  <si>
    <t xml:space="preserve">    1 - Zemní práce</t>
  </si>
  <si>
    <t>VYKOP111</t>
  </si>
  <si>
    <t xml:space="preserve">      11 - Příprava území a dokončení</t>
  </si>
  <si>
    <t>VYKOPj</t>
  </si>
  <si>
    <t xml:space="preserve">      12 - Zemní práce kanalizace</t>
  </si>
  <si>
    <t>VYKOPj1</t>
  </si>
  <si>
    <t xml:space="preserve">      13 - Zemní práce RN</t>
  </si>
  <si>
    <t>VYKOPjimka</t>
  </si>
  <si>
    <t xml:space="preserve">    2 - Zakládání</t>
  </si>
  <si>
    <t>VYKOPr</t>
  </si>
  <si>
    <t xml:space="preserve">    3 - Svislé a kompletní konstrukce</t>
  </si>
  <si>
    <t>VYKOPr1</t>
  </si>
  <si>
    <t xml:space="preserve">    4 - Vodorovné konstrukce</t>
  </si>
  <si>
    <t>VYKOPRN</t>
  </si>
  <si>
    <t xml:space="preserve">    5 - Komunikace</t>
  </si>
  <si>
    <t>VYKOPRN1z</t>
  </si>
  <si>
    <t xml:space="preserve">    6 - Úpravy povrchů, podlahy a osazování výplní</t>
  </si>
  <si>
    <t>VYKOPRNn</t>
  </si>
  <si>
    <t xml:space="preserve">    8 - Trubní vedení</t>
  </si>
  <si>
    <t>VYKOPRNz</t>
  </si>
  <si>
    <t xml:space="preserve">    9 - Ostatní konstrukce a práce-bourání</t>
  </si>
  <si>
    <t>ZASYP12</t>
  </si>
  <si>
    <t xml:space="preserve">    99 - Přesun hmot</t>
  </si>
  <si>
    <t>ZASYPfr</t>
  </si>
  <si>
    <t>PSV - Práce a dodávky PSV</t>
  </si>
  <si>
    <t>ZASYPRN</t>
  </si>
  <si>
    <t xml:space="preserve">    722 - Zdravotechnika - vnitřní vodovod</t>
  </si>
  <si>
    <t>ZEMINAHV</t>
  </si>
  <si>
    <t xml:space="preserve">    743 - Elektromontáže - hrubá montáž</t>
  </si>
  <si>
    <t>M - Práce a dodávky M</t>
  </si>
  <si>
    <t xml:space="preserve">    35-M - Montáž čerpadel, kompr.a vodoh.zař.</t>
  </si>
  <si>
    <t xml:space="preserve">    46-M - Zemní práce při extr.mont.pracích</t>
  </si>
  <si>
    <t>PČ</t>
  </si>
  <si>
    <t>Popis</t>
  </si>
  <si>
    <t>MJ</t>
  </si>
  <si>
    <t>Množství</t>
  </si>
  <si>
    <t>J.cena [CZK]</t>
  </si>
  <si>
    <t>HSV</t>
  </si>
  <si>
    <t>Práce a dodávky HSV</t>
  </si>
  <si>
    <t>Zemní práce</t>
  </si>
  <si>
    <t>11</t>
  </si>
  <si>
    <t>Příprava území a dokončení</t>
  </si>
  <si>
    <t>K</t>
  </si>
  <si>
    <t>121101101</t>
  </si>
  <si>
    <t>Sejmutí ornice s přemístěním na vzdálenost do 50 m</t>
  </si>
  <si>
    <t>m3</t>
  </si>
  <si>
    <t>4</t>
  </si>
  <si>
    <t>VV</t>
  </si>
  <si>
    <t>" příprava území "</t>
  </si>
  <si>
    <t>" plocha ornice "</t>
  </si>
  <si>
    <t>" plocha dle TZ okolo RN "     4366,0</t>
  </si>
  <si>
    <t>Součet</t>
  </si>
  <si>
    <t>" objem ornice "</t>
  </si>
  <si>
    <t>ORNICE11m2*0,4</t>
  </si>
  <si>
    <t>162501102</t>
  </si>
  <si>
    <t>Vodorovné přemístění do 3000 m výkopku/sypaniny z horniny tř. 1 až 4</t>
  </si>
  <si>
    <t>1751111096</t>
  </si>
  <si>
    <t>Příplatek za prohození sypaniny</t>
  </si>
  <si>
    <t>" vyčištění ornice "     ORNICE11m3</t>
  </si>
  <si>
    <t>132201201</t>
  </si>
  <si>
    <t>Hloubení rýh š do 2000 mm v hornině tř. 3 objemu do 100 m3</t>
  </si>
  <si>
    <t>2,2*4,7*3,0</t>
  </si>
  <si>
    <t>Mezisoučet</t>
  </si>
  <si>
    <t>" odpočet vytěžených konstrukcí "</t>
  </si>
  <si>
    <t>" stoka DN1200 "     -PI*(1,58/2)^2*3,0</t>
  </si>
  <si>
    <t>" 62% "</t>
  </si>
  <si>
    <t>VYKOP11*0,62</t>
  </si>
  <si>
    <t>5</t>
  </si>
  <si>
    <t>132201209</t>
  </si>
  <si>
    <t>Příplatek za lepivost k hloubení rýh š do 2000 mm v hornině tř. 3</t>
  </si>
  <si>
    <t>" 50% "</t>
  </si>
  <si>
    <t>VYKOP11*0,62*0,5</t>
  </si>
  <si>
    <t>6</t>
  </si>
  <si>
    <t>132301202</t>
  </si>
  <si>
    <t>Hloubení rýh š do 2000 mm v hornině tř. 4 objemu do 1000 m3</t>
  </si>
  <si>
    <t>" 30% "</t>
  </si>
  <si>
    <t>VYKOP11*0,30</t>
  </si>
  <si>
    <t>7</t>
  </si>
  <si>
    <t>132301209</t>
  </si>
  <si>
    <t>Příplatek za lepivost k hloubení rýh š do 2000 mm v hornině tř. 4</t>
  </si>
  <si>
    <t>VYKOP11*0,3*0,5</t>
  </si>
  <si>
    <t>8</t>
  </si>
  <si>
    <t>132401201</t>
  </si>
  <si>
    <t>Hloubení rýh š do 2000 mm v hornině tř. 5</t>
  </si>
  <si>
    <t>"  8% "</t>
  </si>
  <si>
    <t>VYKOP11*0,08</t>
  </si>
  <si>
    <t>9</t>
  </si>
  <si>
    <t>151201103</t>
  </si>
  <si>
    <t>Zřízení zátažného pažení a rozepření stěn rýh hl do 8 m</t>
  </si>
  <si>
    <t>m2</t>
  </si>
  <si>
    <t>4,7*(2,2+3,0)*2</t>
  </si>
  <si>
    <t>151201113</t>
  </si>
  <si>
    <t>Odstranění zátažného pažení a rozepření stěn rýh hl do 8 m</t>
  </si>
  <si>
    <t>161101103</t>
  </si>
  <si>
    <t>Svislé přemístění výkopku z horniny tř. 1 až 4 hl výkopu do 6 m</t>
  </si>
  <si>
    <t>VYKOP11*(0,62+0,3)</t>
  </si>
  <si>
    <t>12</t>
  </si>
  <si>
    <t>161101153</t>
  </si>
  <si>
    <t>Svislé přemístění výkopku z horniny tř. 5 až 7 hl výkopu do 6 m</t>
  </si>
  <si>
    <t>174101101</t>
  </si>
  <si>
    <t>Zásyp jam, šachet rýh nebo kolem objektů sypaninou se zhutněním</t>
  </si>
  <si>
    <t>" příprava území "     VYKOP111</t>
  </si>
  <si>
    <t>14</t>
  </si>
  <si>
    <t>1131072136</t>
  </si>
  <si>
    <t>Odstranění podkladu pl přes 200 m2 z kameniva těženého tl 300 mm s případným použitím kameniva k zásypu nebo odvoz na skládku a poplatek za skládku</t>
  </si>
  <si>
    <t>" provizorní panelová cesta "     PANEL2</t>
  </si>
  <si>
    <t>11310624191</t>
  </si>
  <si>
    <t>Rozebrání - provizorních - vozovek ze silničních dílců, s očištěním,  naložením na dopravní prostředek, odvoz do skladu dodavatele</t>
  </si>
  <si>
    <t>" provizorní panelová cesta "     PANEL1</t>
  </si>
  <si>
    <t>16</t>
  </si>
  <si>
    <t>11315311901</t>
  </si>
  <si>
    <t>Odstranění podkladů provizorních zpevněných ploch - demontáž separační geotextilie s naložením na dopravní prostředek</t>
  </si>
  <si>
    <t>" provizorní panelová cesta "     PANEL3</t>
  </si>
  <si>
    <t>17</t>
  </si>
  <si>
    <t>997221561</t>
  </si>
  <si>
    <t>Vodorovná doprava suti z kusových materiálů do 1 km</t>
  </si>
  <si>
    <t>t</t>
  </si>
  <si>
    <t>18</t>
  </si>
  <si>
    <t>997221569</t>
  </si>
  <si>
    <t>Příplatek ZKD 1 km u vodorovné dopravy suti z kusových materiálů</t>
  </si>
  <si>
    <t>0,353*22 'Přepočtené koeficientem množství</t>
  </si>
  <si>
    <t>19</t>
  </si>
  <si>
    <t>97909811</t>
  </si>
  <si>
    <t>Poplatek za skládku suti</t>
  </si>
  <si>
    <t>20</t>
  </si>
  <si>
    <t>183402121</t>
  </si>
  <si>
    <t>Rozrušení půdy souvislé plochy do 500 m2 hloubky do 150 mm v rovině a svahu do 1:5</t>
  </si>
  <si>
    <t>181301116</t>
  </si>
  <si>
    <t>Rozprostření ornice tl vrstvy do 400 mm pl přes 500 m2 v rovině nebo ve svahu do 1:5</t>
  </si>
  <si>
    <t>" rozprostření ornice okolo RN - dle TZ "     2473</t>
  </si>
  <si>
    <t>22</t>
  </si>
  <si>
    <t>167101102</t>
  </si>
  <si>
    <t>Nakládání výkopku z hornin tř. 1 až 4 přes 100 m3</t>
  </si>
  <si>
    <t>" dovoz z mezideponie "     PLOCHAOR*0,4</t>
  </si>
  <si>
    <t>23</t>
  </si>
  <si>
    <t>24</t>
  </si>
  <si>
    <t>180402111</t>
  </si>
  <si>
    <t>Založení parkového trávníku výsevem v rovině a ve svahu do 1:5  =vč.zálivky a ošetřování do 1.seče (vč. seče) a odvozu odpadu, nejdéle však do 2měsíců</t>
  </si>
  <si>
    <t>" zelená plocha okolo RN "     PLOCHAOR</t>
  </si>
  <si>
    <t>25</t>
  </si>
  <si>
    <t>M</t>
  </si>
  <si>
    <t>0057242001</t>
  </si>
  <si>
    <t xml:space="preserve">osivo směs travní parková okrasná </t>
  </si>
  <si>
    <t>kg</t>
  </si>
  <si>
    <t>TRAVA1*0,035*1,03</t>
  </si>
  <si>
    <t>26</t>
  </si>
  <si>
    <t>1834031591</t>
  </si>
  <si>
    <t>Obdělání půdy - plošná úprava nerovností, vyčištění zeminy, chem. odplevelení hrabání válení zalití vodou vč. dovozu vody</t>
  </si>
  <si>
    <t>27</t>
  </si>
  <si>
    <t>" odvoz přebytečné zeminy z mezideponie na skládku "</t>
  </si>
  <si>
    <t>28</t>
  </si>
  <si>
    <t>162701105</t>
  </si>
  <si>
    <t>Vodorovné přemístění do 10000 m výkopku/sypaniny z horniny tř. 1 až 4</t>
  </si>
  <si>
    <t>29</t>
  </si>
  <si>
    <t>162701109</t>
  </si>
  <si>
    <t>Příplatek k vodorovnému přemístění výkopku/sypaniny z horniny tř. 1 až 4 ZKD 1000 m přes 10000 m</t>
  </si>
  <si>
    <t>103,584*13 'Přepočtené koeficientem množství</t>
  </si>
  <si>
    <t>1712012112</t>
  </si>
  <si>
    <t>Poplatek za skládku výkopu</t>
  </si>
  <si>
    <t>Zemní práce kanalizace</t>
  </si>
  <si>
    <t>31</t>
  </si>
  <si>
    <t>1711031016</t>
  </si>
  <si>
    <t>Zřízení zemní hrázky ve vodoteči pro stavební práve vč. její odstraněnní po ukončení, vč. čerpání prosakující vody</t>
  </si>
  <si>
    <t>" pro VO1A "     80,0</t>
  </si>
  <si>
    <t>32</t>
  </si>
  <si>
    <t>114203103</t>
  </si>
  <si>
    <t>Rozebrání dlažeb z lomového kamene nebo betonových tvárnic do cementové malty</t>
  </si>
  <si>
    <t>" VO1A "</t>
  </si>
  <si>
    <t>" rovnanina "</t>
  </si>
  <si>
    <t>0,45*4,0*8,4</t>
  </si>
  <si>
    <t>0,45*7,1*1,7</t>
  </si>
  <si>
    <t>33</t>
  </si>
  <si>
    <t>161101151</t>
  </si>
  <si>
    <t>Svislé přemístění výkopku z horniny tř. 5 až 7 hl výkopu do 2,5 m</t>
  </si>
  <si>
    <t>34</t>
  </si>
  <si>
    <t>162701155</t>
  </si>
  <si>
    <t>Vodorovné přemístění do 10000 m výkopku/sypaniny z horniny tř. 5 až 7</t>
  </si>
  <si>
    <t>35</t>
  </si>
  <si>
    <t>162701159</t>
  </si>
  <si>
    <t>Příplatek k vodorovnému přemístění výkopku/sypaniny z horniny tř. 5 až 7 ZKD 1000 m přes 10000 m</t>
  </si>
  <si>
    <t>20,552*13 'Přepočtené koeficientem množství</t>
  </si>
  <si>
    <t>36</t>
  </si>
  <si>
    <t>37</t>
  </si>
  <si>
    <t>960111221</t>
  </si>
  <si>
    <t>Bourání vodních staveb z dílců prefabrikovaných betonových a železobetonových, z vodní hladiny</t>
  </si>
  <si>
    <t>" opevnění břehu betonovými prefa deskami - do sutě "</t>
  </si>
  <si>
    <t>0,25*2,3*(9,8+6,9)/2</t>
  </si>
  <si>
    <t>38</t>
  </si>
  <si>
    <t>977211112</t>
  </si>
  <si>
    <t>Řezání ŽB kcí hl do 350 mm stěnovou pilou do průměru výztuže 16 mm</t>
  </si>
  <si>
    <t>m</t>
  </si>
  <si>
    <t>" řezání stávajících prefa desek VO1A "</t>
  </si>
  <si>
    <t>9,8+6,9+2,3</t>
  </si>
  <si>
    <t>39</t>
  </si>
  <si>
    <t>9601112211</t>
  </si>
  <si>
    <t>Bourání konstrukcí z dílců prefabrikovaných betonových a železobetonových pro zpětné použití vč. očištění</t>
  </si>
  <si>
    <t>0,25*1,5*1,5*6*4</t>
  </si>
  <si>
    <t>0,25*1,5*0,4*6*1</t>
  </si>
  <si>
    <t>-0,25*2,3*(9,8+6,9)/2</t>
  </si>
  <si>
    <t>40</t>
  </si>
  <si>
    <t>961044111</t>
  </si>
  <si>
    <t>Bourání základů z betonu prostého</t>
  </si>
  <si>
    <t>" podkladní deska rovnaniny "</t>
  </si>
  <si>
    <t>" podkladní deska betonových prefa desek "</t>
  </si>
  <si>
    <t>0,25*0,45*1,5*6</t>
  </si>
  <si>
    <t>PODKLAD1</t>
  </si>
  <si>
    <t>41</t>
  </si>
  <si>
    <t>997221551</t>
  </si>
  <si>
    <t>Vodorovná doprava suti ze sypkých materiálů do 1 km</t>
  </si>
  <si>
    <t>42</t>
  </si>
  <si>
    <t>997221559</t>
  </si>
  <si>
    <t>Příplatek ZKD 1 km u vodorovné dopravy suti ze sypkých materiálů</t>
  </si>
  <si>
    <t>81,878*22 'Přepočtené koeficientem množství</t>
  </si>
  <si>
    <t>43</t>
  </si>
  <si>
    <t>44</t>
  </si>
  <si>
    <t>1132021111</t>
  </si>
  <si>
    <t>Vytrhání obrub krajníků obrubníků stojatých ponechaných k zpětnému použití</t>
  </si>
  <si>
    <t>" stoka B "                    2*2,0</t>
  </si>
  <si>
    <t>" stoka OS1A "             2*3,0</t>
  </si>
  <si>
    <t>45</t>
  </si>
  <si>
    <t>113107112</t>
  </si>
  <si>
    <t>Odstranění podkladu pl do 50 m2 z kameniva těženého tl 200 mm</t>
  </si>
  <si>
    <t>" betonová komunikace "    BBETONr</t>
  </si>
  <si>
    <t>46</t>
  </si>
  <si>
    <t>113107122</t>
  </si>
  <si>
    <t>Odstranění podkladu pl do 50 m2 z kameniva drceného tl 200 mm</t>
  </si>
  <si>
    <t>47</t>
  </si>
  <si>
    <t>113107123</t>
  </si>
  <si>
    <t>Odstranění podkladu pl do 50 m2 z kameniva drceného tl 300 mm</t>
  </si>
  <si>
    <t>" adfaltová vozovka "     BASFALT</t>
  </si>
  <si>
    <t>48</t>
  </si>
  <si>
    <t>113107132</t>
  </si>
  <si>
    <t>Odstranění podkladu pl do 50 m2 z betonu prostého tl 300 mm</t>
  </si>
  <si>
    <t>" stoka B mezi Š1004.1 - Š2002 "</t>
  </si>
  <si>
    <t>1,3*(2,41-1,8/2)+1,8*1,8</t>
  </si>
  <si>
    <t>49</t>
  </si>
  <si>
    <t>919735124</t>
  </si>
  <si>
    <t>Řezání stávajícího betonového krytu hl do 200 mm</t>
  </si>
  <si>
    <t>2*(2,41-1,8/2)+1,8*4</t>
  </si>
  <si>
    <t>50</t>
  </si>
  <si>
    <t>51</t>
  </si>
  <si>
    <t>15,298*22 'Přepočtené koeficientem množství</t>
  </si>
  <si>
    <t>52</t>
  </si>
  <si>
    <t>53</t>
  </si>
  <si>
    <t>113107143</t>
  </si>
  <si>
    <t>Odstranění podkladu pl do 50 m2 živičných tl 150 mm</t>
  </si>
  <si>
    <t>" stoky a šachty "</t>
  </si>
  <si>
    <t>" stoka B "</t>
  </si>
  <si>
    <t>" kamenina DN400 "</t>
  </si>
  <si>
    <t>" Š1004.1-Š2002 "</t>
  </si>
  <si>
    <t>1,3*3,78</t>
  </si>
  <si>
    <t>" stoka OS1A "</t>
  </si>
  <si>
    <t>" ŽB trouba DN1400 "</t>
  </si>
  <si>
    <t>" VO1A-Š1806 "</t>
  </si>
  <si>
    <t>2,82*6,77</t>
  </si>
  <si>
    <t>BASFALTj</t>
  </si>
  <si>
    <t>919735113</t>
  </si>
  <si>
    <t>Řezání stávajícího živičného krytu hl do 150 mm</t>
  </si>
  <si>
    <t>2*3,78</t>
  </si>
  <si>
    <t>2*6,77</t>
  </si>
  <si>
    <t>55</t>
  </si>
  <si>
    <t>113154263</t>
  </si>
  <si>
    <t>Frézování živičného krytu tl 50 mm pruh š 2 m pl do 1000 m2 s překážkami v trase</t>
  </si>
  <si>
    <t>" dle TZ "               726,0</t>
  </si>
  <si>
    <t>56</t>
  </si>
  <si>
    <t>919735111</t>
  </si>
  <si>
    <t>Řezání stávajícího živičného krytu hl do 50 mm</t>
  </si>
  <si>
    <t>" pro odfrézování plochy "</t>
  </si>
  <si>
    <t>4,0*2+5,0</t>
  </si>
  <si>
    <t>57</t>
  </si>
  <si>
    <t>58</t>
  </si>
  <si>
    <t>100,514*5 'Přepočtené koeficientem množství</t>
  </si>
  <si>
    <t>59</t>
  </si>
  <si>
    <t>97909812</t>
  </si>
  <si>
    <t>Poplatek za recyklaci (skládku) suti - živice</t>
  </si>
  <si>
    <t>60</t>
  </si>
  <si>
    <t>11510120172</t>
  </si>
  <si>
    <t>Čerpání vody na dopravní výšku do 10 m průměrný přítok do 500 l/min vč. pohotovosti záložního čerpadla, vodorovná vzdálenost převedení vody do 20 m</t>
  </si>
  <si>
    <t>hod</t>
  </si>
  <si>
    <t>" čerpání z hydrovrtů "     6*4176</t>
  </si>
  <si>
    <t>61</t>
  </si>
  <si>
    <t>1151012012</t>
  </si>
  <si>
    <t>Čerpání vody na dopravní výšku do 10 m průměrný přítok do 150 l/min vč. pohotovosti záložního čerpadla, vodorovná vzdálenost převedení vody do 20 m</t>
  </si>
  <si>
    <t>" kanalizace - čerpání z rýhy "     4172</t>
  </si>
  <si>
    <t>62</t>
  </si>
  <si>
    <t>1151019261</t>
  </si>
  <si>
    <t>Čerpání splaškových vod pod dobu výstavby  (Qhm - 100 l/s)</t>
  </si>
  <si>
    <t>" dle TZ "     1400</t>
  </si>
  <si>
    <t>63</t>
  </si>
  <si>
    <t>111301116</t>
  </si>
  <si>
    <t>Sejmutí drnu tl do 100 mm s přemístěním do 50 m nebo naložením na dopravní prostředek</t>
  </si>
  <si>
    <t>64</t>
  </si>
  <si>
    <t>" kanalizace (mimo přípravu území) "</t>
  </si>
  <si>
    <t>" u Š2002 "     1,3*1,34</t>
  </si>
  <si>
    <t>" u VO1A "      2,82*15,69</t>
  </si>
  <si>
    <t>" u Š2002 "     1,3*1,34*0,2</t>
  </si>
  <si>
    <t>" u VO1A "      2,82*15,69*0,2</t>
  </si>
  <si>
    <t>65</t>
  </si>
  <si>
    <t>" odvoz na mezideponii "</t>
  </si>
  <si>
    <t>66</t>
  </si>
  <si>
    <t>119001401</t>
  </si>
  <si>
    <t>Dočasné zajištění potrubí ocelového nebo litinového DN do 200</t>
  </si>
  <si>
    <t>" křížení voda "                      2,62*1</t>
  </si>
  <si>
    <t>67</t>
  </si>
  <si>
    <t>119001402</t>
  </si>
  <si>
    <t>Dočasné zajištění potrubí ocelového nebo litinového DN do 500</t>
  </si>
  <si>
    <t xml:space="preserve">" křížení plyn "              2,62+1,3              </t>
  </si>
  <si>
    <t>68</t>
  </si>
  <si>
    <t>119001421</t>
  </si>
  <si>
    <t>Dočasné zajištění kabelů a kabelových tratí ze 3 volně ložených kabelů</t>
  </si>
  <si>
    <t>" křížení kabelů "                   2,38</t>
  </si>
  <si>
    <t>69</t>
  </si>
  <si>
    <t>130001101</t>
  </si>
  <si>
    <t>Příplatek za ztížení vykopávky v blízkosti podzemního vedení</t>
  </si>
  <si>
    <t>POTRUBI1*1,1*1,6</t>
  </si>
  <si>
    <t>POTRUBI2*1,32*1,82</t>
  </si>
  <si>
    <t>KABEL*1,5*1,0</t>
  </si>
  <si>
    <t>70</t>
  </si>
  <si>
    <t>132201202</t>
  </si>
  <si>
    <t>Hloubení rýh š do 2000 mm v hornině tř. 3 objemu do 1000 m3</t>
  </si>
  <si>
    <t>" kamenina DN400 - Š1004.1-  Š2002 "</t>
  </si>
  <si>
    <t>1,3*(3,33+2,75)/2*(17,8-3,68)</t>
  </si>
  <si>
    <t>1,3*(2,75+1,91)/2*(22,0-17,8-1,8/2)</t>
  </si>
  <si>
    <t>" drenáž "     0,1*0,2*22,0</t>
  </si>
  <si>
    <t>" šachty "</t>
  </si>
  <si>
    <t>" Š2002 "       2,24*1,8*1,8</t>
  </si>
  <si>
    <t>" odpočet povrchů "</t>
  </si>
  <si>
    <t>-BASFALTr*0,45</t>
  </si>
  <si>
    <t>-BBETONr*0,55</t>
  </si>
  <si>
    <t>" ornice mimo přípravu území "</t>
  </si>
  <si>
    <t>-0,3*1,3*1,34</t>
  </si>
  <si>
    <t>" ornice v rámci přípravy území "</t>
  </si>
  <si>
    <t>-0,4*1,3*(14,47-3,28/2)</t>
  </si>
  <si>
    <t>" stoka DN400 "     -PI*(0,486/2)^2*2,0</t>
  </si>
  <si>
    <t>" šachta "     -PI*(1,24/2)^2*1,5</t>
  </si>
  <si>
    <t>VYKOPr*0,62</t>
  </si>
  <si>
    <t>71</t>
  </si>
  <si>
    <t>VYKOPr*0,62*0,5</t>
  </si>
  <si>
    <t>72</t>
  </si>
  <si>
    <t>VYKOPr*0,30</t>
  </si>
  <si>
    <t>73</t>
  </si>
  <si>
    <t>VYKOPr*0,3*0,5</t>
  </si>
  <si>
    <t>74</t>
  </si>
  <si>
    <t>VYKOPr*0,08</t>
  </si>
  <si>
    <t>75</t>
  </si>
  <si>
    <t>151201102</t>
  </si>
  <si>
    <t>Zřízení zátažného pažení a rozepření stěn rýh hl do 4 m</t>
  </si>
  <si>
    <t>2*(3,33+2,75)/2*(17,8-3,68)</t>
  </si>
  <si>
    <t>2*(2,75+1,91)/2*(22,0-17,8-1,8/2)</t>
  </si>
  <si>
    <t>" Š2002 "       2,24*1,8*4</t>
  </si>
  <si>
    <t>-2*0,4*(14,47-3,28/2)</t>
  </si>
  <si>
    <t>76</t>
  </si>
  <si>
    <t>151201112</t>
  </si>
  <si>
    <t>Odstranění zátažného pažení a rozepření stěn rýh hl do 4 m</t>
  </si>
  <si>
    <t>77</t>
  </si>
  <si>
    <t>161101102</t>
  </si>
  <si>
    <t>Svislé přemístění výkopku z horniny tř. 1 až 4 hl výkopu do 4 m</t>
  </si>
  <si>
    <t>VYKOPr*(0,62+0,3)*0,55</t>
  </si>
  <si>
    <t>78</t>
  </si>
  <si>
    <t>161101152</t>
  </si>
  <si>
    <t>Svislé přemístění výkopku z horniny tř. 5 až 7 hl výkopu do 4 m</t>
  </si>
  <si>
    <t>VYKOPr*0,08*0,55</t>
  </si>
  <si>
    <t>79</t>
  </si>
  <si>
    <t>131201203</t>
  </si>
  <si>
    <t>Hloubení jam zapažených v hornině tř. 3 objemu do 5000 m3</t>
  </si>
  <si>
    <t>" stoky kanalizace širší jak 2,0m "</t>
  </si>
  <si>
    <t>" stoka A "</t>
  </si>
  <si>
    <t>" trouba ŽB DN1400 - OK1A-Š1004 "</t>
  </si>
  <si>
    <t>2,82*(4,50+4,56)/2*(13,65-1,725)</t>
  </si>
  <si>
    <t>2,82*(4,56+4,48)/2*(23,0-13,65-6,46/2)</t>
  </si>
  <si>
    <t>" trouba ŽB DN1200 - Š1004-Š1004.1 "</t>
  </si>
  <si>
    <t>2,58*(4,48+4,38)/2*(35,0-23,0--6,46/2-3,68/2)</t>
  </si>
  <si>
    <t xml:space="preserve">" Š1004 "       </t>
  </si>
  <si>
    <t>4,89*6,46*5,06</t>
  </si>
  <si>
    <t xml:space="preserve">" Š1004.1 "       </t>
  </si>
  <si>
    <t>5,11*3,68*3,28</t>
  </si>
  <si>
    <t>" drenáž "     0,1*0,2*35,0</t>
  </si>
  <si>
    <t>" trouba ŽB DN1400 - VO1A-OS1A "</t>
  </si>
  <si>
    <t>2,82*(2,32+3,27)/2*3,48</t>
  </si>
  <si>
    <t>2,82*(3,27+3,27)/2*(5,07-3,48)</t>
  </si>
  <si>
    <t>2,82*(3,27+4,94)/2*(11,21-5,07)</t>
  </si>
  <si>
    <t>2,82*(4,94+4,94)/2*(31,0-11,21-3,68/2)</t>
  </si>
  <si>
    <t>2,82*(4,94+4,91)/2*(61,0-31,0-3,68/2*2)</t>
  </si>
  <si>
    <t>2,62*(4,91+4,89)/2*(67,675-61,0-3,68/2)</t>
  </si>
  <si>
    <t xml:space="preserve">" VO1A "       </t>
  </si>
  <si>
    <t>(2,53+0,6)/2*(2,3+0,6*2)*(10,399+7,402)/2</t>
  </si>
  <si>
    <t xml:space="preserve">" Š1806 "       </t>
  </si>
  <si>
    <t>5,25*3,68*3,38</t>
  </si>
  <si>
    <t xml:space="preserve">" Š1805 "       </t>
  </si>
  <si>
    <t>5,22*3,68*3,38</t>
  </si>
  <si>
    <t>" drenáž "     0,1*0,2*67,675</t>
  </si>
  <si>
    <t>" asfalt. vozovka "     -0,45*2,82*6,77</t>
  </si>
  <si>
    <t>" odpočet vybouraný stávající beton u VO1A "</t>
  </si>
  <si>
    <t>-0,7*2,62*3,16</t>
  </si>
  <si>
    <t>" odpočet ornice sejmuté mimo přípravu území "</t>
  </si>
  <si>
    <t>-0,3*2,82*15,69</t>
  </si>
  <si>
    <t>" odpočet ornice sejmuté v přípravě území "</t>
  </si>
  <si>
    <t>-0,4*2,82*(23,0-1,725-6,46/2)</t>
  </si>
  <si>
    <t>-0,4*2,58*(35,0-23,0-6,46/2-3,68/2)</t>
  </si>
  <si>
    <t>-0,4*6,46*5,06</t>
  </si>
  <si>
    <t>-0,4*3,68*3,28</t>
  </si>
  <si>
    <t>-0,4*2,82*(43,78-3,68*2-1,725)</t>
  </si>
  <si>
    <t>-0,4*3,68*3,38*2</t>
  </si>
  <si>
    <t>" stoka DN800  "     -PI*(0,96/2)^2*26,0</t>
  </si>
  <si>
    <t>" stoka DN1200  "    -PI*(1,586/2)^2*41,0</t>
  </si>
  <si>
    <t>-1,6*1,6*2,1</t>
  </si>
  <si>
    <t>-2,1*1,9*2,1</t>
  </si>
  <si>
    <t>-PI*(1,24/2)^2*(3,0+1,5+1,5)</t>
  </si>
  <si>
    <t>VYKOPj*0,62</t>
  </si>
  <si>
    <t>80</t>
  </si>
  <si>
    <t>131201209</t>
  </si>
  <si>
    <t>Příplatek za lepivost u hloubení jam zapažených v hornině tř. 3</t>
  </si>
  <si>
    <t>" 50% "     VYKOPj*0,62*0,5</t>
  </si>
  <si>
    <t>81</t>
  </si>
  <si>
    <t>131301203</t>
  </si>
  <si>
    <t>Hloubení jam zapažených v hornině tř. 4 objemu do 5000 m3</t>
  </si>
  <si>
    <t>" 30% "     VYKOPj*0,30</t>
  </si>
  <si>
    <t>82</t>
  </si>
  <si>
    <t>131301209</t>
  </si>
  <si>
    <t>Příplatek za lepivost u hloubení jam zapažených v hornině tř. 4</t>
  </si>
  <si>
    <t>" 50% "     VYKOPj*0,3*0,5</t>
  </si>
  <si>
    <t>83</t>
  </si>
  <si>
    <t>131401203</t>
  </si>
  <si>
    <t>Hloubení jam zapažených v hornině tř. 5 objemu do 5000 m3</t>
  </si>
  <si>
    <t>" 8% "     VYKOPj*0,08</t>
  </si>
  <si>
    <t>84</t>
  </si>
  <si>
    <t>1322012091</t>
  </si>
  <si>
    <t xml:space="preserve">Příplatek za vytěžení potrubí litinového DN80-100 </t>
  </si>
  <si>
    <t xml:space="preserve">" stávající vodovod "              </t>
  </si>
  <si>
    <t>" DN80 "          64,0</t>
  </si>
  <si>
    <t>85</t>
  </si>
  <si>
    <t>997013111</t>
  </si>
  <si>
    <t>Vnitrostaveništní doprava suti a vybouraných hmot pro budovy v do 6 m s použitím mechanizace</t>
  </si>
  <si>
    <t>86</t>
  </si>
  <si>
    <t>997013501</t>
  </si>
  <si>
    <t>Odvoz suti a vybouraných hmot na skládku nebo meziskládku do 1 km se složením</t>
  </si>
  <si>
    <t>87</t>
  </si>
  <si>
    <t>997013509</t>
  </si>
  <si>
    <t>Příplatek k odvozu suti a vybouraných hmot na skládku ZKD 1 km přes 1 km</t>
  </si>
  <si>
    <t>1,28*22 'Přepočtené koeficientem množství</t>
  </si>
  <si>
    <t>88</t>
  </si>
  <si>
    <t>97909811.1</t>
  </si>
  <si>
    <t>89</t>
  </si>
  <si>
    <t>151201202</t>
  </si>
  <si>
    <t>Zřízení zátažného pažení stěn výkopu hl do 8 m</t>
  </si>
  <si>
    <t>" stoky kanalizace širší jak 2,0m - mimo šachty "</t>
  </si>
  <si>
    <t>2*(4,50+4,56)/2*(13,65-1,725)</t>
  </si>
  <si>
    <t>2*(4,56+4,48)/2*(23,0-13,65-6,46/2)</t>
  </si>
  <si>
    <t>2*(4,48+4,38)/2*(35,0-23,0--6,46/2-3,68/2)</t>
  </si>
  <si>
    <t>2*(2,32+3,27)/2*3,48</t>
  </si>
  <si>
    <t>2*(3,27+3,27)/2*(5,07-3,48)</t>
  </si>
  <si>
    <t>2*(3,27+4,94)/2*(11,21-5,07)</t>
  </si>
  <si>
    <t>2*(4,94+4,94)/2*(31,0-11,21-3,68/2)</t>
  </si>
  <si>
    <t>2*(4,94+4,91)/2*(61,0-31,0-3,68/2*2)</t>
  </si>
  <si>
    <t>2*(4,91+4,89)/2*(67,675-61,0-3,68/2)</t>
  </si>
  <si>
    <t>" odpočet pažení v místě ornice sejmuté v přípravě území "</t>
  </si>
  <si>
    <t>-2*0,4*(23,0-1,725-6,46/2)</t>
  </si>
  <si>
    <t>-2*0,4*(35,0-23,0-6,46/2-3,68/2)</t>
  </si>
  <si>
    <t>-0,4*(6,46+5,06)*2</t>
  </si>
  <si>
    <t>-0,4*(3,68+3,28)*2</t>
  </si>
  <si>
    <t>-2*0,4*(43,78-3,68*2-1,725)</t>
  </si>
  <si>
    <t>-0,4*(3,68+3,38)*2*2</t>
  </si>
  <si>
    <t>90</t>
  </si>
  <si>
    <t>151201212</t>
  </si>
  <si>
    <t>Odstranění pažení stěn zátažného hl do 8 m</t>
  </si>
  <si>
    <t>91</t>
  </si>
  <si>
    <t>151201302</t>
  </si>
  <si>
    <t>Zřízení rozepření stěn při pažení zátažném hl do 8 m</t>
  </si>
  <si>
    <t>92</t>
  </si>
  <si>
    <t>151101312</t>
  </si>
  <si>
    <t>Odstranění rozepření stěn při pažení příložném hl do 8 m</t>
  </si>
  <si>
    <t>93</t>
  </si>
  <si>
    <t>154065421</t>
  </si>
  <si>
    <t>Pažení výrubu šachty ocelové pažnice do 1 roku suchá</t>
  </si>
  <si>
    <t>" Š1004 "          (4,89-3,8)*(6,46+5,06)*2</t>
  </si>
  <si>
    <t>" Š1004.1 "      (5,11-3,4)*(3,68+3,28)*2</t>
  </si>
  <si>
    <t>" Š1805 "         (5,22-3,4)*(3,68+3,38)*2</t>
  </si>
  <si>
    <t>" Š1806 "         (5,25-3,4)*(3,68+3,38)*2</t>
  </si>
  <si>
    <t>94</t>
  </si>
  <si>
    <t>154065521</t>
  </si>
  <si>
    <t>Odpažení výrubu šachty ocelové pažnice suchá</t>
  </si>
  <si>
    <t>95</t>
  </si>
  <si>
    <t>154065423</t>
  </si>
  <si>
    <t>Pažení výrubu šachty ocelové pažnice ponechané suchá</t>
  </si>
  <si>
    <t>" Š1004 "          3,8*(6,46+5,06)*2</t>
  </si>
  <si>
    <t>" Š1004.1 "      3,4*(3,68+3,28)*2</t>
  </si>
  <si>
    <t>" Š1805 "         3,4*(3,68+3,38)*2</t>
  </si>
  <si>
    <t>" Š1806 "         3,4*(3,68+3,38)*2</t>
  </si>
  <si>
    <t>96</t>
  </si>
  <si>
    <t>154067341</t>
  </si>
  <si>
    <t>Konstrukce výstroje šachet netypová dočasně suchá montáž</t>
  </si>
  <si>
    <t>" Š1004 - rám typ U280 "      6197,76</t>
  </si>
  <si>
    <t>"Š1004.1 - rám typ U240 "   3182,70</t>
  </si>
  <si>
    <t>" Š1805 - rám typ U240 "     3233,38</t>
  </si>
  <si>
    <t>" Š1806 - rám typ U240 "     3233,38</t>
  </si>
  <si>
    <t>P806</t>
  </si>
  <si>
    <t>" závěsy pás.80/6 "             120,64+150,8*3</t>
  </si>
  <si>
    <t>OCEL2</t>
  </si>
  <si>
    <t>97</t>
  </si>
  <si>
    <t>130108340</t>
  </si>
  <si>
    <t>ocel profilová UPN, v jakosti 11 375, h=280 mm</t>
  </si>
  <si>
    <t>" Š1004 "</t>
  </si>
  <si>
    <t>" ponecháno ve výkopu "     U28/6*4*1,03/1000</t>
  </si>
  <si>
    <t>98</t>
  </si>
  <si>
    <t>1301083401</t>
  </si>
  <si>
    <t>ocel profilová UPN, v jakosti 11 375, h=280 mm   (obratovost)</t>
  </si>
  <si>
    <t>" ponecháno ve výkopu "     U28/6*2*1,03/1000</t>
  </si>
  <si>
    <t>99</t>
  </si>
  <si>
    <t>130108300</t>
  </si>
  <si>
    <t>ocel profilová UPN, v jakosti 11 375, h=240 mm</t>
  </si>
  <si>
    <t>" ponecháno ve výkopu "</t>
  </si>
  <si>
    <t>" Š1004.1 "     U241/7*5*1,03/1000</t>
  </si>
  <si>
    <t>" Š1805 "     U242/7*5*1,03/1000</t>
  </si>
  <si>
    <t>" Š1806 "     U243/7*5*1,03/1000</t>
  </si>
  <si>
    <t>1301108301</t>
  </si>
  <si>
    <t>ocel profilová UPN, v jakosti 11 375, h=240 mm   (obratovost)</t>
  </si>
  <si>
    <t>" Š1004.1 "     U241/7*2*1,03/1000</t>
  </si>
  <si>
    <t>" Š1805 "     U242/7*2*1,03/1000</t>
  </si>
  <si>
    <t>" Š1806 "     U243/7*2*1,03/1000</t>
  </si>
  <si>
    <t>101</t>
  </si>
  <si>
    <t>130102680</t>
  </si>
  <si>
    <t>tyč ocelová plochá, v jakosti 11 375, 80 x 6  mm</t>
  </si>
  <si>
    <t xml:space="preserve">" ponecháno ve výkopu "   </t>
  </si>
  <si>
    <t xml:space="preserve">" závěsy pás.80/6 "      </t>
  </si>
  <si>
    <t>" Š1004 "      120,64/4,89*3,8*1,03/1000</t>
  </si>
  <si>
    <t>"Š1004.1 "   150,80/5,11*3,4*1,03/1000</t>
  </si>
  <si>
    <t>" Š1805 "     150,80/5,22*3,4*1,03/1000</t>
  </si>
  <si>
    <t>" Š1806 "     150,80/5,25*3,4*1,03/1000</t>
  </si>
  <si>
    <t>102</t>
  </si>
  <si>
    <t>1301026801</t>
  </si>
  <si>
    <t>tyč ocelová plochá, v jakosti 11 375, 80 x 6  mm   (obratovost)</t>
  </si>
  <si>
    <t xml:space="preserve">" demontováno "     </t>
  </si>
  <si>
    <t>" Š1004 "      120,64/4,89*(4,89-3,8)*1,03/1000</t>
  </si>
  <si>
    <t>"Š1004.1 "   150,80/5,11*(5,11-3,4)*1,03/1000</t>
  </si>
  <si>
    <t>" Š1805 "     150,80/5,22*(5,22-3,4)*1,03/1000</t>
  </si>
  <si>
    <t>" Š1806 "     150,80/5,25*(5,25-3,4)*1,03/1000</t>
  </si>
  <si>
    <t>103</t>
  </si>
  <si>
    <t>154067342</t>
  </si>
  <si>
    <t>Konstrukce výstroje šachet netypová dočasně suchá demontáž</t>
  </si>
  <si>
    <t>" demontováno "</t>
  </si>
  <si>
    <t>OCELdem1/1,03*1000</t>
  </si>
  <si>
    <t>OCELdem2/1,03*1000</t>
  </si>
  <si>
    <t>OCELdem3/1,03*1000</t>
  </si>
  <si>
    <t>104</t>
  </si>
  <si>
    <t>" 12% "</t>
  </si>
  <si>
    <t>VYKOPj*(0,62+0,3)*0,12</t>
  </si>
  <si>
    <t>105</t>
  </si>
  <si>
    <t>VYKOPj*0,08*0,12</t>
  </si>
  <si>
    <t>106</t>
  </si>
  <si>
    <t>" část odvezena na mezideponii "</t>
  </si>
  <si>
    <t>ZASYP12-ZASYPfr</t>
  </si>
  <si>
    <t>107</t>
  </si>
  <si>
    <t>" zemina z hydrovrtů "    HV*PI*(0,4/2)^2</t>
  </si>
  <si>
    <t>108</t>
  </si>
  <si>
    <t>" zbytek na skládku "</t>
  </si>
  <si>
    <t>VYKOPr+VYKOPj+ZEMINAHV</t>
  </si>
  <si>
    <t>" drn "     ORNICEm2kanal*0,1</t>
  </si>
  <si>
    <t>" odpočet zeminy použité zpět k zásypům "</t>
  </si>
  <si>
    <t>-(ZASYP12-ZASYPfr)</t>
  </si>
  <si>
    <t>" odpočet zeminy použité v přípravě území "</t>
  </si>
  <si>
    <t>VYKOP11-VYKOP111</t>
  </si>
  <si>
    <t>" 62% + 30% "     ODVOZ12*(0,62+0,3)</t>
  </si>
  <si>
    <t>109</t>
  </si>
  <si>
    <t>774,199*13 'Přepočtené koeficientem množství</t>
  </si>
  <si>
    <t>110</t>
  </si>
  <si>
    <t>ODVOZ12*0,08</t>
  </si>
  <si>
    <t>111</t>
  </si>
  <si>
    <t>67,322*13 'Přepočtené koeficientem množství</t>
  </si>
  <si>
    <t>112</t>
  </si>
  <si>
    <t>113</t>
  </si>
  <si>
    <t>" stoky, šachty "</t>
  </si>
  <si>
    <t>" prostor k zásypu "</t>
  </si>
  <si>
    <t>VYKOPr1+VYKOPj1</t>
  </si>
  <si>
    <t>" odpočet vestavěných konstrukcí "</t>
  </si>
  <si>
    <t xml:space="preserve">" kamenina DN400 "     </t>
  </si>
  <si>
    <t>-1,3*(0,08*2+0,12+0,4+0,043*2+0,3)*DN400</t>
  </si>
  <si>
    <t xml:space="preserve">" ŽB trouba DN1200 "     </t>
  </si>
  <si>
    <t>-2,58*(0,08+0,1+0,1+1,2+0,19*2+0,3)*DN1200</t>
  </si>
  <si>
    <t>-2,82*(0,08+0,1+0,1+1,4+0,21*2+0,3)*DN1400</t>
  </si>
  <si>
    <t>-2,3*((2,8+1,85)/2+0,6)/2*((10,399+7,402)/2-0,4)</t>
  </si>
  <si>
    <t>-(2,8+0,4*2+0,2)*6,46*5,06</t>
  </si>
  <si>
    <t>-0,3*2,04*2,04</t>
  </si>
  <si>
    <t>-(0,79-0,4)*1,6*1,6</t>
  </si>
  <si>
    <t>" Š1004.1 "</t>
  </si>
  <si>
    <t>-(2,6+0,3*2+0,2)*3,68*3,28</t>
  </si>
  <si>
    <t>-PI*(1,24/2)^2*0,91</t>
  </si>
  <si>
    <t>-(0,5-0,4)*1,6*1,6</t>
  </si>
  <si>
    <t>" Š2002 "</t>
  </si>
  <si>
    <t>-(1,55+0,2)*1,8*1,8</t>
  </si>
  <si>
    <t>" Š1805 "</t>
  </si>
  <si>
    <t>-(2,6+0,3*2+0,2)*3,68*3,38</t>
  </si>
  <si>
    <t>-PI*(1,24/2)^2*1,02</t>
  </si>
  <si>
    <t>" Š1806 "</t>
  </si>
  <si>
    <t>-PI*(1,24/2)^2*1,05</t>
  </si>
  <si>
    <t>-0,45*(1,3*3,78+2,82*6,77)</t>
  </si>
  <si>
    <t>-0,55*((2,41-1,8/2)+1,8*1,8)</t>
  </si>
  <si>
    <t>" ornice mimo celkovou plochu ornice "</t>
  </si>
  <si>
    <t>-0,3*1,3*(14,47-3,28/2)</t>
  </si>
  <si>
    <t>" ornice v rámci celkové plochy ornice "</t>
  </si>
  <si>
    <t>" stoka B "     -0,4*1,3*(14,47-3,28/2)</t>
  </si>
  <si>
    <t>-0,4*2,82*(43,78-1,725-3,68*2)</t>
  </si>
  <si>
    <t>114</t>
  </si>
  <si>
    <t>5833120302</t>
  </si>
  <si>
    <t xml:space="preserve">zhutněný zásyp náhradním zásypovým materiálem  (plná frakce)   </t>
  </si>
  <si>
    <t>" zásyp v místě komunikace "</t>
  </si>
  <si>
    <t xml:space="preserve">" asfalt. vozovka "   </t>
  </si>
  <si>
    <t>1,3*(2,82-0,08*2-0,12-0,4-0,043*2-0,3-0,45)*3,78</t>
  </si>
  <si>
    <t>2,82*(4,94-0,08-0,1-0,1-1,4-0,21*2-0,3-0,45)*6,77</t>
  </si>
  <si>
    <t xml:space="preserve">" beton " </t>
  </si>
  <si>
    <t>1,3*(1,91-0,08*2-0,12-0,4-0,043*2-0,3-0,55)*(2,41-1,8/2)</t>
  </si>
  <si>
    <t>ZASYPfr*1,05</t>
  </si>
  <si>
    <t>115</t>
  </si>
  <si>
    <t>1751111091</t>
  </si>
  <si>
    <t>Příplatek k zásypům za prohození sypaniny</t>
  </si>
  <si>
    <t>116</t>
  </si>
  <si>
    <t>" naložení na mezideponii "</t>
  </si>
  <si>
    <t>117</t>
  </si>
  <si>
    <t>118</t>
  </si>
  <si>
    <t>175151101</t>
  </si>
  <si>
    <t>Obsypání potrubí strojně sypaninou bez prohození, uloženou do 3 m</t>
  </si>
  <si>
    <t xml:space="preserve">" ŽB trouba "                      </t>
  </si>
  <si>
    <t>DN1200*(1,666+2*0,2*(0,3+1,2+0,19*2+0,1-0,495))</t>
  </si>
  <si>
    <t>DN1400*(1,936+2*0,2*(0,3+1,4+0,21*2+0,1-0,555))</t>
  </si>
  <si>
    <t xml:space="preserve">" kameninová trouba "                      </t>
  </si>
  <si>
    <t>DN400*(0,582+0,1*2*(0,3+0,4+2*0,043+0,12-0,242))</t>
  </si>
  <si>
    <t>119</t>
  </si>
  <si>
    <t>5833134501</t>
  </si>
  <si>
    <t>kamenivo těžené drobné</t>
  </si>
  <si>
    <t>OBSYP1*1,8907</t>
  </si>
  <si>
    <t>120</t>
  </si>
  <si>
    <t>" přesun hmot "     OBSYP1</t>
  </si>
  <si>
    <t>121</t>
  </si>
  <si>
    <t>162201102</t>
  </si>
  <si>
    <t>Vodorovné přemístění do 50 m výkopku/sypaniny z horniny tř. 1 až 4</t>
  </si>
  <si>
    <t>122</t>
  </si>
  <si>
    <t>181301103</t>
  </si>
  <si>
    <t>Rozprostření ornice tl vrstvy do 200 mm pl do 500 m2 v rovině nebo ve svahu do 1:5</t>
  </si>
  <si>
    <t>" ornice mimo PÚ - kanalizace "</t>
  </si>
  <si>
    <t>2,82*15,69+1,3*1,34</t>
  </si>
  <si>
    <t>123</t>
  </si>
  <si>
    <t>167101101</t>
  </si>
  <si>
    <t>Nakládání výkopku z hornin tř. 1 až 4 do 100 m3</t>
  </si>
  <si>
    <t>OR12*0,2</t>
  </si>
  <si>
    <t>124</t>
  </si>
  <si>
    <t>125</t>
  </si>
  <si>
    <t>181301101</t>
  </si>
  <si>
    <t>Rozprostření ornice tl vrstvy do 100 mm pl do 500 m2 v rovině nebo ve svahu do 1:5</t>
  </si>
  <si>
    <t>" ornice mimo PÚ - kanalizace "     OR12</t>
  </si>
  <si>
    <t>126</t>
  </si>
  <si>
    <t>1037150001r11</t>
  </si>
  <si>
    <t>katrovaná zemina humózní směs</t>
  </si>
  <si>
    <t>" ornice mimo PÚ - kanalizace "     ORNICEm2kanal*0,1*1,05</t>
  </si>
  <si>
    <t>127</t>
  </si>
  <si>
    <t>" přesun hmot "     OR12*0,1</t>
  </si>
  <si>
    <t>128</t>
  </si>
  <si>
    <t>129</t>
  </si>
  <si>
    <t>181411131</t>
  </si>
  <si>
    <t>Založení parkového trávníku výsevem plochy do 1000 m2 v rovině a ve svahu do 1:5</t>
  </si>
  <si>
    <t>" mimo RN - kanalizace "</t>
  </si>
  <si>
    <t>" u Š2002 "     3,3*1,34</t>
  </si>
  <si>
    <t>" u VO1A "      5,82*15,69</t>
  </si>
  <si>
    <t>130</t>
  </si>
  <si>
    <t>TRAVA12*0,02*1,05</t>
  </si>
  <si>
    <t>131</t>
  </si>
  <si>
    <t>1834031601</t>
  </si>
  <si>
    <t>Obdělání půdy - plošná úprava nerovností, vyčištění zeminy hrabání válení</t>
  </si>
  <si>
    <t>" kanalizace mimo RN "</t>
  </si>
  <si>
    <t>Zemní práce RN</t>
  </si>
  <si>
    <t>132</t>
  </si>
  <si>
    <t>" RN - čerpání z jámy "               8640</t>
  </si>
  <si>
    <t>133</t>
  </si>
  <si>
    <t>1151019280</t>
  </si>
  <si>
    <t>Čerpání splaškových vod pod dobu výstavby  (Qhm - 80 l/s) vč. pohotovosti záložního čerpadla</t>
  </si>
  <si>
    <t>" jáma RN "              8640</t>
  </si>
  <si>
    <t>134</t>
  </si>
  <si>
    <t>115101204</t>
  </si>
  <si>
    <t>Čerpání vody na dopravní výšku do 10 m průměrný přítok do 4000 l/min</t>
  </si>
  <si>
    <t>" srážky - 200 l/s = 12.000 l/min "     1*90</t>
  </si>
  <si>
    <t>135</t>
  </si>
  <si>
    <t>115101209</t>
  </si>
  <si>
    <t>Příplatek ZKD 2000 l/min při čerpání vody na dopravní výšku do 10 m</t>
  </si>
  <si>
    <t>" srážky - 200 l/s = 12.000 l/min - 4.000 l/min = 8.000 l/min "     90*4</t>
  </si>
  <si>
    <t>136</t>
  </si>
  <si>
    <t>115101304</t>
  </si>
  <si>
    <t>Pohotovost čerpací soupravy pro dopravní výšku do 10 m přítok do 4000 l/min</t>
  </si>
  <si>
    <t>den</t>
  </si>
  <si>
    <t>137</t>
  </si>
  <si>
    <t>115101309</t>
  </si>
  <si>
    <t>Příplatek ZKD 2000 l/min při pohotovosti čerpací soupravy pro dopravní výšku do 10 m</t>
  </si>
  <si>
    <t>360*4 'Přepočtené koeficientem množství</t>
  </si>
  <si>
    <t>138</t>
  </si>
  <si>
    <t>131201204</t>
  </si>
  <si>
    <t>Hloubení jam zapažených v hornině tř. 3 objemu přes 5000 m3</t>
  </si>
  <si>
    <t>" RN1A "</t>
  </si>
  <si>
    <t>" výpočet objemu zapažené části dle vzorce "</t>
  </si>
  <si>
    <t>" předmluvy ceníku Zemních prací "</t>
  </si>
  <si>
    <t>" V = 0,75 * d * v   -  d = délka po obvodu, v = hloubka výkopu "</t>
  </si>
  <si>
    <t>0,75*(64,083+0,29+24,5+0,29)*2*(243,05-236,80)</t>
  </si>
  <si>
    <t>0,75*(3,5+7,4)/2*2*(236,8-234,9)</t>
  </si>
  <si>
    <t>VYKOPRNz*0,5</t>
  </si>
  <si>
    <t>139</t>
  </si>
  <si>
    <t>" 25% "</t>
  </si>
  <si>
    <t>VYKOPRNz*0,5*0,25</t>
  </si>
  <si>
    <t>140</t>
  </si>
  <si>
    <t>131301204</t>
  </si>
  <si>
    <t>Hloubení jam zapažených v hornině tř. 4 objemu přes 5000 m3</t>
  </si>
  <si>
    <t>" 45% "</t>
  </si>
  <si>
    <t>VYKOPRNz*0,45</t>
  </si>
  <si>
    <t>141</t>
  </si>
  <si>
    <t>VYKOPRNz*0,45*0,25</t>
  </si>
  <si>
    <t>142</t>
  </si>
  <si>
    <t>131401204</t>
  </si>
  <si>
    <t>Hloubení jam zapažených v hornině tř. 5 objemu přes 5000 m3</t>
  </si>
  <si>
    <t>" 5% "</t>
  </si>
  <si>
    <t>VYKOPRNz*0,05</t>
  </si>
  <si>
    <t>143</t>
  </si>
  <si>
    <t>131201104</t>
  </si>
  <si>
    <t>Hloubení jam nezapažených v hornině tř. 3 objemu přes 5000 m3</t>
  </si>
  <si>
    <t>(243,05-236,8)*(64,083+0,29)*(24,5+0,29)</t>
  </si>
  <si>
    <t>VYKOPRNp</t>
  </si>
  <si>
    <t>(236,8-234,9)*(3,5+7,4)/2*(24,5+0,29)</t>
  </si>
  <si>
    <t>" odpočet výkopu zapažené části "</t>
  </si>
  <si>
    <t>-VYKOPRN1z</t>
  </si>
  <si>
    <t>VYKOPRN1n</t>
  </si>
  <si>
    <t>" odpočet "</t>
  </si>
  <si>
    <t>" stoka DN800  "     -PI*(0,96/2)^2*65,0</t>
  </si>
  <si>
    <t>" stoka DN1200  "    -PI*(1,586/2)^2*34,0</t>
  </si>
  <si>
    <t>" vodovod DN80  "    -PI*(0,084/2)^2*64,0</t>
  </si>
  <si>
    <t>-3,8*2,6*2,1</t>
  </si>
  <si>
    <t>-PI*(1,24/2)^2*(3,0+3,2)</t>
  </si>
  <si>
    <t>VYKOPRNn*0,5</t>
  </si>
  <si>
    <t>144</t>
  </si>
  <si>
    <t>131201109</t>
  </si>
  <si>
    <t>Příplatek za lepivost u hloubení jam nezapažených v hornině tř. 3</t>
  </si>
  <si>
    <t>" 25% "     VYKOPRNn*0,5*0,25</t>
  </si>
  <si>
    <t>145</t>
  </si>
  <si>
    <t>131301104</t>
  </si>
  <si>
    <t>Hloubení jam nezapažených v hornině tř. 4 objemu přes 5000 m3</t>
  </si>
  <si>
    <t>" 45% "     VYKOPRNn*0,45</t>
  </si>
  <si>
    <t>146</t>
  </si>
  <si>
    <t>131301109</t>
  </si>
  <si>
    <t>Příplatek za lepivost u hloubení jam nezapažených v hornině tř. 4</t>
  </si>
  <si>
    <t>" 25% "     VYKOPRNn*0,45*0,25</t>
  </si>
  <si>
    <t>147</t>
  </si>
  <si>
    <t>131401104</t>
  </si>
  <si>
    <t>Hloubení jam nezapažených v hornině tř. 5 objemu přes 5000 m3</t>
  </si>
  <si>
    <t>" 5% "     VYKOPRNn*0,05</t>
  </si>
  <si>
    <t>148</t>
  </si>
  <si>
    <t>134702401</t>
  </si>
  <si>
    <t>Vykopávky do 4 m2 pro studny spouštěné v hornině tř. 1 - 4 mimo kašovité a tekoucí hl do 10 m</t>
  </si>
  <si>
    <t>" čerpací jímky "</t>
  </si>
  <si>
    <t>2,0*PI*(0,98/2)^2*12</t>
  </si>
  <si>
    <t>149</t>
  </si>
  <si>
    <t>161101104</t>
  </si>
  <si>
    <t>Svislé přemístění výkopku z horniny tř. 1 až 4 hl výkopu do 8 m</t>
  </si>
  <si>
    <t>" retenční nádrž "</t>
  </si>
  <si>
    <t>" výkop celkem "</t>
  </si>
  <si>
    <t>VYKOPRNn+VYKOPRNz</t>
  </si>
  <si>
    <t>" 7% "     (VYKOPRN-VYKOP10m)*0,95*0,07</t>
  </si>
  <si>
    <t>150</t>
  </si>
  <si>
    <t>161101154</t>
  </si>
  <si>
    <t>Svislé přemístění výkopku z horniny tř. 5 až 7 hl výkopu do 8 m</t>
  </si>
  <si>
    <t>" 7% "     (VYKOPRN-VYKOP10m)*0,05*0,07</t>
  </si>
  <si>
    <t>151</t>
  </si>
  <si>
    <t>161101105</t>
  </si>
  <si>
    <t>Svislé přemístění výkopku z horniny tř. 1 až 4 hl výkopu do 10 m</t>
  </si>
  <si>
    <t>6,25*7,4*(24,5+0,29)+2,1*(3,5+7,4)/2*(24,5+0,29)</t>
  </si>
  <si>
    <t>" 10% "     VYKOP10m*(0,5+0,45)*0,1</t>
  </si>
  <si>
    <t>152</t>
  </si>
  <si>
    <t>161101155</t>
  </si>
  <si>
    <t>Svislé přemístění výkopku z horniny tř. 5 až 7 hl výkopu do 10 m</t>
  </si>
  <si>
    <t>"  10% "     VYKOP10m*0,05*0,1</t>
  </si>
  <si>
    <t>153</t>
  </si>
  <si>
    <t>" odvoz na mezideponii pro zpětný zásyp RN "     ZASYPRN</t>
  </si>
  <si>
    <t>" odvoz vytěženého štěrku při výkopech na mezideponii pro zpětný zásyp U.Č.2 "     920+810-300</t>
  </si>
  <si>
    <t>154</t>
  </si>
  <si>
    <t>162701101</t>
  </si>
  <si>
    <t>Vodorovné přemístění do 6000 m výkopku/sypaniny z horniny tř. 1 až 4</t>
  </si>
  <si>
    <t>" bližší skládka "     100</t>
  </si>
  <si>
    <t>155</t>
  </si>
  <si>
    <t>1712012131</t>
  </si>
  <si>
    <t>Poplatek za skládku výkopu do 6km</t>
  </si>
  <si>
    <t>156</t>
  </si>
  <si>
    <t>" z hydrovrtů "    HV*PI*(0,4/2)^2</t>
  </si>
  <si>
    <t>157</t>
  </si>
  <si>
    <t>" odvoz zeminy na skládku "</t>
  </si>
  <si>
    <t>" z výkopů "</t>
  </si>
  <si>
    <t>" RN1A "     VYKOPRN</t>
  </si>
  <si>
    <t>" studny "     VYKOPjimka</t>
  </si>
  <si>
    <t>-ZASYPRN</t>
  </si>
  <si>
    <t>" odpočet zeminy odvezené na jinou skládku "     -100,0</t>
  </si>
  <si>
    <t>" odpočet zeminy (štěrku) odvezené na mezideponii pro U.Č.2 "     -(920+810-300)</t>
  </si>
  <si>
    <t>" 95% "     ODVOZRN*(0,5+0,45)</t>
  </si>
  <si>
    <t>158</t>
  </si>
  <si>
    <t>5020,215*13 'Přepočtené koeficientem množství</t>
  </si>
  <si>
    <t>159</t>
  </si>
  <si>
    <t>" 5% "     ODVOZRN*0,05</t>
  </si>
  <si>
    <t>160</t>
  </si>
  <si>
    <t>264,222*13 'Přepočtené koeficientem množství</t>
  </si>
  <si>
    <t>161</t>
  </si>
  <si>
    <t>162</t>
  </si>
  <si>
    <t>" zásyp 40cm v místě sejmuté ornice "</t>
  </si>
  <si>
    <t>0,4*(4366,0-2473,0)</t>
  </si>
  <si>
    <t>" podkladní mazanina "</t>
  </si>
  <si>
    <t>-0,1*64,08*24,5</t>
  </si>
  <si>
    <t>" základová deska "</t>
  </si>
  <si>
    <t>-0,5*64,08*24,5</t>
  </si>
  <si>
    <t>" obestavěný prostor stěny a strop "</t>
  </si>
  <si>
    <t>-(0,5+4,0)*62,0*22,5</t>
  </si>
  <si>
    <t>" výlezy "</t>
  </si>
  <si>
    <t>" u řezu E-E "</t>
  </si>
  <si>
    <t>-(243,45-241,9)*2,6*(6,6+13,1)</t>
  </si>
  <si>
    <t>" u řezu G-G "</t>
  </si>
  <si>
    <t>-(243,45-241,9)*2,6*6,6*3</t>
  </si>
  <si>
    <t>" u řezu F-F "</t>
  </si>
  <si>
    <t>-(243,45-241,9)*2,75*1,55*3</t>
  </si>
  <si>
    <t>" výplň mezi ŽB stěnou a skružemi "</t>
  </si>
  <si>
    <t>-(243,45-241,9)*(0,2*6+0,3*2+0,15*6)</t>
  </si>
  <si>
    <t>" skruže "</t>
  </si>
  <si>
    <t>-(243,45-241,9)*PI*(1,24/2)^2*19</t>
  </si>
  <si>
    <t>163</t>
  </si>
  <si>
    <t>1741111092</t>
  </si>
  <si>
    <t>Příplatek k zásypům za třídění zeminy vhodné k zásypům</t>
  </si>
  <si>
    <t>164</t>
  </si>
  <si>
    <t>" naložení a dovoz z mezideponie "</t>
  </si>
  <si>
    <t>165</t>
  </si>
  <si>
    <t>166</t>
  </si>
  <si>
    <t>153112901</t>
  </si>
  <si>
    <t>Beranící zkoušky před přípravou beranění štětové stěny</t>
  </si>
  <si>
    <t>kus</t>
  </si>
  <si>
    <t>167</t>
  </si>
  <si>
    <t>2261122901</t>
  </si>
  <si>
    <t>Vrty velkoprofilové svislé nezapažené D600 mm hl přes 5 m s ponecháním zeminy ve vrtu pro beranění štětovnic</t>
  </si>
  <si>
    <t>" cca 25% štětovnic "</t>
  </si>
  <si>
    <t>(STET11+STET13)/0,6*0,25</t>
  </si>
  <si>
    <t>168</t>
  </si>
  <si>
    <t>153112112</t>
  </si>
  <si>
    <t>Nastražení ocelových štětovnic dl přes 10 m ve standardních podmínkách z terénu</t>
  </si>
  <si>
    <t>STET11+STET13</t>
  </si>
  <si>
    <t>169</t>
  </si>
  <si>
    <t>153112123</t>
  </si>
  <si>
    <t>Zaberanění ocelových štětovnic na dl do 12 m ve standardních podmínkách z terénu</t>
  </si>
  <si>
    <t>11,0*(64,083+0,29+24,5+0,29*2-8,8)*2</t>
  </si>
  <si>
    <t>-11,0*(1,217+1,939+1,661-4,441-4,045)</t>
  </si>
  <si>
    <t>STET12</t>
  </si>
  <si>
    <t>12,0*(4,441+4,045+0,29)</t>
  </si>
  <si>
    <t>170</t>
  </si>
  <si>
    <t>153112124</t>
  </si>
  <si>
    <t>Zaberanění ocelových štětovnic na dl do 16 m ve standardních podmínkách z terénu</t>
  </si>
  <si>
    <t>13,0*8,8*2</t>
  </si>
  <si>
    <t>171</t>
  </si>
  <si>
    <t>159202200</t>
  </si>
  <si>
    <t>štětovnice ZTV IIIn, EN 10248-2 zn. S240GP (1.0021) dle EN 10248-1</t>
  </si>
  <si>
    <t>" štětovnice ponechány u TI "</t>
  </si>
  <si>
    <t>(11,0*5+12,0)*61,0/1000</t>
  </si>
  <si>
    <t>172</t>
  </si>
  <si>
    <t>1592022001</t>
  </si>
  <si>
    <t>štětovnice ZTV IIIn, EN 10248-2 zn. S240GP (1.0021) dle EN 10248-1  (obratovost)</t>
  </si>
  <si>
    <t>(STET11+STET13)*122/1000-STETp</t>
  </si>
  <si>
    <t>173</t>
  </si>
  <si>
    <t>234952919</t>
  </si>
  <si>
    <t>Příplatek za dopravné materiálu ve specifikaci zřízení tabulových stěn</t>
  </si>
  <si>
    <t>174</t>
  </si>
  <si>
    <t>153113113</t>
  </si>
  <si>
    <t>Vytažení ocelových štětovnic dl do 12 m zaberaněných do hl 12 m z terénu ve standardnich podmínkách</t>
  </si>
  <si>
    <t>-11,0*6*0,5</t>
  </si>
  <si>
    <t>(244,0-239,15+0,5)*0,5*2</t>
  </si>
  <si>
    <t>(244,0-239,2+0,5)*0,5*2</t>
  </si>
  <si>
    <t>(244,0-239,0+0,5)*0,5*2</t>
  </si>
  <si>
    <t>175</t>
  </si>
  <si>
    <t>1531131412</t>
  </si>
  <si>
    <t>Vytažení ocelových štětovnic dl nad 12m zaberaněných do hl  nad 12 m z terénu ve standardních podmínkách</t>
  </si>
  <si>
    <t>176</t>
  </si>
  <si>
    <t>153111111</t>
  </si>
  <si>
    <t>Příčné řezání ocelových štětovnic na skládce</t>
  </si>
  <si>
    <t>368+44</t>
  </si>
  <si>
    <t>177</t>
  </si>
  <si>
    <t>153111113</t>
  </si>
  <si>
    <t>Řezání otvorů v ocelových štětovnicích na skládce</t>
  </si>
  <si>
    <t>178</t>
  </si>
  <si>
    <t>153111112</t>
  </si>
  <si>
    <t>Podélné řezání ocelových štětovnic na skládce</t>
  </si>
  <si>
    <t>11,0*4</t>
  </si>
  <si>
    <t>179</t>
  </si>
  <si>
    <t>153116112</t>
  </si>
  <si>
    <t>Montáž ocelových kleštin nebo převázek hradicích stěn z terénu</t>
  </si>
  <si>
    <t>" převázky a rozpěry "</t>
  </si>
  <si>
    <t>" r1-r3 2xU200 "     545,468/1000</t>
  </si>
  <si>
    <t>180</t>
  </si>
  <si>
    <t>1301082606</t>
  </si>
  <si>
    <t>ocel profilová UPN, v jakosti 11 375, h=200 mm     (obratovost)</t>
  </si>
  <si>
    <t>181</t>
  </si>
  <si>
    <t>153116111</t>
  </si>
  <si>
    <t>Opracování ocelových kleštin nebo převázek hradicích stěn z terénu</t>
  </si>
  <si>
    <t>182</t>
  </si>
  <si>
    <t>153116113</t>
  </si>
  <si>
    <t>Demontáž ocelových kleštin nebo převázek hradicích stěn z terénu</t>
  </si>
  <si>
    <t>183</t>
  </si>
  <si>
    <t>151712111</t>
  </si>
  <si>
    <t>Převázka ocelová zdvojená pro kotvení záporového pažení</t>
  </si>
  <si>
    <t xml:space="preserve">" p01-p35 "     </t>
  </si>
  <si>
    <t>PREVAZKA</t>
  </si>
  <si>
    <t>5,0*26+1,8+3,9+4,2+2,6*2+2,1*2+2,8*2+4,1+4,0</t>
  </si>
  <si>
    <t>184</t>
  </si>
  <si>
    <t>151712121</t>
  </si>
  <si>
    <t>Odstranění ocelové převázky zdvojené pro kotvení záporového pažení</t>
  </si>
  <si>
    <t>185</t>
  </si>
  <si>
    <t>153126121</t>
  </si>
  <si>
    <t>Montáž kleštiny nebo převázky pro stěny ze dřeva z terénu</t>
  </si>
  <si>
    <t>" vzepření štětovnic do ŽB konstrukce z důvodu kolize ocelové kotevní "</t>
  </si>
  <si>
    <t>"  převázky a nové ŽB konstrukce ve snížené části viz. řez F-F "</t>
  </si>
  <si>
    <t>18*1,3*0,14*0,14</t>
  </si>
  <si>
    <t>186</t>
  </si>
  <si>
    <t>6051200101</t>
  </si>
  <si>
    <t xml:space="preserve">řezivo jehličnaté hranol </t>
  </si>
  <si>
    <t>H1414*1,08</t>
  </si>
  <si>
    <t>187</t>
  </si>
  <si>
    <t>153126112</t>
  </si>
  <si>
    <t>Opracování hranolů kleštiny nebo převázky pro stěny ze dřeva z terénu</t>
  </si>
  <si>
    <t>188</t>
  </si>
  <si>
    <t>153126131</t>
  </si>
  <si>
    <t>Demontáž kleštiny nebo převázky pro stěny ze dřeva z terénu</t>
  </si>
  <si>
    <t>189</t>
  </si>
  <si>
    <t>151713201</t>
  </si>
  <si>
    <t>Dočasně předpjaté pramencové kotvy z pramenců 4xLp15,5mm/1800MPa dl. 13m vč. vrtů injekční manžetová PVCtrubka a injektování, kořen kotvy - 7m délky, deaktivace kotev</t>
  </si>
  <si>
    <t>190</t>
  </si>
  <si>
    <t>151713202</t>
  </si>
  <si>
    <t>Dočasně předpjaté pramencové kotvy z pramenců 4xLp15,5mm/1800MPa dl. 14m vč. vrtů injekční manžetová PVCtrubka a injektování, kořen kotvy - 7m délky, deaktivace kotev</t>
  </si>
  <si>
    <t>" k10, k11a, k12a, k13, k35, k36a, k37a, k38 "     8</t>
  </si>
  <si>
    <t>191</t>
  </si>
  <si>
    <t>151713211</t>
  </si>
  <si>
    <t>Dočasně předpjaté pramencové kotvy z pramenců 6xLp15,5mm/1800MPa dl. 14m vč. vrtů injekční manžetová PVCtrubka a injektování, kořen kotvy - 7m délky, deaktivace kotev</t>
  </si>
  <si>
    <t>" k11b, k12b, k36b, k37b "    4</t>
  </si>
  <si>
    <t>192</t>
  </si>
  <si>
    <t>175101201</t>
  </si>
  <si>
    <t>Obsypání objektu nad přilehlým původním terénem sypaninou bez prohození, uloženou do 3 m</t>
  </si>
  <si>
    <t>" zásyp rýh po vytažení štětovnic "</t>
  </si>
  <si>
    <t>(STET11+STET13)*0,0098</t>
  </si>
  <si>
    <t>193</t>
  </si>
  <si>
    <t>OBSYPP*1,8907</t>
  </si>
  <si>
    <t>194</t>
  </si>
  <si>
    <t>" přesun hmot "     OBSYPP</t>
  </si>
  <si>
    <t>195</t>
  </si>
  <si>
    <t>196</t>
  </si>
  <si>
    <t>181951102</t>
  </si>
  <si>
    <t>Úprava pláně v hornině tř. 1 až 4 se zhutněním</t>
  </si>
  <si>
    <t>" 95% "     24,5*(64,083-2,0*2)*0,95</t>
  </si>
  <si>
    <t>197</t>
  </si>
  <si>
    <t>181951104</t>
  </si>
  <si>
    <t>Úprava pláně v hornině tř. 5 až 7 se zhutněním</t>
  </si>
  <si>
    <t>" 5% "     24,5*(64,083-2,0*2)*0,05</t>
  </si>
  <si>
    <t>Zakládání</t>
  </si>
  <si>
    <t>198</t>
  </si>
  <si>
    <t>213141112</t>
  </si>
  <si>
    <t>Zřízení vrstvy z geotextilie v rovině nebo ve sklonu do 1:5 š do 6 m</t>
  </si>
  <si>
    <t>" provizorní panelová cesta "     (3,0+1,03*2+0,3*2)*(207,0+0,5*2)</t>
  </si>
  <si>
    <t>199</t>
  </si>
  <si>
    <t>6931120101</t>
  </si>
  <si>
    <t>geotextilie 400g/m2</t>
  </si>
  <si>
    <t>1177,28*1,15 'Přepočtené koeficientem množství</t>
  </si>
  <si>
    <t>200</t>
  </si>
  <si>
    <t>212755214</t>
  </si>
  <si>
    <t>Trativody z drenážních trubek plastových flexibilních D 100 mm bez lože</t>
  </si>
  <si>
    <t>" stoka A "             35,0</t>
  </si>
  <si>
    <t>" stoka B "             22,0</t>
  </si>
  <si>
    <t>" stoka OS1A "    69,4</t>
  </si>
  <si>
    <t>DRENAZ1</t>
  </si>
  <si>
    <t>201</t>
  </si>
  <si>
    <t>2133111131</t>
  </si>
  <si>
    <t>Polštáře zhutněné pod základy z kameniva drceného frakce 16 až 32 mm</t>
  </si>
  <si>
    <t xml:space="preserve">" snížená část RN "     </t>
  </si>
  <si>
    <t>1,14*(24,5+0,29)</t>
  </si>
  <si>
    <t>" doplnění snížené části "</t>
  </si>
  <si>
    <t>1,4*(1,9+0,5)/2*(24,5+0,29)</t>
  </si>
  <si>
    <t>1,4*3,5*(1,0+0,29/2)*2</t>
  </si>
  <si>
    <t>202</t>
  </si>
  <si>
    <t>242111111</t>
  </si>
  <si>
    <t>Osazení pláště kopané studny z betonových skruží celokruhových DN 0,8 m</t>
  </si>
  <si>
    <t>" 12 ks sběrných jímek pro čerpání vody "</t>
  </si>
  <si>
    <t>12*2,0</t>
  </si>
  <si>
    <t>203</t>
  </si>
  <si>
    <t>592253310</t>
  </si>
  <si>
    <t>skruž betonová studňová kruhová TBS-Q.1 80/100/9 80x100x9 cm</t>
  </si>
  <si>
    <t>24*1,02 'Přepočtené koeficientem množství</t>
  </si>
  <si>
    <t>204</t>
  </si>
  <si>
    <t>2262113111</t>
  </si>
  <si>
    <t>Vrty svislé zapažené D 400 mm hl do 20 m hor. I</t>
  </si>
  <si>
    <t>" hydrovrty "          9,0*6</t>
  </si>
  <si>
    <t>HV*0,5</t>
  </si>
  <si>
    <t>205</t>
  </si>
  <si>
    <t>2262113121</t>
  </si>
  <si>
    <t>Vrty svislé zapažené D 400 mm hl do 20 m hor. II</t>
  </si>
  <si>
    <t>206</t>
  </si>
  <si>
    <t>1433328001</t>
  </si>
  <si>
    <t>trubka ocelová  D820 výpažnice vrtu, započítat obratovost za vytažení pažnice</t>
  </si>
  <si>
    <t>9,55*1,01 'Přepočtené koeficientem množství</t>
  </si>
  <si>
    <t>207</t>
  </si>
  <si>
    <t>242791111</t>
  </si>
  <si>
    <t>Zapuštění zárubnice z plastických hmot hl do 50 m DN do 200</t>
  </si>
  <si>
    <t>" hydrovrty "                 HV</t>
  </si>
  <si>
    <t>208</t>
  </si>
  <si>
    <t>2861022151</t>
  </si>
  <si>
    <t>výpažnice A 200 mm plast plná vč. kalníku</t>
  </si>
  <si>
    <t>5,0*6</t>
  </si>
  <si>
    <t>PVCPLNA*1,03</t>
  </si>
  <si>
    <t>209</t>
  </si>
  <si>
    <t>2861022161</t>
  </si>
  <si>
    <t>výpažnice A 200 mm plast perforovaná</t>
  </si>
  <si>
    <t>PVCPER*1,03</t>
  </si>
  <si>
    <t>210</t>
  </si>
  <si>
    <t>242791121</t>
  </si>
  <si>
    <t>Vytažení zárubnice z plastických hmot hl do 50 m DN do 200 a likvidace</t>
  </si>
  <si>
    <t>211</t>
  </si>
  <si>
    <t>242941111</t>
  </si>
  <si>
    <t>Vytvoření filtru obalením zárubnice síťovinou</t>
  </si>
  <si>
    <t>" hydrovrty "                 PVCPER*PI*0,24</t>
  </si>
  <si>
    <t>212</t>
  </si>
  <si>
    <t>69365999</t>
  </si>
  <si>
    <t>geotextilie</t>
  </si>
  <si>
    <t>PVCPER*PI*0,24*1,1</t>
  </si>
  <si>
    <t>213</t>
  </si>
  <si>
    <t>247531111</t>
  </si>
  <si>
    <t>Obsyp studny z kameniva hrubého</t>
  </si>
  <si>
    <t xml:space="preserve">" zásyp hydrovrtu po ukončení stavby  "       </t>
  </si>
  <si>
    <t>HV*PI*(0,2/2)^2</t>
  </si>
  <si>
    <t>214</t>
  </si>
  <si>
    <t>2475711131</t>
  </si>
  <si>
    <t>Obsyp studny ze písku tříděného  4-8 mm</t>
  </si>
  <si>
    <t>" hydrovrty "              0,846*6</t>
  </si>
  <si>
    <t>OBSYPHV</t>
  </si>
  <si>
    <t>215</t>
  </si>
  <si>
    <t>2272111111</t>
  </si>
  <si>
    <t>Odpažení vrtů průměru 400 mm</t>
  </si>
  <si>
    <t>216</t>
  </si>
  <si>
    <t>2243111121</t>
  </si>
  <si>
    <t>Vrty maloprofilové D do 156 mm pro tryskovou injektáž vč. všech potřebných úkonů,  prací, přesunů a dopravy</t>
  </si>
  <si>
    <t>217</t>
  </si>
  <si>
    <t>2826060111</t>
  </si>
  <si>
    <t>Trysková injektáž sloupy D do 1000 mm standardní podmínky vč. všech potřebných úkonů,  prací, přesunů a dopravy</t>
  </si>
  <si>
    <t>218</t>
  </si>
  <si>
    <t>2826060121</t>
  </si>
  <si>
    <t>Trysková injektáž sloupy D do 1600 mm standardní podmínky vč. všech potřebných úkonů,  prací, přesunů a dopravy</t>
  </si>
  <si>
    <t>219</t>
  </si>
  <si>
    <t>153124111</t>
  </si>
  <si>
    <t>Zřízení stěn nasazených nebo tabulových ze dřeva mezi vodicí piloty z terénu</t>
  </si>
  <si>
    <t>" mezi ti1 + ti2 (řez C-C) "     1,5*2,7</t>
  </si>
  <si>
    <t>" mezi ti3 + ti4 (řez D-D) "     2,0*2,4</t>
  </si>
  <si>
    <t>" mezi ti6 + ti7 (řez D-D) "     1,8*2,85</t>
  </si>
  <si>
    <t>220</t>
  </si>
  <si>
    <t>VYDREVA*0,12*1,08</t>
  </si>
  <si>
    <t>221</t>
  </si>
  <si>
    <t>153125111</t>
  </si>
  <si>
    <t>Odstranění stěn dřevěných nasazených nebo tabulových mezi pilotami z terénu</t>
  </si>
  <si>
    <t>222</t>
  </si>
  <si>
    <t>223</t>
  </si>
  <si>
    <t>2612111111</t>
  </si>
  <si>
    <t>Obetonování potrubí - betonová stěna tl.do 300mm vč. dodávky betonu bednění a potřebných zemních prací</t>
  </si>
  <si>
    <t>" mezi ti1 + ti2 (řez C-C) "     1,5*1,2</t>
  </si>
  <si>
    <t>" mezi ti3 + ti4 (řez D-D) "     2,0*1,9</t>
  </si>
  <si>
    <t>" mezi ti6 + ti7 (řez D-D) "     1,8*1,55</t>
  </si>
  <si>
    <t>Svislé a kompletní konstrukce</t>
  </si>
  <si>
    <t>224</t>
  </si>
  <si>
    <t>3803216631</t>
  </si>
  <si>
    <t>Kompletní konstrukce ze ŽB tř. C 30/37-XC4-XA1 tl nad 300 mm pohledového tř.PB2</t>
  </si>
  <si>
    <t>" dno "</t>
  </si>
  <si>
    <t>0,5*64,08*24,5</t>
  </si>
  <si>
    <t>" snížená část - stěny "</t>
  </si>
  <si>
    <t>0,5*1,5*(2,5+22,5)*2</t>
  </si>
  <si>
    <t>0,5*(1,0+0,5)*(1,0+0,5*2)*3</t>
  </si>
  <si>
    <t>" strop "</t>
  </si>
  <si>
    <t>0,5*62,0*22,5</t>
  </si>
  <si>
    <t>" otvory "</t>
  </si>
  <si>
    <t>-0,5*2,0*6,0*6</t>
  </si>
  <si>
    <t>-0,5*0,6*0,9*6</t>
  </si>
  <si>
    <t>-0,5*PI*(1,0/2)^2*19</t>
  </si>
  <si>
    <t>" obvodové stěny "</t>
  </si>
  <si>
    <t>0,5*4,0*(62,0+22,5-0,5*2)*2</t>
  </si>
  <si>
    <t>" vnitřní stěny "</t>
  </si>
  <si>
    <t>0,5*4,0*((62,0-0,5*2)*3-2,0)</t>
  </si>
  <si>
    <t>0,5*1,5*2,5*3</t>
  </si>
  <si>
    <t>0,5*5,0*(6,0*5+2,0)</t>
  </si>
  <si>
    <t>" přelivné stěny 2,4,6 "</t>
  </si>
  <si>
    <t>0,5*(240,1-235,9)*6,0</t>
  </si>
  <si>
    <t>0,5*(240,3-235,9)*6,0*2</t>
  </si>
  <si>
    <t>" otvory stěny "</t>
  </si>
  <si>
    <t>" přelivná hrana č.1 "    -0,5*0,7*(2,75*2+2,6*5)</t>
  </si>
  <si>
    <t>" přelivná hrana č.3 "    -0,5*0,5*(2,75*2+2,6*5)</t>
  </si>
  <si>
    <t>" přelivná hrana č.5 "    -0,5*0,6*6,0*2</t>
  </si>
  <si>
    <t>" bezpečnostní přeliv "    -0,5*(0,6+0,4)/2*6,0</t>
  </si>
  <si>
    <t>" prostupy "</t>
  </si>
  <si>
    <t>" DN1400 "   -0,5*PI*(1,82/2)^2*2</t>
  </si>
  <si>
    <t>" DN800 "     -0,5*PI*(0,94/2)^2</t>
  </si>
  <si>
    <t>" DN800 "     -0,5*PI*(1,06/2)^2</t>
  </si>
  <si>
    <t>" klapka 180/90 "     -0,5*1,8*0,9</t>
  </si>
  <si>
    <t>" otvory pod přelivnou hranou č.5 "     -0,5*0,3*2,75*2</t>
  </si>
  <si>
    <t>" žlábek "     -0,1*0,5*6,0*6</t>
  </si>
  <si>
    <t>225</t>
  </si>
  <si>
    <t>3803262421</t>
  </si>
  <si>
    <t>Kompletní konstrukce ze ŽB tř. C 30/37-XC4-XF3-XA1 tl do 300 mm pohledového tř.PB2</t>
  </si>
  <si>
    <t>" nádstavba nad stropem - vlezy "</t>
  </si>
  <si>
    <t>0,3*2,65*(6,6+2,0)*2</t>
  </si>
  <si>
    <t>0,3*2,65*(13,1+2,0)*2+0,5*2,65*2,0</t>
  </si>
  <si>
    <t>0,3*2,65*(6,6+2,0)*2*3</t>
  </si>
  <si>
    <t>226</t>
  </si>
  <si>
    <t>380356211</t>
  </si>
  <si>
    <t>Bednění kompletních konstrukcí ČOV, nádrží nebo vodojemů omítaných ploch rovinných zřízení</t>
  </si>
  <si>
    <t>" část stěny obsypávána - obvodové konstrukce "</t>
  </si>
  <si>
    <t>0,5*(64,08+24,5)*2</t>
  </si>
  <si>
    <t>1,5*(3,5+22,5)*2</t>
  </si>
  <si>
    <t>0,5*(62,0+22,5)*2</t>
  </si>
  <si>
    <t>" řez A-A "  6,0*(62,0-0,5*3)</t>
  </si>
  <si>
    <t>" řez B-B "  2,0*(62,0-0,5*3)</t>
  </si>
  <si>
    <t>" řez C-C "  6,0*(62,0-0,5*3)</t>
  </si>
  <si>
    <t>" řez D-D "  6,0*(62,0-0,5*5)</t>
  </si>
  <si>
    <t>0,5*(2,0+6,0)*2*6</t>
  </si>
  <si>
    <t>2,0*6,0*6</t>
  </si>
  <si>
    <t>0,5*(0,6+0,9)*2*6</t>
  </si>
  <si>
    <t>0,5*PI*1,0*19</t>
  </si>
  <si>
    <t>4,5*(62,0+22,5)*2</t>
  </si>
  <si>
    <t>" DN1400 "   -PI*(1,82/2)^2</t>
  </si>
  <si>
    <t>(2,65-0,3)*(6,6+2,6)*2</t>
  </si>
  <si>
    <t>(2,65-0,3)*(13,1+2,6)*2</t>
  </si>
  <si>
    <t>(2,65-0,3)*(6,6+2,6)*2*3</t>
  </si>
  <si>
    <t>227</t>
  </si>
  <si>
    <t>380356212</t>
  </si>
  <si>
    <t>Bednění kompletních konstrukcí ČOV, nádrží nebo vodojemů omítaných ploch rovinných odstranění</t>
  </si>
  <si>
    <t>228</t>
  </si>
  <si>
    <t>3803562311</t>
  </si>
  <si>
    <t>Bednění pohledového betonu kompletních konstrukcí ČOV, nádrží nebo vodojemů neomítaných ploch rovinných zřízení</t>
  </si>
  <si>
    <t>2*1,5*(2,5+22,5)*2</t>
  </si>
  <si>
    <t>2*(1,0+0,5)*(1,0+0,5*2)*3</t>
  </si>
  <si>
    <t>2*4,0*(62,0+22,5-0,5*2)*2</t>
  </si>
  <si>
    <t>2*4,0*((62,0-0,5*2)*3-2,0)</t>
  </si>
  <si>
    <t>2*1,5*2,5*3</t>
  </si>
  <si>
    <t>2*5,0*(6,0*5+2,0)</t>
  </si>
  <si>
    <t>2*(240,1-235,9)*6,0</t>
  </si>
  <si>
    <t>2*(240,3-235,9)*6,0*2</t>
  </si>
  <si>
    <t>" přelivná hrana č.1 "    0,5*(0,7*7+2,75*2+2,6*5)*2</t>
  </si>
  <si>
    <t>" přelivná hrana č.3 "    0,5*(0,5*7+2,75*2+2,6*5)*2</t>
  </si>
  <si>
    <t>" přelivná hrana č.5 "    0,5*(0,6+6,0)*2*2</t>
  </si>
  <si>
    <t>" přelivná hrana č.5 "    -2*0,6*6,0*2</t>
  </si>
  <si>
    <t>" bezpečnostní přeliv "    0,5*((0,6+0,4)/2+6,0)*2</t>
  </si>
  <si>
    <t>" bezpečnostní přeliv "    -0,6*6,0</t>
  </si>
  <si>
    <t>" DN1400 "   -2*PI*(1,82/2)^2*2</t>
  </si>
  <si>
    <t>" klapka 180/90 "     0,5*(1,8+0,9)*2</t>
  </si>
  <si>
    <t>" otvory pod přelivnou hranou č.5 "     0,5*(0,3+2,75)*2*2</t>
  </si>
  <si>
    <t>" žlábek "     (0,1+0,5)*2*6,0*6</t>
  </si>
  <si>
    <t>2*2,65*(6,6+2,0)*2</t>
  </si>
  <si>
    <t>2*2,65*(13,1+2,0)*2+0,5*2,65*2,0</t>
  </si>
  <si>
    <t>2*2,65*(6,6+2,0)*2*3</t>
  </si>
  <si>
    <t>" odpočet bednění obsypávaného "</t>
  </si>
  <si>
    <t>-BEDvne</t>
  </si>
  <si>
    <t>229</t>
  </si>
  <si>
    <t>3803562321</t>
  </si>
  <si>
    <t>Bednění pohledového betonu kompletních konstrukcí ČOV, nádrží nebo vodojemů neomítaných ploch rovinných odstranění</t>
  </si>
  <si>
    <t>230</t>
  </si>
  <si>
    <t>3803572001</t>
  </si>
  <si>
    <t>Příplatek za podpěrné konstrukce stropů</t>
  </si>
  <si>
    <t>231</t>
  </si>
  <si>
    <t>380361006</t>
  </si>
  <si>
    <t>Výztuž kompletních konstrukcí ČOV, nádrží nebo vodojemů z betonářské oceli 10 505</t>
  </si>
  <si>
    <t>" statika "     268,642</t>
  </si>
  <si>
    <t>232</t>
  </si>
  <si>
    <t>3813620211</t>
  </si>
  <si>
    <t>Výztuž kompletních konstrukcí svařovanými sítěmi Kari</t>
  </si>
  <si>
    <t>" výlezy 950/650 "     24*3*0,00444</t>
  </si>
  <si>
    <t>233</t>
  </si>
  <si>
    <t>3813620301</t>
  </si>
  <si>
    <t>Výztuž kompletních konstrukcí - příplatek za distanční prvky - systém prvků z vláknobetonu</t>
  </si>
  <si>
    <t>234</t>
  </si>
  <si>
    <t>3889952111</t>
  </si>
  <si>
    <t>Chránička kabelů z trub HDPE DN 80</t>
  </si>
  <si>
    <t>" RN1A "          70,0</t>
  </si>
  <si>
    <t>235</t>
  </si>
  <si>
    <t>3213211161</t>
  </si>
  <si>
    <t>Konstrukce vodních staveb ze ŽB mrazuvzdorného tř. C 30/37-XC4-XA1</t>
  </si>
  <si>
    <t>" VO1A - betonový blok "</t>
  </si>
  <si>
    <t>" deska "</t>
  </si>
  <si>
    <t>0,4*2,3*(10,399+7,402)/2</t>
  </si>
  <si>
    <t>" stěny "</t>
  </si>
  <si>
    <t>0,4*2,3*((2,8+2,05)/2-0,4)</t>
  </si>
  <si>
    <t>0,4*(2,8-0,4)/2*10,399</t>
  </si>
  <si>
    <t>0,4*(1,85-0,4)/2*7,402</t>
  </si>
  <si>
    <t>-0,4*PI*(1,82/2)^2</t>
  </si>
  <si>
    <t>236</t>
  </si>
  <si>
    <t>977211113</t>
  </si>
  <si>
    <t>Řezání ŽB kcí hl do 420 mm stěnovou pilou do průměru výztuže 16 mm</t>
  </si>
  <si>
    <t>" řezání výústního monoliticého bloku VO1A "</t>
  </si>
  <si>
    <t>9,2*2+2,6</t>
  </si>
  <si>
    <t>237</t>
  </si>
  <si>
    <t>321351010</t>
  </si>
  <si>
    <t>Bednění konstrukcí vodních staveb rovinné - zřízení</t>
  </si>
  <si>
    <t>0,4*(2,3+10,399+7,402+3,778)</t>
  </si>
  <si>
    <t>2*2,3*((2,8+1,85)/2-0,4)</t>
  </si>
  <si>
    <t>2*(2,8-0,4)/2*10,399</t>
  </si>
  <si>
    <t>2*(1,85-0,4)/2*7,402</t>
  </si>
  <si>
    <t>238</t>
  </si>
  <si>
    <t>321352010</t>
  </si>
  <si>
    <t>Bednění konstrukcí vodních staveb rovinné - odstranění</t>
  </si>
  <si>
    <t>239</t>
  </si>
  <si>
    <t>321361101</t>
  </si>
  <si>
    <t>Výztuž železobetonových konstrukcí vodních staveb z oceli 10 216 D do 12 mm</t>
  </si>
  <si>
    <t>2,3*(10,399+7,402)/2*0,75*6*0,000222</t>
  </si>
  <si>
    <t>2,3*((2,8+2,05)/2-0,4)*0,75*6*0,000222</t>
  </si>
  <si>
    <t>(2,8-0,4)/2*10,399*0,75*6*0,000222</t>
  </si>
  <si>
    <t>(1,85-0,4)/2*7,402*0,75*6*0,000222</t>
  </si>
  <si>
    <t>-PI*(1,82/2)^2*0,75*6*0,000222</t>
  </si>
  <si>
    <t>240</t>
  </si>
  <si>
    <t>3213661111</t>
  </si>
  <si>
    <t xml:space="preserve">Výztuž železobetonových konstrukcí vodních staveb z oceli 10 505 </t>
  </si>
  <si>
    <t>" VO1A "     1,799</t>
  </si>
  <si>
    <t>241</t>
  </si>
  <si>
    <t>894301101</t>
  </si>
  <si>
    <t>Bobtnavý pásek</t>
  </si>
  <si>
    <t>" DN1400 "  6,3</t>
  </si>
  <si>
    <t>242</t>
  </si>
  <si>
    <t>894301102</t>
  </si>
  <si>
    <t>Těsnící spárový pás</t>
  </si>
  <si>
    <t>" VO1A "     10,399+7,402+1,5+0,4</t>
  </si>
  <si>
    <t>243</t>
  </si>
  <si>
    <t>3513112011</t>
  </si>
  <si>
    <t>Zalití zálivkovou popílkocementovou suspenzí vč. všech potřebných pomocných prací a utěsnění</t>
  </si>
  <si>
    <t>" stávající stoky "</t>
  </si>
  <si>
    <t>" DN400 "       PI*(0,40/2)^2*33,0</t>
  </si>
  <si>
    <t>" DN1200 "       PI*(1,2/2)^2*37,0</t>
  </si>
  <si>
    <t>" stávající šachty "</t>
  </si>
  <si>
    <t>PI*(1,0/2)^2*(1,0+3,5-1,5)</t>
  </si>
  <si>
    <t>1,3*1,4*3,1</t>
  </si>
  <si>
    <t>" SŠ1801 "     4,14*1,55</t>
  </si>
  <si>
    <t>244</t>
  </si>
  <si>
    <t>3559311313</t>
  </si>
  <si>
    <t>Obložení dna stok zaoblených čedičovými radiálními tvarovkami  do tmelu 10 mm vč. zaspárování</t>
  </si>
  <si>
    <t>" Š1004 - R700 "</t>
  </si>
  <si>
    <t>PI*((1,2+1,4)/2)/2*5,0</t>
  </si>
  <si>
    <t>" Š1004.1 - R600 "</t>
  </si>
  <si>
    <t>PI*1,2/2*2,3</t>
  </si>
  <si>
    <t>1,5*48,5</t>
  </si>
  <si>
    <t>245</t>
  </si>
  <si>
    <t>6323160252</t>
  </si>
  <si>
    <t>radiální tvarovka R 600/250/30 - 24 st.</t>
  </si>
  <si>
    <t>R600*30*1,03</t>
  </si>
  <si>
    <t>246</t>
  </si>
  <si>
    <t>6323160253</t>
  </si>
  <si>
    <t>radiální tvarovka R 700/250/23 - 24 st.</t>
  </si>
  <si>
    <t>R700*36*1,03</t>
  </si>
  <si>
    <t>R700RN*36*1,03</t>
  </si>
  <si>
    <t>247</t>
  </si>
  <si>
    <t>3512311011</t>
  </si>
  <si>
    <t>Zdivo spodní části stok z cihel kanalizačních otevřený výkop</t>
  </si>
  <si>
    <t xml:space="preserve">" SŠ1801 "     </t>
  </si>
  <si>
    <t>0,6*1,92*(1,962+1,924+0,32)/2</t>
  </si>
  <si>
    <t>248</t>
  </si>
  <si>
    <t>3512311921</t>
  </si>
  <si>
    <t>Příplatek za práci ve štole nebo stávající šachtě při zřizování spodní části stok z cihel</t>
  </si>
  <si>
    <t>249</t>
  </si>
  <si>
    <t>358315114</t>
  </si>
  <si>
    <t>Bourání stoky kompletní nebo otvorů z prostého betonu plochy do 4 m2</t>
  </si>
  <si>
    <t>" SŠ1801 "     5,8</t>
  </si>
  <si>
    <t>" stoka DN1200 "     0,892*3,0</t>
  </si>
  <si>
    <t>" RN "</t>
  </si>
  <si>
    <t>" stoka DN800 "     0,612*65,0</t>
  </si>
  <si>
    <t>" stoka DN1200 "     0,892*34,0</t>
  </si>
  <si>
    <t>" odtěžit komín šachty "</t>
  </si>
  <si>
    <t>0,12*PI*1,2*(3,0+3,2)</t>
  </si>
  <si>
    <t>" vybourat konstrukci šachty "</t>
  </si>
  <si>
    <t>1,6*1,6*2,1-1,0*1,0*1,5</t>
  </si>
  <si>
    <t>3,8*2,6*2,1-3,2*2,0*1,5</t>
  </si>
  <si>
    <t>" kanalizace "</t>
  </si>
  <si>
    <t>" stoka DN400 "     0,241*1,0</t>
  </si>
  <si>
    <t>" stoka DN800 "     0,612*25,0</t>
  </si>
  <si>
    <t>" stoka DN1200 "     0,892*41,0</t>
  </si>
  <si>
    <t>0,12*PI*1,2*(3,0+1,5+1,5)</t>
  </si>
  <si>
    <t>1,9*2,1*2,1-1,3*1,5*1,5</t>
  </si>
  <si>
    <t>250</t>
  </si>
  <si>
    <t>251</t>
  </si>
  <si>
    <t>252</t>
  </si>
  <si>
    <t>353,254*22 'Přepočtené koeficientem množství</t>
  </si>
  <si>
    <t>253</t>
  </si>
  <si>
    <t>Vodorovné konstrukce</t>
  </si>
  <si>
    <t>254</t>
  </si>
  <si>
    <t>4515731111</t>
  </si>
  <si>
    <t>Lože pod potrubí otevřený výkop ze štěrkopísku 0-16</t>
  </si>
  <si>
    <t>" stoky "</t>
  </si>
  <si>
    <t>(0,08*1,3+(0,25+0,13)/2*0,1)*DN400</t>
  </si>
  <si>
    <t>" ŽB trouba DN1200 "</t>
  </si>
  <si>
    <t>(0,08*2,58+(0,25+0,13)/2*0,1)*DN1200</t>
  </si>
  <si>
    <t>(0,08*2,82+(0,25+0,13)/2*0,1)*DN1400</t>
  </si>
  <si>
    <t>" šachty  "</t>
  </si>
  <si>
    <t>" Š1004 "            0,1*6,46*5,06</t>
  </si>
  <si>
    <t>" Š1004.1 "         0,1*3,68*3,28</t>
  </si>
  <si>
    <t>" Š2002 "            0,1*1,8*1,8</t>
  </si>
  <si>
    <t>" Š1805 "            0,1*3,68*3,38</t>
  </si>
  <si>
    <t>" Š1806 "            0,1*3,68*3,38</t>
  </si>
  <si>
    <t>255</t>
  </si>
  <si>
    <t>" přesun hmot "     LOZE1</t>
  </si>
  <si>
    <t>256</t>
  </si>
  <si>
    <t>257</t>
  </si>
  <si>
    <t>" RN1A - snížená část "</t>
  </si>
  <si>
    <t>0,1*4,2*(24,5+0,29)</t>
  </si>
  <si>
    <t>258</t>
  </si>
  <si>
    <t>" přesun hmot "     LOZE2</t>
  </si>
  <si>
    <t>259</t>
  </si>
  <si>
    <t>260</t>
  </si>
  <si>
    <t>452111111</t>
  </si>
  <si>
    <t>Osazení betonových pražců otevřený výkop pl do 25000 mm2</t>
  </si>
  <si>
    <t>" DN400 "   9*2</t>
  </si>
  <si>
    <t>261</t>
  </si>
  <si>
    <t>5922373403</t>
  </si>
  <si>
    <t xml:space="preserve">podkladek betonový pod hrdlové trouby  kameninové do DN 600 </t>
  </si>
  <si>
    <t>18*1,01 'Přepočtené koeficientem množství</t>
  </si>
  <si>
    <t>262</t>
  </si>
  <si>
    <t>452111121</t>
  </si>
  <si>
    <t>Osazení betonových pražců otevřený výkop pl do 50000 mm2</t>
  </si>
  <si>
    <t>" DN1200 "    4*2</t>
  </si>
  <si>
    <t>" DN1400 "    (27+9)*2</t>
  </si>
  <si>
    <t>263</t>
  </si>
  <si>
    <t>592237320</t>
  </si>
  <si>
    <t>podkladek betonový pod hrdlové trouby TBX-Q 120-100/15/17 100 x 17 x 15 cm</t>
  </si>
  <si>
    <t>80*1,01 'Přepočtené koeficientem množství</t>
  </si>
  <si>
    <t>264</t>
  </si>
  <si>
    <t>452311121</t>
  </si>
  <si>
    <t>Podkladní desky z betonu prostého tř. C 8/10 otevřený výkop</t>
  </si>
  <si>
    <t>0,08*1,3*DN400</t>
  </si>
  <si>
    <t>0,1*DN1200</t>
  </si>
  <si>
    <t>0,1*DN1400</t>
  </si>
  <si>
    <t>265</t>
  </si>
  <si>
    <t>452312131</t>
  </si>
  <si>
    <t>Sedlové lože z betonu prostého tř. C 12/15 otevřený výkop</t>
  </si>
  <si>
    <t>DN1200*(0,696+0,2*2*0,495)</t>
  </si>
  <si>
    <t>DN1400*(0,834+0,2*2*0,555)</t>
  </si>
  <si>
    <t>DN400*(0,229+0,1*2*0,242)</t>
  </si>
  <si>
    <t>266</t>
  </si>
  <si>
    <t>452112111</t>
  </si>
  <si>
    <t>Osazení betonových prstenců nebo rámů v do 100 mm</t>
  </si>
  <si>
    <t>" RN1A "        25</t>
  </si>
  <si>
    <t>" šachty "     1+0+1+0</t>
  </si>
  <si>
    <t>267</t>
  </si>
  <si>
    <t>59224174</t>
  </si>
  <si>
    <t>prstenec betonový vyrovnávací TBW-Q.1 625/40/120 62,5x4x12 cm</t>
  </si>
  <si>
    <t>1*1,01 'Přepočtené koeficientem množství</t>
  </si>
  <si>
    <t>268</t>
  </si>
  <si>
    <t>59224176</t>
  </si>
  <si>
    <t>prstenec betonový vyrovnávací TBW-Q.1 625/80/120 62,5x8x12 cm</t>
  </si>
  <si>
    <t>269</t>
  </si>
  <si>
    <t>59224177</t>
  </si>
  <si>
    <t>prstenec betonový vyrovnávací TBW-Q.1 625/100/120 62,5x10x12 cm</t>
  </si>
  <si>
    <t>13*1,01 'Přepočtené koeficientem množství</t>
  </si>
  <si>
    <t>270</t>
  </si>
  <si>
    <t>5922414061</t>
  </si>
  <si>
    <t>prstenec betonový vyrovnávací TBW-Q 60/800150</t>
  </si>
  <si>
    <t>6*1,01 'Přepočtené koeficientem množství</t>
  </si>
  <si>
    <t>271</t>
  </si>
  <si>
    <t>5922414101</t>
  </si>
  <si>
    <t>prstenec betonový vyrovnávací TBW-Q 100/800150</t>
  </si>
  <si>
    <t>272</t>
  </si>
  <si>
    <t>452112121</t>
  </si>
  <si>
    <t>Osazení betonových prstenců nebo rámů v do 200 mm</t>
  </si>
  <si>
    <t>" šachty "     5</t>
  </si>
  <si>
    <t>273</t>
  </si>
  <si>
    <t>59224178</t>
  </si>
  <si>
    <t>prstenec betonový vyrovnávací TBW-Q.1 625/120/120 62,5x12x12 cm</t>
  </si>
  <si>
    <t>5*1,01 'Přepočtené koeficientem množství</t>
  </si>
  <si>
    <t>274</t>
  </si>
  <si>
    <t>452386111</t>
  </si>
  <si>
    <t>Vyrovnávací prstence z betonu prostého tř. C 25/30 v do 100 mm</t>
  </si>
  <si>
    <t>" Š2002 "     1</t>
  </si>
  <si>
    <t>275</t>
  </si>
  <si>
    <t>4523131711</t>
  </si>
  <si>
    <t>Podkladní bloky z betonu prostého tř. C 30/37-XC4-XF3-XA1 otevřený výkop</t>
  </si>
  <si>
    <t>" obetonování horní části šachtových komínů "</t>
  </si>
  <si>
    <t>0,33*2,04*2,04</t>
  </si>
  <si>
    <t>1,272*1,6*1,6</t>
  </si>
  <si>
    <t>-PI*(1,24/2)^2*(0,5+0,25)</t>
  </si>
  <si>
    <t>-PI*(1,04/2)^2*0,65</t>
  </si>
  <si>
    <t>-PI*(0,84/2)^2*(0,33+1,272-0,5-0,25-0,65-0,12)</t>
  </si>
  <si>
    <t>-PI*(0,84/2)^2*0,12</t>
  </si>
  <si>
    <t>1,03*1,6*1,6</t>
  </si>
  <si>
    <t>-PI*(1,24/2)^2*0,59</t>
  </si>
  <si>
    <t>-PI*(0,84/2)^2*(0,33+1,03-0,59-0,65-0,12)</t>
  </si>
  <si>
    <t>0,96*1,6*1,6</t>
  </si>
  <si>
    <t>-PI*(1,24/2)^2*0,48</t>
  </si>
  <si>
    <t>-PI*(0,84/2)^2*(0,33+0,96-0,48-0,65-0,12)</t>
  </si>
  <si>
    <t>0,97*1,6*1,6</t>
  </si>
  <si>
    <t>-PI*(1,24/2)^2*0,45</t>
  </si>
  <si>
    <t>-PI*(0,84/2)^2*(0,33+0,97-0,45-0,65-0,12)</t>
  </si>
  <si>
    <t>276</t>
  </si>
  <si>
    <t>452353101</t>
  </si>
  <si>
    <t>Bednění podkladních bloků otevřený výkop</t>
  </si>
  <si>
    <t>0,33*2,04*4</t>
  </si>
  <si>
    <t>1,272*1,6*4</t>
  </si>
  <si>
    <t>1,03*1,6*4</t>
  </si>
  <si>
    <t>0,96*1,6*4</t>
  </si>
  <si>
    <t>0,97*1,6*4</t>
  </si>
  <si>
    <t>277</t>
  </si>
  <si>
    <t>451571311</t>
  </si>
  <si>
    <t>Lože pod dlažby z kameniva těženého drobného vrstva tl do 100 mm</t>
  </si>
  <si>
    <t>" pod desku "</t>
  </si>
  <si>
    <t>2,3*(10,399+7,402)/2</t>
  </si>
  <si>
    <t>278</t>
  </si>
  <si>
    <t>4513115113</t>
  </si>
  <si>
    <t>Podklad pro dlažbu z betonu prostého  tř. C8/10 vrstva tl do 100 mm</t>
  </si>
  <si>
    <t>279</t>
  </si>
  <si>
    <t>4523111611</t>
  </si>
  <si>
    <t>Podkladní desky z betonu prostého tř. C 25/30-XA1 otevřený výkop</t>
  </si>
  <si>
    <t>0,1*(64,08*24,5-3,5*22,5)</t>
  </si>
  <si>
    <t xml:space="preserve">" snížená část "   </t>
  </si>
  <si>
    <t>0,1*4,4*24,5</t>
  </si>
  <si>
    <t>280</t>
  </si>
  <si>
    <t>452351101</t>
  </si>
  <si>
    <t>Bednění podkladních desek nebo bloků nebo sedlového lože otevřený výkop</t>
  </si>
  <si>
    <t>0,1*(64,08+24,5)*2</t>
  </si>
  <si>
    <t>281</t>
  </si>
  <si>
    <t>463212121</t>
  </si>
  <si>
    <t>Rovnanina z lomového kamene s vyklínováním spár těženým kamenivem</t>
  </si>
  <si>
    <t>282</t>
  </si>
  <si>
    <t>463212191</t>
  </si>
  <si>
    <t>Příplatek za vypracováni líce rovnaniny</t>
  </si>
  <si>
    <t>" VO1A "     7,1*1,7+4,0*8,4</t>
  </si>
  <si>
    <t>283</t>
  </si>
  <si>
    <t>4513115311</t>
  </si>
  <si>
    <t>Podklad pro dlažbu z betonu prostého C30/37 vrstva tl nad 150 do 200 mm</t>
  </si>
  <si>
    <t>284</t>
  </si>
  <si>
    <t>465921225</t>
  </si>
  <si>
    <t>Kladení dlažby z desek a tvárnic hmotnosti do 60 kg na sucho se zalitím spár maltou tl 20 cm</t>
  </si>
  <si>
    <t>"  VO1A "</t>
  </si>
  <si>
    <t>" položení stáv. betonových desek "</t>
  </si>
  <si>
    <t>" nařezané tvary dle potřeby "</t>
  </si>
  <si>
    <t>0,2*0,3/2</t>
  </si>
  <si>
    <t>0,47*0,3/2</t>
  </si>
  <si>
    <t>PL1</t>
  </si>
  <si>
    <t>285</t>
  </si>
  <si>
    <t>465921511</t>
  </si>
  <si>
    <t>Kladení dlažby z desek a tvárnic hmotnosti nad 60 do 200 kg na sucho se zalitím spár maltou</t>
  </si>
  <si>
    <t>0,54*0,73/2</t>
  </si>
  <si>
    <t>0,87*0,62/2</t>
  </si>
  <si>
    <t>PL2</t>
  </si>
  <si>
    <t>286</t>
  </si>
  <si>
    <t>465923114</t>
  </si>
  <si>
    <t>Kladení dlažby z desek a tvárnic hmotnosti nad 200 do 1000 kg na sucho se zalitím spár maltou</t>
  </si>
  <si>
    <t>1,34*1,5/2</t>
  </si>
  <si>
    <t>1,5*1,5-1,2*0,96/2</t>
  </si>
  <si>
    <t>1,5*1,5-1,86*0,9/2+0,55*0,3/2</t>
  </si>
  <si>
    <t>1,5*1,5-0,6*(1,5+1,05)/2+1,05*0,5/2</t>
  </si>
  <si>
    <t>1,5*1,5-1,5*1,1/2</t>
  </si>
  <si>
    <t>" úzké díly dlažb 150/45 "</t>
  </si>
  <si>
    <t>0,45*1,5*6</t>
  </si>
  <si>
    <t>287</t>
  </si>
  <si>
    <t>465925114</t>
  </si>
  <si>
    <t>Kladení dlažby z desek a tvárnic hmotnosti nad 1000 kg na sucho se zalitím spár maltou</t>
  </si>
  <si>
    <t>1,5*1,5-0,77*0,63/2</t>
  </si>
  <si>
    <t>1,5*1,5-0,35*0,33/2</t>
  </si>
  <si>
    <t>1,5*1,5-0,80*0,62/2</t>
  </si>
  <si>
    <t>1,5*1,5-1,08*0,88/2</t>
  </si>
  <si>
    <t>" celé díly "</t>
  </si>
  <si>
    <t>1,5*1,5*9</t>
  </si>
  <si>
    <t>288</t>
  </si>
  <si>
    <t>4513115411</t>
  </si>
  <si>
    <t>Podklad pro dlažbu z betonu prostého C 30/37 vrstva tl nad 200 do 250 mm</t>
  </si>
  <si>
    <t>1,5*1,5*6*4</t>
  </si>
  <si>
    <t>-2,3*((10,399+7,402)/2-1,15)</t>
  </si>
  <si>
    <t>289</t>
  </si>
  <si>
    <t>2,6*2,75*1,55*3</t>
  </si>
  <si>
    <t>-2,6*0,95*0,65*6</t>
  </si>
  <si>
    <t>0,2*2,35*4</t>
  </si>
  <si>
    <t>0,3*2,35</t>
  </si>
  <si>
    <t>0,15*2,1*6</t>
  </si>
  <si>
    <t>0,2*2,35*2</t>
  </si>
  <si>
    <t>290</t>
  </si>
  <si>
    <t>2,6*(2,75+1,55)*2*3</t>
  </si>
  <si>
    <t>2*0,5*2,35*4</t>
  </si>
  <si>
    <t>2*0,7*2,35</t>
  </si>
  <si>
    <t>2*0,5*2,1*6</t>
  </si>
  <si>
    <t>2*0,5*2,35*2</t>
  </si>
  <si>
    <t>Komunikace</t>
  </si>
  <si>
    <t>291</t>
  </si>
  <si>
    <t>564281111</t>
  </si>
  <si>
    <t>Podklad nebo podsyp ze štěrkopísku ŠP tl 300 mm</t>
  </si>
  <si>
    <t>" provizorní panelová cesta "     (3,0+1,03*2)*207,0</t>
  </si>
  <si>
    <t>292</t>
  </si>
  <si>
    <t>" přesun hmot "     PANEL2*0,3</t>
  </si>
  <si>
    <t>293</t>
  </si>
  <si>
    <t>294</t>
  </si>
  <si>
    <t>584121111</t>
  </si>
  <si>
    <t>Osazení silničních dílců z ŽB do lože z kameniva těženého tl 40 mm</t>
  </si>
  <si>
    <t>" provizorní panelová cesta "     621</t>
  </si>
  <si>
    <t>295</t>
  </si>
  <si>
    <t>5938118701</t>
  </si>
  <si>
    <t>panel silniční IZD    300x150x215 cm   20 tun - započítat obratovost za vícenásobné použití</t>
  </si>
  <si>
    <t>PANEL1/(3,0*1,5)*1,01</t>
  </si>
  <si>
    <t>296</t>
  </si>
  <si>
    <t>564251111</t>
  </si>
  <si>
    <t>Podklad nebo podsyp ze štěrkopísku ŠP tl 150 mm</t>
  </si>
  <si>
    <t>" zapravení vybouraných komunikací "</t>
  </si>
  <si>
    <t>" asfaltová "      BASFALT</t>
  </si>
  <si>
    <t>" betonová "     BBETONr</t>
  </si>
  <si>
    <t>297</t>
  </si>
  <si>
    <t>564851111</t>
  </si>
  <si>
    <t>Podklad ze štěrkodrtě ŠD tl 150 mm</t>
  </si>
  <si>
    <t>" asfaltová "     BASFALT</t>
  </si>
  <si>
    <t>298</t>
  </si>
  <si>
    <t>564861111</t>
  </si>
  <si>
    <t>Podklad ze štěrkodrtě ŠD tl 200 mm</t>
  </si>
  <si>
    <t>299</t>
  </si>
  <si>
    <t xml:space="preserve">" přesun hmot "     </t>
  </si>
  <si>
    <t>SP15*0,15</t>
  </si>
  <si>
    <t>SD15*0,15</t>
  </si>
  <si>
    <t>SD20*0,20</t>
  </si>
  <si>
    <t>300</t>
  </si>
  <si>
    <t>301</t>
  </si>
  <si>
    <t>577144111</t>
  </si>
  <si>
    <t>Asfaltový beton vrstva obrusná ACO 11 (ABS) tř. I tl 50 mm š do 3 m z nemodifikovaného asfaltu</t>
  </si>
  <si>
    <t>" asfaltová komunikace "     BASFALT</t>
  </si>
  <si>
    <t>302</t>
  </si>
  <si>
    <t>577145112050</t>
  </si>
  <si>
    <t>Asfaltový beton vrstva vyrovnávací ložní ACL 16+ tř.1(ABH) spád průměrné tl 50 mm š do 3 m z nemodifikovaného asfaltu (ACL16+)</t>
  </si>
  <si>
    <t>303</t>
  </si>
  <si>
    <t>56513511116</t>
  </si>
  <si>
    <t>Asfaltový beton vrstva podkladní ACP 22+ (obalované kamenivo OKS) tl 50 mm š do 3 m</t>
  </si>
  <si>
    <t>304</t>
  </si>
  <si>
    <t>573211111102</t>
  </si>
  <si>
    <t>Postřik živičný spojovací z asfaltu v množství 0,20 kg/m2</t>
  </si>
  <si>
    <t>" asfaltová komunikace "     BASFALT*2</t>
  </si>
  <si>
    <t>305</t>
  </si>
  <si>
    <t>573211111107</t>
  </si>
  <si>
    <t>Postřik živičný spojovací z asfaltu v množství 0,70 kg/m2</t>
  </si>
  <si>
    <t>306</t>
  </si>
  <si>
    <t>581131115</t>
  </si>
  <si>
    <t>Kryt cementobetonový vozovek skupiny CB I tl 200 mm</t>
  </si>
  <si>
    <t>" betonová komunikace "     BBETONr</t>
  </si>
  <si>
    <t>307</t>
  </si>
  <si>
    <t>916131213</t>
  </si>
  <si>
    <t>Osazení silničního obrubníku betonového stojatého s boční opěrou do lože z betonu prostého</t>
  </si>
  <si>
    <t>308</t>
  </si>
  <si>
    <t>979024443</t>
  </si>
  <si>
    <t>Očištění vybouraných obrubníků a krajníků silničních</t>
  </si>
  <si>
    <t>309</t>
  </si>
  <si>
    <t>93890841102</t>
  </si>
  <si>
    <t>Očištění vozovky tlakovou vodou s kartáčováním  pojížděného živičného povrchu pod spojovací postřik obrusné vrstvy</t>
  </si>
  <si>
    <t>" celoplošně zapravované "                 ASFALTF</t>
  </si>
  <si>
    <t>310</t>
  </si>
  <si>
    <t>311</t>
  </si>
  <si>
    <t>577134221</t>
  </si>
  <si>
    <t>Asfaltový beton vrstva obrusná ACO 11 (ABS) tř. II tl 40 mm š přes 3 m z nemodifikovaného asfaltu</t>
  </si>
  <si>
    <t>" celoplošně zapravované nad kanalizací "     FREZA1</t>
  </si>
  <si>
    <t>312</t>
  </si>
  <si>
    <t>59914111101</t>
  </si>
  <si>
    <t xml:space="preserve">Vyplnění spáry zarovnávacího řezu v obrusné vrstvě živičnou modifikovanou zálivkou vč. očištění </t>
  </si>
  <si>
    <t>" zapravení spáry mezi dvěma asfaltovámi díly - frézovaná plocha "</t>
  </si>
  <si>
    <t>Úpravy povrchů, podlahy a osazování výplní</t>
  </si>
  <si>
    <t>313</t>
  </si>
  <si>
    <t>6166331111</t>
  </si>
  <si>
    <t>Stěrka z těsnící malty vnitřních stok světlé výšky do 1500 mm</t>
  </si>
  <si>
    <t>1,92*(0,6+1,962+1,924)</t>
  </si>
  <si>
    <t>314</t>
  </si>
  <si>
    <t>6346622112</t>
  </si>
  <si>
    <t>Výplň dilatačních spár š do 10 mm v beton. površích tmelem vhodným do RN</t>
  </si>
  <si>
    <t>" komora č.1-6 "          6,0*29</t>
  </si>
  <si>
    <t>315</t>
  </si>
  <si>
    <t>6349111241</t>
  </si>
  <si>
    <t>Řezání dilatačních spár š do 10 mm hl do 80 mm v čerstvé betonové mazanině</t>
  </si>
  <si>
    <t>Trubní vedení</t>
  </si>
  <si>
    <t>316</t>
  </si>
  <si>
    <t>8001</t>
  </si>
  <si>
    <t>Pozn. -  Litinové trouby a tvarovky jsou s vnitřní cementovou vystélkou min. PN10</t>
  </si>
  <si>
    <t>317</t>
  </si>
  <si>
    <t>8002</t>
  </si>
  <si>
    <t>Pozn. -  Litinové trouby a tvarovky DN80 a DN 100 mají minimální tl. stěny 4,7mm</t>
  </si>
  <si>
    <t>318</t>
  </si>
  <si>
    <t>822522111</t>
  </si>
  <si>
    <t>Montáž potrubí z trub TZH s integrovaným těsněním otevřený výkop sklon do 20 % DN 1200</t>
  </si>
  <si>
    <t>" mezi Š1004-Š1004.1 "</t>
  </si>
  <si>
    <t>" délka stoky "     35,0-23,0-6,46/2-1,3</t>
  </si>
  <si>
    <t>" délka potrubí "     35,0-23,0-6,46/2+1,8-0,9</t>
  </si>
  <si>
    <t>319</t>
  </si>
  <si>
    <t>5922245401</t>
  </si>
  <si>
    <t>trouba železobetonová hrdlová přímá s čedičovou vystýl. OC180° TZH-Q 1200/2500</t>
  </si>
  <si>
    <t>DN1200p/2,5*1,01</t>
  </si>
  <si>
    <t>320</t>
  </si>
  <si>
    <t>8245611116</t>
  </si>
  <si>
    <t>Montáž potrubí z trub TZH s integrovaným těsněním otevřený výkop sklon do 20 % DN 1400</t>
  </si>
  <si>
    <t>" délka stoky "</t>
  </si>
  <si>
    <t>" stoka A - mezi OK1A-Š1004 "     23,0-0,5-2,58</t>
  </si>
  <si>
    <t>" stoka OS1A - mezi VO1A-OS1A "     69,4-0,4-3,68-3,38-0,5</t>
  </si>
  <si>
    <t>" délka potrubí "</t>
  </si>
  <si>
    <t>" stoka A - mezi OK1A-Š1004 "     23,0-1,85</t>
  </si>
  <si>
    <t>" stoka OS1A - mezi VO1A-OS1A "     69,4-0,4-0,76-1,2-1,15-0,97</t>
  </si>
  <si>
    <t>321</t>
  </si>
  <si>
    <t>59222416014</t>
  </si>
  <si>
    <t>trouba velkorozměrová železobet. válcová s perem a polodrážkou TZP- Q 1400/2500</t>
  </si>
  <si>
    <t>(DN1400p-DN1400če)/2,5*1,01</t>
  </si>
  <si>
    <t>322</t>
  </si>
  <si>
    <t>59222419914</t>
  </si>
  <si>
    <t>trouba velkorozměrová železobet. s čedičovou vystýlkou válcová s perem a polodrážkou TZP- Q 1400/2500</t>
  </si>
  <si>
    <t>DN1400če/2,5*1,01</t>
  </si>
  <si>
    <t>323</t>
  </si>
  <si>
    <t>831392121</t>
  </si>
  <si>
    <t>Montáž potrubí z trub kameninových hrdlových s integrovaným těsněním výkop sklon do 20 % DN 400</t>
  </si>
  <si>
    <t>" mezi Š1004.1 - Š2002 "</t>
  </si>
  <si>
    <t>" délka stoky "     22,0-3,28/2-1,8/2</t>
  </si>
  <si>
    <t>" délka potrubí "     22,0-2,1/2-1,8/2</t>
  </si>
  <si>
    <t>324</t>
  </si>
  <si>
    <t>597107010</t>
  </si>
  <si>
    <t>trouba kameninová glazovaná DN400mm L2,50m spojovací systém C Třída 160</t>
  </si>
  <si>
    <t>DN400p*1,015</t>
  </si>
  <si>
    <t>325</t>
  </si>
  <si>
    <t>8925511101</t>
  </si>
  <si>
    <t>Zkouška těsnosti kanalizace - úsek mezi šachtami</t>
  </si>
  <si>
    <t>326</t>
  </si>
  <si>
    <t>8943021141</t>
  </si>
  <si>
    <t>Dno šachet tl nad 200 mm ze ŽB tř. C 30/37-XC4-XA1</t>
  </si>
  <si>
    <t>" Š1004 "            0,4*6,46*5,06*1,035</t>
  </si>
  <si>
    <t>" Š1004.1 "         0,3*3,68*3,28*1,035</t>
  </si>
  <si>
    <t>" Š2002 "            0,3*1,8*1,8*1,035</t>
  </si>
  <si>
    <t>" Š1805 "            0,3*3,68*3,38*1,035</t>
  </si>
  <si>
    <t>" Š1806 "            0,3*3,68*3,38*1,035</t>
  </si>
  <si>
    <t>327</t>
  </si>
  <si>
    <t>8943021241</t>
  </si>
  <si>
    <t>Stěny šachet tl nad 200 mm ze ŽB tř. C 30/37-XC4-XA1</t>
  </si>
  <si>
    <t xml:space="preserve">" Š1004 "            </t>
  </si>
  <si>
    <t>2,8*(6,46*5,06-16,94)*1,035</t>
  </si>
  <si>
    <t>" DN800 "    -0,77*PI*(1,06/2)^2*1,035</t>
  </si>
  <si>
    <t>" DN1200 "  -1,34*PI*(1,58/2)^2*1,035</t>
  </si>
  <si>
    <t>" DN1400 "  -0,77*PI*(1,82/2)^2*1,035</t>
  </si>
  <si>
    <t>" výplň u stropu "     0,4*(6,46*5,06-5,8*4,4)*1,035</t>
  </si>
  <si>
    <t>2,6*(3,68*3,28-4,55)*1,035</t>
  </si>
  <si>
    <t>" DN1200 "  -(0,59+1,11)*PI*(1,58/2)^2*1,035</t>
  </si>
  <si>
    <t>" DN400 "   -0,59*PI*(0,486/2)^2*1,035</t>
  </si>
  <si>
    <t>" výplň u stropu "     0,3*(3,68*3,28-3,1*2,7)*1,035</t>
  </si>
  <si>
    <t xml:space="preserve">" Š2002 "           </t>
  </si>
  <si>
    <t>0,95*(1,8*1,8-1,0*1,0)*1,035</t>
  </si>
  <si>
    <t>" DN400 "   -0,4*PI*(0,486/2)^2*2*1,035</t>
  </si>
  <si>
    <t>" výplň u stropu "     0,3*(1,8*1,8-1,6*1,6)*1,035</t>
  </si>
  <si>
    <t xml:space="preserve">" Š1805 "          </t>
  </si>
  <si>
    <t>2,6*(3,68*3,38-5,04)*1,035</t>
  </si>
  <si>
    <t>" DN800 "    -0,59*PI*(1,06/2)^2*1,035</t>
  </si>
  <si>
    <t>" DN1400 "  -(0,59+0,93)*PI*(1,82/2)^2*1,035</t>
  </si>
  <si>
    <t>" výplň u stropu "     0,3*(3,6*3,38-3,1*2,8)*1,035</t>
  </si>
  <si>
    <t xml:space="preserve">" Š1806 "           </t>
  </si>
  <si>
    <t>2,6*(3,68*3,38-4,56)*1,035</t>
  </si>
  <si>
    <t>" DN1400 "  -(0,59+1,2)*PI*(1,82/2)^2*1,035</t>
  </si>
  <si>
    <t>328</t>
  </si>
  <si>
    <t>894502101</t>
  </si>
  <si>
    <t>Bednění stěn šachet pravoúhlých nebo vícehranných jednostranné</t>
  </si>
  <si>
    <t>" Š1004 "     2,8*16,39</t>
  </si>
  <si>
    <t>" Š1004.1 "  2,6*8,54</t>
  </si>
  <si>
    <t>" Š2002 "     0,95*1,0*4</t>
  </si>
  <si>
    <t>" Š1805 "     2,6*8,94</t>
  </si>
  <si>
    <t>" Š1806 "     2,6*8,60</t>
  </si>
  <si>
    <t>329</t>
  </si>
  <si>
    <t>894601111</t>
  </si>
  <si>
    <t>Výztuž šachet z betonářské oceli 10 216</t>
  </si>
  <si>
    <t>" šachty - dno "</t>
  </si>
  <si>
    <t>" Š1004 "            5,8*4,4*0,75*6*0,000222</t>
  </si>
  <si>
    <t>" Š1004.1 "         3,1*2,7*0,65*6*0,000222</t>
  </si>
  <si>
    <t>" Š1805 "            3,1*2,8*0,65*6*0,000222</t>
  </si>
  <si>
    <t>" Š1806 "            3,1*2,8*0,65*6*0,000222</t>
  </si>
  <si>
    <t>" šachty - stěny "</t>
  </si>
  <si>
    <t>2,8*(5,4+4,2)*2*0,75*6*0,000222</t>
  </si>
  <si>
    <t>2,6*(2,8+2,4)*2*0,65*6*0,000222</t>
  </si>
  <si>
    <t>2,6*(2,8+2,5)*2*0,65*6*0,000222</t>
  </si>
  <si>
    <t>330</t>
  </si>
  <si>
    <t>894608112</t>
  </si>
  <si>
    <t>Výztuž šachet z betonářské oceli 10 505</t>
  </si>
  <si>
    <t>" Š1004 "       3,215</t>
  </si>
  <si>
    <t>" Š1004.1 "   1,644</t>
  </si>
  <si>
    <t>" Š1805 "       1,694</t>
  </si>
  <si>
    <t>" Š1806 "       1,650</t>
  </si>
  <si>
    <t>331</t>
  </si>
  <si>
    <t>8946081911</t>
  </si>
  <si>
    <t>Výztuž šachet z Kari sítí</t>
  </si>
  <si>
    <t>0,6*(1,5+1,05)*4*0,00444</t>
  </si>
  <si>
    <t>332</t>
  </si>
  <si>
    <t>8942042613</t>
  </si>
  <si>
    <t>Žlaby šachet průřezu o poloměru nad 500 mm z betonu prostého tř. C 30/37 XC4 XA1</t>
  </si>
  <si>
    <t>1,22*16,94</t>
  </si>
  <si>
    <t>-(1,2*0,2+PI*(1,2/2)^2/2)*4,9</t>
  </si>
  <si>
    <t>-(0,4*0,8+PI*(0,8/2)^2/2)*2,1</t>
  </si>
  <si>
    <t>2,6*1,04+1,02*(4,55-1,04)</t>
  </si>
  <si>
    <t>-2,1*(0,2*1,2+PI*(1,2/2)^2/2)</t>
  </si>
  <si>
    <t>0,57*1,0*1,0</t>
  </si>
  <si>
    <t>-1,0*(0,2*0,4+PI*(0,4/2)^2/2)</t>
  </si>
  <si>
    <t>1,22*5,04</t>
  </si>
  <si>
    <t>-(1,4*0,2+PI*(1,4/2)^2/2)*2,1</t>
  </si>
  <si>
    <t>-(0,1*0,8+PI*(0,8/2)^2/2)*0,54</t>
  </si>
  <si>
    <t>1,22*4,56</t>
  </si>
  <si>
    <t>-(1,4*0,2+PI*(1,4/2)^2/2)*1,9</t>
  </si>
  <si>
    <t>" SŠ1801 "     8,2</t>
  </si>
  <si>
    <t>333</t>
  </si>
  <si>
    <t>351351111</t>
  </si>
  <si>
    <t>Vnitřní bednění spodní části stok světlé v do 1200 mm otevřený výkop</t>
  </si>
  <si>
    <t>(2*0,2+PI*1,3/2)*4,9</t>
  </si>
  <si>
    <t>2*0,5*2,1</t>
  </si>
  <si>
    <t>(2,6-1,05)*2,55</t>
  </si>
  <si>
    <t>2,1*0,2*2</t>
  </si>
  <si>
    <t>1,0*0,2*2</t>
  </si>
  <si>
    <t>(2*0,2+PI*1,4/2)*2,1</t>
  </si>
  <si>
    <t>(0,1*2+PI*0,8/2)*0,54</t>
  </si>
  <si>
    <t>(PI*1,4/2+0,2*2)*1,9</t>
  </si>
  <si>
    <t>" SŠ1801 "</t>
  </si>
  <si>
    <t>PI*1,2/2*(3,576+1,354+0,332)</t>
  </si>
  <si>
    <t>334</t>
  </si>
  <si>
    <t>" strop/stěny "</t>
  </si>
  <si>
    <t>" Š1004 "     (5,4+4,0)*2</t>
  </si>
  <si>
    <t>" Š1004.1 "  (2,8+2,4)*2</t>
  </si>
  <si>
    <t>" Š2002 "     1,3*4</t>
  </si>
  <si>
    <t>" Š1805 "     (2,8+2,5)*2</t>
  </si>
  <si>
    <t>" Š1806 "     (2,8+2,5)*2</t>
  </si>
  <si>
    <t>" potrubí/stěna "</t>
  </si>
  <si>
    <t>" DN800 "    3,2</t>
  </si>
  <si>
    <t>" DN1200 "  5,5</t>
  </si>
  <si>
    <t>" DN1200 "  5,5*2</t>
  </si>
  <si>
    <t>" DN400 "    1,6</t>
  </si>
  <si>
    <t>" DN400 "    1,6*2</t>
  </si>
  <si>
    <t>" DN1400 "  6,3*2</t>
  </si>
  <si>
    <t>" šachtové skruže "</t>
  </si>
  <si>
    <t>3,7*4+2,4</t>
  </si>
  <si>
    <t>335</t>
  </si>
  <si>
    <t>336</t>
  </si>
  <si>
    <t>8943030401</t>
  </si>
  <si>
    <t>Strop šachty Š1004 - 5800/4400/400 prefa ze ŽB vodostavební C30/37-XA1-XC4 s otvorem d=1,0m</t>
  </si>
  <si>
    <t>337</t>
  </si>
  <si>
    <t>8943030402</t>
  </si>
  <si>
    <t>Strop šachty Š1004.1 - 3100/2700/300 prefa ze ŽB vodostavební C30/37-XA1-XC4 s otvorem d=1,0m</t>
  </si>
  <si>
    <t>338</t>
  </si>
  <si>
    <t>8943030403</t>
  </si>
  <si>
    <t>Strop šachty Š2002 - 1600/1600/300 prefa ze ŽB vodostavební C30/37-XA1-XC4 s otvorem d=0,6m</t>
  </si>
  <si>
    <t>339</t>
  </si>
  <si>
    <t>8943030404</t>
  </si>
  <si>
    <t>Strop šachty Š1805 - 3100/2800/300 prefa ze ŽB vodostavební C30/37-XA1-XC4 s otvorem d=1,0m</t>
  </si>
  <si>
    <t>340</t>
  </si>
  <si>
    <t>8943030405</t>
  </si>
  <si>
    <t>Strop šachty Š1806 - 3100/2800/300 prefa ze ŽB vodostavební C30/37-XA1-XC4 s otvorem d=1,0m</t>
  </si>
  <si>
    <t>341</t>
  </si>
  <si>
    <t>894411311</t>
  </si>
  <si>
    <t>Osazení železobetonových dílců pro šachty skruží rovných</t>
  </si>
  <si>
    <t>" šachty "     1+4+3</t>
  </si>
  <si>
    <t>342</t>
  </si>
  <si>
    <t>592243050</t>
  </si>
  <si>
    <t>skruž betonová šachetní TBS-Q.1 100/25 D100x25x12 cm</t>
  </si>
  <si>
    <t>343</t>
  </si>
  <si>
    <t>592243060</t>
  </si>
  <si>
    <t>skruž betonová šachetní TBS-Q.1 100/50 D100x50x12 cm</t>
  </si>
  <si>
    <t>4*1,01 'Přepočtené koeficientem množství</t>
  </si>
  <si>
    <t>344</t>
  </si>
  <si>
    <t>592243070</t>
  </si>
  <si>
    <t>skruž betonová šachetní TBS-Q.1 100/100 D100x100x12 cm</t>
  </si>
  <si>
    <t>3*1,01 'Přepočtené koeficientem množství</t>
  </si>
  <si>
    <t>345</t>
  </si>
  <si>
    <t>592243480</t>
  </si>
  <si>
    <t>těsnění elastomerové pro spojení šachetních dílů EMT DN 1000</t>
  </si>
  <si>
    <t>8*1,02 'Přepočtené koeficientem množství</t>
  </si>
  <si>
    <t>346</t>
  </si>
  <si>
    <t>894412411</t>
  </si>
  <si>
    <t>Osazení železobetonových dílců pro šachty skruží přechodových</t>
  </si>
  <si>
    <t>" šachty "     4</t>
  </si>
  <si>
    <t>347</t>
  </si>
  <si>
    <t>592243120</t>
  </si>
  <si>
    <t>konus šachetní betonový TBR-Q.1 100-63/58/12 KPS 100x62,5x58 cm</t>
  </si>
  <si>
    <t>348</t>
  </si>
  <si>
    <t>4*1,02 'Přepočtené koeficientem množství</t>
  </si>
  <si>
    <t>349</t>
  </si>
  <si>
    <t>8944131101</t>
  </si>
  <si>
    <t>Příplatek pro osazení první skruže - vnější přibetonování skruže beton C30/37 a výplň zámku skruží tmelem průměr 60/70 mm</t>
  </si>
  <si>
    <t>" šachty "         4+1</t>
  </si>
  <si>
    <t>350</t>
  </si>
  <si>
    <t>8947014011</t>
  </si>
  <si>
    <t>Žlaby kameninové z půlené kameniny DN400</t>
  </si>
  <si>
    <t>" Š2002 "     1,0</t>
  </si>
  <si>
    <t>351</t>
  </si>
  <si>
    <t>8947018012</t>
  </si>
  <si>
    <t>Žlaby kameninové z půlené kameniny DN800</t>
  </si>
  <si>
    <t>" RN1A "     2,0</t>
  </si>
  <si>
    <t>" Š1014 "     2,8</t>
  </si>
  <si>
    <t>352</t>
  </si>
  <si>
    <t>87147211611</t>
  </si>
  <si>
    <t>Kameninová trouba DN 800 - dl.0,5m osazena do bednění před betonáží - M+D</t>
  </si>
  <si>
    <t>" RN1B - vnitřní stěna "     1</t>
  </si>
  <si>
    <t>353</t>
  </si>
  <si>
    <t>8713903301</t>
  </si>
  <si>
    <t>Provizorní obtok - převedení průtoku odpadních vod přes stavební jámu trouba ocel.PVC DN600 - zřízení, zajištění vč. všech potřebných stavebních prací, demontáž likvidace odvoz</t>
  </si>
  <si>
    <t>15+15+84</t>
  </si>
  <si>
    <t>354</t>
  </si>
  <si>
    <t>899102111</t>
  </si>
  <si>
    <t>Osazení poklopů litinových nebo ocelových včetně rámů hmotnosti nad 50 do 100 kg</t>
  </si>
  <si>
    <t>355</t>
  </si>
  <si>
    <t>5524344401</t>
  </si>
  <si>
    <t>poklop kruhový litinový 600 B 125</t>
  </si>
  <si>
    <t>356</t>
  </si>
  <si>
    <t>899104111</t>
  </si>
  <si>
    <t>Osazení poklopů litinových nebo ocelových včetně rámů hmotnosti nad 150 kg</t>
  </si>
  <si>
    <t>" šachty "     1</t>
  </si>
  <si>
    <t>357</t>
  </si>
  <si>
    <t>5524344201</t>
  </si>
  <si>
    <t>poklop na vstupní šachtu litinový 600 D400, vzor DIN</t>
  </si>
  <si>
    <t>358</t>
  </si>
  <si>
    <t>89950119</t>
  </si>
  <si>
    <t>Stupadla do šachet litinová vidlicová s PE povlakem</t>
  </si>
  <si>
    <t>" šachty "                  8+7+2+6+6</t>
  </si>
  <si>
    <t>359</t>
  </si>
  <si>
    <t>8941041111</t>
  </si>
  <si>
    <t>Žlaby šachet z cihel kanalizačních průměru do 500 mm</t>
  </si>
  <si>
    <t>" RN1A - žlab v řezu B "</t>
  </si>
  <si>
    <t>0,115*(PI*((1,4+0,8)/2+0,115)/2+0,2*2)*10,0</t>
  </si>
  <si>
    <t>360</t>
  </si>
  <si>
    <t>8942012261</t>
  </si>
  <si>
    <t>Výplňový beton šachet z prostého betonu bez zvýšených nároků na prostředí tř. C 25/30-XA1</t>
  </si>
  <si>
    <t>" výplňový beton - žlaby RN "</t>
  </si>
  <si>
    <t>" řez B "     1,8*2,0*(62,0-0,5*3)+1,5*2,0*2,5</t>
  </si>
  <si>
    <t>" řez E "     1,8*2,0*12,5+0,9*2,0*6,0</t>
  </si>
  <si>
    <t>" řez G/D "     1,5*2,5*6,0+1,7*1,5*6,0</t>
  </si>
  <si>
    <t>361</t>
  </si>
  <si>
    <t>8942041621</t>
  </si>
  <si>
    <t>Žlaby z houževnatého betonu prostého tř. C35/45-XA1-XM2</t>
  </si>
  <si>
    <t>" komora č. 1-5 "     10,9*6,0*5</t>
  </si>
  <si>
    <t>" komora č. 6 "         9,0*6,0</t>
  </si>
  <si>
    <t>" snížená část - řez F-F "</t>
  </si>
  <si>
    <t>(0,8+0,7)/2*1,0*4,5*6</t>
  </si>
  <si>
    <t xml:space="preserve">" řez B "     </t>
  </si>
  <si>
    <t>0,7*2,0*(62,0-0,5*3-2,0)</t>
  </si>
  <si>
    <t>-0,362*48,5</t>
  </si>
  <si>
    <t>-(PI*(0,8/2)^2/2+0,8*0,2+0,362)/2*(62,0-0,5*3-2,0-48,5)</t>
  </si>
  <si>
    <t xml:space="preserve">" řez B/E "     </t>
  </si>
  <si>
    <t>1,0*2,0*2,0</t>
  </si>
  <si>
    <t>-(PI*(0,8/2)^2/2+0,8*0,4)*2,0</t>
  </si>
  <si>
    <t xml:space="preserve">" řez A/E "     </t>
  </si>
  <si>
    <t>0,5*2,0*6,0</t>
  </si>
  <si>
    <t xml:space="preserve">" řez C+D/E "     </t>
  </si>
  <si>
    <t>0,3*2,0*12,5</t>
  </si>
  <si>
    <t xml:space="preserve">" řez D/G "     </t>
  </si>
  <si>
    <t>0,7*2,5*1,8+0,34*2,5*(6,0-1,8)</t>
  </si>
  <si>
    <t>0,33*1,5*6,0</t>
  </si>
  <si>
    <t>362</t>
  </si>
  <si>
    <t>" komora č. 1-6 "     (1,7+0,2)*6,0*6</t>
  </si>
  <si>
    <t>0,7*1,0*6</t>
  </si>
  <si>
    <t>1,6*48,5</t>
  </si>
  <si>
    <t>(PI*0,8/2+2*0,2+1,6)/2*(62,0-0,5*3-2,0-48,5)</t>
  </si>
  <si>
    <t>" řez A/E "     0,2*0,4*4</t>
  </si>
  <si>
    <t>(PI*0,8/2+2*0,4)*2,0</t>
  </si>
  <si>
    <t>0,4*2,5</t>
  </si>
  <si>
    <t>363</t>
  </si>
  <si>
    <t>8946082166</t>
  </si>
  <si>
    <t>Výztuž žlabů šachet ze svařovaných sítí typu Kari</t>
  </si>
  <si>
    <t>" komora č. 1-6 "     6,0*(28,0*5+25,0)*0,00444</t>
  </si>
  <si>
    <t>1,0*4,5*6*0,00444</t>
  </si>
  <si>
    <t>2,0*6,0*0,00444</t>
  </si>
  <si>
    <t>2,0*12,5*0,00444</t>
  </si>
  <si>
    <t>2,5*6,0*0,00444</t>
  </si>
  <si>
    <t>1,5*6,0*0,00444</t>
  </si>
  <si>
    <t>364</t>
  </si>
  <si>
    <t>" prostupujícíc potrubí "     47,0</t>
  </si>
  <si>
    <t>" skruže výlezových komínů "</t>
  </si>
  <si>
    <t>3,7*19</t>
  </si>
  <si>
    <t>365</t>
  </si>
  <si>
    <t>8993222021</t>
  </si>
  <si>
    <t>Poklopy litinový otvor 900/600    (s klíčem + 5100)</t>
  </si>
  <si>
    <t>366</t>
  </si>
  <si>
    <t>899323201</t>
  </si>
  <si>
    <t>Sestava kompozitních poklopů pro otvor 6000x2000 s rámem</t>
  </si>
  <si>
    <t>367</t>
  </si>
  <si>
    <t>" RN1A "     19+19+19</t>
  </si>
  <si>
    <t>368</t>
  </si>
  <si>
    <t>19*1,01 'Přepočtené koeficientem množství</t>
  </si>
  <si>
    <t>369</t>
  </si>
  <si>
    <t>370</t>
  </si>
  <si>
    <t>371</t>
  </si>
  <si>
    <t>57*1,02 'Přepočtené koeficientem množství</t>
  </si>
  <si>
    <t>372</t>
  </si>
  <si>
    <t>" RN1A "     19</t>
  </si>
  <si>
    <t>373</t>
  </si>
  <si>
    <t>374</t>
  </si>
  <si>
    <t>5922431301</t>
  </si>
  <si>
    <t>konus šachetní betonový TBR-Q 500/1000x800/120 SP</t>
  </si>
  <si>
    <t>375</t>
  </si>
  <si>
    <t>19*1,02 'Přepočtené koeficientem množství</t>
  </si>
  <si>
    <t>376</t>
  </si>
  <si>
    <t>" RN1A "         19</t>
  </si>
  <si>
    <t>377</t>
  </si>
  <si>
    <t>" RN1A "     7</t>
  </si>
  <si>
    <t>378</t>
  </si>
  <si>
    <t>379</t>
  </si>
  <si>
    <t>899103111</t>
  </si>
  <si>
    <t>Osazení poklopů litinových nebo ocelových včetně rámů hmotnosti nad 100 do 150 kg</t>
  </si>
  <si>
    <t>" RN1A "     6</t>
  </si>
  <si>
    <t>380</t>
  </si>
  <si>
    <t>5524345101</t>
  </si>
  <si>
    <t>poklop kruhový litinový d- 800mm D400 uzamykatelný</t>
  </si>
  <si>
    <t>381</t>
  </si>
  <si>
    <t>" RN1A "      6</t>
  </si>
  <si>
    <t>382</t>
  </si>
  <si>
    <t>383</t>
  </si>
  <si>
    <t xml:space="preserve">" RN1A "     </t>
  </si>
  <si>
    <t>12+6+9+7</t>
  </si>
  <si>
    <t>17*6+7</t>
  </si>
  <si>
    <t>7+9+8</t>
  </si>
  <si>
    <t>384</t>
  </si>
  <si>
    <t>899401112</t>
  </si>
  <si>
    <t>Osazení poklopů litinových šoupátkových</t>
  </si>
  <si>
    <t>" RN1A - poklop pro škrtící šoupě DN800 "</t>
  </si>
  <si>
    <t>385</t>
  </si>
  <si>
    <t>4229135201</t>
  </si>
  <si>
    <t>poklop litinový šoupátkový</t>
  </si>
  <si>
    <t>386</t>
  </si>
  <si>
    <t>89971218</t>
  </si>
  <si>
    <t>Orientační tabulky pro šoupátka, hydranty, ventily</t>
  </si>
  <si>
    <t>387</t>
  </si>
  <si>
    <t>857242121</t>
  </si>
  <si>
    <t>Montáž litinových tvarovek jednoosých přírubových otevřený výkop DN 80</t>
  </si>
  <si>
    <t>" AŠ "     6</t>
  </si>
  <si>
    <t>388</t>
  </si>
  <si>
    <t>0400080090161</t>
  </si>
  <si>
    <t>SPECIÁLNÍ PŘÍRUBA PROTI POSUNU DN 80/90</t>
  </si>
  <si>
    <t>389</t>
  </si>
  <si>
    <t>5525360801</t>
  </si>
  <si>
    <t>přechod přírubový FFR-kus litinový DN 80/50 mm</t>
  </si>
  <si>
    <t>390</t>
  </si>
  <si>
    <t>5525321901</t>
  </si>
  <si>
    <t>trouba přírubová litinová FF DN 50 mm délka 400 mm</t>
  </si>
  <si>
    <t>391</t>
  </si>
  <si>
    <t>981005000016</t>
  </si>
  <si>
    <t>MEZIKUS MONTÁŽNÍ DN 50</t>
  </si>
  <si>
    <t>392</t>
  </si>
  <si>
    <t>810005000116</t>
  </si>
  <si>
    <t>PŘÍRUBA VNITŘNÍ ZÁVIT DN 50-1''</t>
  </si>
  <si>
    <t>2*1,01 'Přepočtené koeficientem množství</t>
  </si>
  <si>
    <t>393</t>
  </si>
  <si>
    <t>857243131</t>
  </si>
  <si>
    <t>Montáž litinových tvarovek odbočných hrdlových otevřený výkop s integrovaným těsněním DN 80</t>
  </si>
  <si>
    <t>" AŠ "     2</t>
  </si>
  <si>
    <t>394</t>
  </si>
  <si>
    <t>5525350801</t>
  </si>
  <si>
    <t>tvarovka přírubová litinová s přírubovou odbočkou T-kus DN 80/50 mm</t>
  </si>
  <si>
    <t>395</t>
  </si>
  <si>
    <t>891241111</t>
  </si>
  <si>
    <t>Montáž vodovodních šoupátek otevřený výkop DN 80</t>
  </si>
  <si>
    <t>" RN "     1</t>
  </si>
  <si>
    <t>396</t>
  </si>
  <si>
    <t>42224397661</t>
  </si>
  <si>
    <t>šoupátko litinové DN80 s ručním kolem</t>
  </si>
  <si>
    <t>Ostatní konstrukce a práce-bourání</t>
  </si>
  <si>
    <t>397</t>
  </si>
  <si>
    <t>953312111</t>
  </si>
  <si>
    <t>Vložky do svislých dilatačních spár z fasádních polystyrénových desek tl 10 mm</t>
  </si>
  <si>
    <t>" komora č. 1-5 "     10,9*2*5+1,65*6,0*5</t>
  </si>
  <si>
    <t>" komora č. 6 "         9,0*2+1,65*6,0</t>
  </si>
  <si>
    <t>(0,8*1,0+(0,8+0,7)/2*4,5*2)*6</t>
  </si>
  <si>
    <t>0,7*(2,0+62,0-0,5*3-2,0)*2</t>
  </si>
  <si>
    <t>1,0*2,0*4</t>
  </si>
  <si>
    <t>0,5*(2,0+6,0)*2</t>
  </si>
  <si>
    <t>0,3*(2,0+12,5)*2</t>
  </si>
  <si>
    <t>0,7*(2,5+1,8*2)+0,34*(2,5+(6,0-1,8)*2)</t>
  </si>
  <si>
    <t>0,33*(1,5+6,0)*2</t>
  </si>
  <si>
    <t>" řez B "     1,8*(2,0+62,0-0,5*3)*2+1,5*(2,0+2,5)*2</t>
  </si>
  <si>
    <t>" řez E "     1,8*(2,0+12,5)*2+0,9*(2,0+6,0)*2</t>
  </si>
  <si>
    <t>" řez G/D "     1,5*(2,5+6,0)*2+1,7*(1,5+6,0)*2</t>
  </si>
  <si>
    <t>398</t>
  </si>
  <si>
    <t>9537311141</t>
  </si>
  <si>
    <t>Plastová chránička DN100 dlo. 2,4m osazena v bednění před betonáží</t>
  </si>
  <si>
    <t>" RN - pro táhlo zemní soupravy pro šoupátko "</t>
  </si>
  <si>
    <t>399</t>
  </si>
  <si>
    <t>9537316031</t>
  </si>
  <si>
    <t>Usměrňovací plech tl. 3,5mm - (1,2/0,2m)  vč. kotvení - nerez</t>
  </si>
  <si>
    <t>" RN - ochrana čerpadla "     6</t>
  </si>
  <si>
    <t>400</t>
  </si>
  <si>
    <t>959811251</t>
  </si>
  <si>
    <t>P1 - Vláknocementová prostupka d-125 dl. 500  s těsnícím profilem nerez zdvojený pro potrubí d-63</t>
  </si>
  <si>
    <t>401</t>
  </si>
  <si>
    <t>959811801</t>
  </si>
  <si>
    <t>P2 - Vláknocementová prostupka d-200 dl.400  s těsnícím profilem nerez zdvojený pro potrubí d-129</t>
  </si>
  <si>
    <t>402</t>
  </si>
  <si>
    <t>959813711</t>
  </si>
  <si>
    <t>Z1 - Těsnící plech min.š.120mm s oboustranným butylkaučukem</t>
  </si>
  <si>
    <t>403</t>
  </si>
  <si>
    <t>959813721</t>
  </si>
  <si>
    <t>Z2 - Těsnící plech křížový s oboustranným butylkaučukem v pracovní spáře</t>
  </si>
  <si>
    <t>404</t>
  </si>
  <si>
    <t>959813731</t>
  </si>
  <si>
    <t>Z3 - Těsnící plech min.š.120mm s oboustranným butylkaučukem</t>
  </si>
  <si>
    <t>405</t>
  </si>
  <si>
    <t>959821801</t>
  </si>
  <si>
    <t>Vláknocementová prostupka dl.500  s těsnícím profilem nerez zdvojený pro potrubí DN80</t>
  </si>
  <si>
    <t>406</t>
  </si>
  <si>
    <t>961801902</t>
  </si>
  <si>
    <t>Rošt nad jímkou 400/400 v armaturní šachtě</t>
  </si>
  <si>
    <t>407</t>
  </si>
  <si>
    <t>961802101</t>
  </si>
  <si>
    <t>Bezpečnostní žebřík 5,89m vč. kotvení</t>
  </si>
  <si>
    <t>408</t>
  </si>
  <si>
    <t>961802111</t>
  </si>
  <si>
    <t>Výbava k bezpečnostnímu žebříku - nasazovací madlo na kolejnici (příloha) L 1260, bezpečnostní jistící jezdec s karabinou, bezp. pás pro osoby na připojení k jističi</t>
  </si>
  <si>
    <t>409</t>
  </si>
  <si>
    <t>961802201</t>
  </si>
  <si>
    <t>Pochůzí lávka 1020/6000 vč. zábradlí</t>
  </si>
  <si>
    <t>Přesun hmot</t>
  </si>
  <si>
    <t>410</t>
  </si>
  <si>
    <t>998142251</t>
  </si>
  <si>
    <t>Přesun hmot pro nádrže, jímky, zásobníky a jámy betonové monolitické v do 25 m</t>
  </si>
  <si>
    <t>PSV</t>
  </si>
  <si>
    <t>Práce a dodávky PSV</t>
  </si>
  <si>
    <t>722</t>
  </si>
  <si>
    <t>Zdravotechnika - vnitřní vodovod</t>
  </si>
  <si>
    <t>411</t>
  </si>
  <si>
    <t>7221106363</t>
  </si>
  <si>
    <t>Spojka T110 63x2"</t>
  </si>
  <si>
    <t>" AŠ "     12</t>
  </si>
  <si>
    <t>412</t>
  </si>
  <si>
    <t>7222131141</t>
  </si>
  <si>
    <t>Zpětná klapka DN 80</t>
  </si>
  <si>
    <t>" AŠ "     1</t>
  </si>
  <si>
    <t>413</t>
  </si>
  <si>
    <t>7222241551</t>
  </si>
  <si>
    <t>Zahradní ventil 32/1"</t>
  </si>
  <si>
    <t>414</t>
  </si>
  <si>
    <t>7222301031</t>
  </si>
  <si>
    <t>Kulový uzávěr DN 25</t>
  </si>
  <si>
    <t>415</t>
  </si>
  <si>
    <t>7222301061</t>
  </si>
  <si>
    <t>Kulový uzávěr DN 50</t>
  </si>
  <si>
    <t>416</t>
  </si>
  <si>
    <t>7222312861</t>
  </si>
  <si>
    <t>Membránový elektromagnetický ventil DN50</t>
  </si>
  <si>
    <t>417</t>
  </si>
  <si>
    <t>72217702463</t>
  </si>
  <si>
    <t>Rozvody z trubek PE-100 SDR11 DA/DN  -  63/50</t>
  </si>
  <si>
    <t>" AŠ "     200</t>
  </si>
  <si>
    <t>418</t>
  </si>
  <si>
    <t>72217702490</t>
  </si>
  <si>
    <t>Rozvody z trubek PE-100 SDR11 DA/DN  -  90/80</t>
  </si>
  <si>
    <t>419</t>
  </si>
  <si>
    <t>7222902261</t>
  </si>
  <si>
    <t>Zkouška těsnosti vodovodního potrubí do DN 50</t>
  </si>
  <si>
    <t>420</t>
  </si>
  <si>
    <t>7222902291</t>
  </si>
  <si>
    <t>Zkouška těsnosti vodovodního potrubí do DN 100</t>
  </si>
  <si>
    <t>421</t>
  </si>
  <si>
    <t>722290234</t>
  </si>
  <si>
    <t>Proplach a dezinfekce vodovodního potrubí do DN 80</t>
  </si>
  <si>
    <t>422</t>
  </si>
  <si>
    <t>72217702432</t>
  </si>
  <si>
    <t>Rozvody z trubek PE-100 SDR11 DA/DN  -  32/25</t>
  </si>
  <si>
    <t>423</t>
  </si>
  <si>
    <t>7222241541</t>
  </si>
  <si>
    <t>Zahradní ventil DN20</t>
  </si>
  <si>
    <t>424</t>
  </si>
  <si>
    <t>7221163220</t>
  </si>
  <si>
    <t>Spojka T116 32x3/4"</t>
  </si>
  <si>
    <t>425</t>
  </si>
  <si>
    <t>998722101</t>
  </si>
  <si>
    <t>Přesun hmot tonážní pro vnitřní vodovod v objektech v do 6 m</t>
  </si>
  <si>
    <t>743</t>
  </si>
  <si>
    <t>Elektromontáže - hrubá montáž</t>
  </si>
  <si>
    <t>426</t>
  </si>
  <si>
    <t>7436111161</t>
  </si>
  <si>
    <t>Vodič - pás zemnící 30 x 4 mm FeZn vč. spopjovacího materiálu a příslušenství montáž a dodávka</t>
  </si>
  <si>
    <t>Práce a dodávky M</t>
  </si>
  <si>
    <t>35-M</t>
  </si>
  <si>
    <t>Montáž čerpadel, kompr.a vodoh.zař.</t>
  </si>
  <si>
    <t>427</t>
  </si>
  <si>
    <t>3503406121</t>
  </si>
  <si>
    <t>Norná stěna  1100/6000 - komplet</t>
  </si>
  <si>
    <t>" RN1A "     1</t>
  </si>
  <si>
    <t>46-M</t>
  </si>
  <si>
    <t>Zemní práce při extr.mont.pracích</t>
  </si>
  <si>
    <t>428</t>
  </si>
  <si>
    <t>4604900111</t>
  </si>
  <si>
    <t>Krytí inženýrských sítí výstražnou fólií z PVC</t>
  </si>
  <si>
    <t>" křížení inž. sítí "</t>
  </si>
  <si>
    <t>KABEL+POTRUBI1+POTRUBI2</t>
  </si>
  <si>
    <t>429</t>
  </si>
  <si>
    <t>4605102101</t>
  </si>
  <si>
    <t>Žlab kabel prefa bet díl: dílce ADZ 13-50 +deska ADZ 200-500</t>
  </si>
  <si>
    <t>3,5</t>
  </si>
  <si>
    <t>LOZE</t>
  </si>
  <si>
    <t>OBSYPP1</t>
  </si>
  <si>
    <t>ODVOZ1</t>
  </si>
  <si>
    <t>VYKOP1</t>
  </si>
  <si>
    <t>VYKOP1*0,3</t>
  </si>
  <si>
    <t>1741111091</t>
  </si>
  <si>
    <t>5833736801</t>
  </si>
  <si>
    <t>štěrkopísek frakce netříděná zásyp</t>
  </si>
  <si>
    <t>451572111</t>
  </si>
  <si>
    <t>Lože pod potrubí otevřený výkop z kameniva drobného těženého</t>
  </si>
  <si>
    <t>" přesun hmot "     LOZE</t>
  </si>
  <si>
    <t>ASFALT</t>
  </si>
  <si>
    <t>DN800</t>
  </si>
  <si>
    <t>DN800p</t>
  </si>
  <si>
    <t>DRENAZ</t>
  </si>
  <si>
    <t>OBSYP</t>
  </si>
  <si>
    <t>ORNICE</t>
  </si>
  <si>
    <t>SO 10.4 - Přeložka trubní části odvodňovacího příkopu</t>
  </si>
  <si>
    <t>Š150</t>
  </si>
  <si>
    <t>ŠD150</t>
  </si>
  <si>
    <t>TRAVA</t>
  </si>
  <si>
    <t>U160</t>
  </si>
  <si>
    <t>ZASYP1</t>
  </si>
  <si>
    <t>" DN800 "     1,86*22,26</t>
  </si>
  <si>
    <t>0,2*TRAVA</t>
  </si>
  <si>
    <t>" odvoz na mezideponii "     TRAVA*0,2</t>
  </si>
  <si>
    <t>113107152</t>
  </si>
  <si>
    <t>Odstranění podkladu pl přes 50 do 200 m2 z kameniva těženého tl 200 mm</t>
  </si>
  <si>
    <t>113107162</t>
  </si>
  <si>
    <t>Odstranění podkladu pl přes 50 do 200 m2 z kameniva drceného tl 200 mm</t>
  </si>
  <si>
    <t>53,157*22 'Přepočtené koeficientem množství</t>
  </si>
  <si>
    <t>97909811001</t>
  </si>
  <si>
    <t>Poplatek za skládku suti      (bez živice)</t>
  </si>
  <si>
    <t>113107183</t>
  </si>
  <si>
    <t>Odstranění podkladu pl přes 50 do 200 m2 živičných tl 150 mm</t>
  </si>
  <si>
    <t>" stávající asfaltová vozovka "</t>
  </si>
  <si>
    <t>" stoka "     1,86*(58,24-2,02-2,6/2)</t>
  </si>
  <si>
    <t>" šachta Š1804 "     2,02*2,32</t>
  </si>
  <si>
    <t>" šachta Š1803 "     2,6*2,6</t>
  </si>
  <si>
    <t>" stoka "     2*(58,24-2,02-2,6/2)</t>
  </si>
  <si>
    <t>" šachta Š1804 "     2*(2,02+2,32)</t>
  </si>
  <si>
    <t>" šachta Š1803 "     4*2,6</t>
  </si>
  <si>
    <t>35,363*5 'Přepočtené koeficientem množství</t>
  </si>
  <si>
    <t>997221845302C</t>
  </si>
  <si>
    <t>Poplatek za skládku suti - živice</t>
  </si>
  <si>
    <t>" křížení ing.sítí  "     1,86*1</t>
  </si>
  <si>
    <t>" křížení ing.sítí  "</t>
  </si>
  <si>
    <t>" DN400 "     1,86*2</t>
  </si>
  <si>
    <t>" křížení ing.sítí  "    1,86*1</t>
  </si>
  <si>
    <t>POTRUBI1*1,0*1,5</t>
  </si>
  <si>
    <t>POTRUBI2*1,45*1,95</t>
  </si>
  <si>
    <t>KABEL*1,0*1,5</t>
  </si>
  <si>
    <t>" stoka "</t>
  </si>
  <si>
    <t>1,86*(4,43+4,14)/2*37,85</t>
  </si>
  <si>
    <t>1,86*(4,14+4,14)/2*(48,5-37,85-2,02/2)</t>
  </si>
  <si>
    <t>1,86*(4,14+4,06)/2*(80,5-48,5-2,02/2-2,6/2)</t>
  </si>
  <si>
    <t>" Š1804 "     2,02*2,32*4,38</t>
  </si>
  <si>
    <t>" Š1803 "     2,6*2,6*4,3</t>
  </si>
  <si>
    <t>" výkop pro drenáž "</t>
  </si>
  <si>
    <t>DRENAZ*0,1*0,2</t>
  </si>
  <si>
    <t>-0,45*ASFALT</t>
  </si>
  <si>
    <t>-0,3*TRAVA</t>
  </si>
  <si>
    <t>" odpočet vybourané kanalizace "</t>
  </si>
  <si>
    <t>-PI*((0,8+0,13*2)/2)^2*2,5</t>
  </si>
  <si>
    <t>VYKOP1*0,62</t>
  </si>
  <si>
    <t>VYKOP1*0,62*0,5</t>
  </si>
  <si>
    <t>"  50%"</t>
  </si>
  <si>
    <t>VYKOP1*0,3*0,5</t>
  </si>
  <si>
    <t>" 8% "</t>
  </si>
  <si>
    <t>VYKOP1*0,08</t>
  </si>
  <si>
    <t>2*(4,43+4,14)/2*37,85</t>
  </si>
  <si>
    <t>2*(4,14+4,14)/2*(48,5-37,85-2,02/2)</t>
  </si>
  <si>
    <t>2*(4,14+4,06)/2*(80,5-48,5-2,02/2-2,6/2)</t>
  </si>
  <si>
    <t>" Š1804 "     2*(2,02+2,32)*(4,38+0,3-2,25)</t>
  </si>
  <si>
    <t>" Š1803 "     4*2,6*(4,3+0,3-2,35)</t>
  </si>
  <si>
    <t>" Š1804 "     2*(2,02+2,32)*2,25</t>
  </si>
  <si>
    <t>" Š1803 "     4*2,6*2,35</t>
  </si>
  <si>
    <t>" Š 1803 "</t>
  </si>
  <si>
    <t>" Š 1804 - rám typ U160 "     788,45</t>
  </si>
  <si>
    <t>" Š 1803 - rám typ U200 "   1451,76</t>
  </si>
  <si>
    <t>" Š1803,1804 - závěsy pás.80/6 "     120,64*2</t>
  </si>
  <si>
    <t>130108220</t>
  </si>
  <si>
    <t>ocel profilová UPN, v jakosti 11 375, h=160 mm</t>
  </si>
  <si>
    <t>" ponecháno ve výkopu "     U160/2*1,03/1000</t>
  </si>
  <si>
    <t>1301082201</t>
  </si>
  <si>
    <t>ocel profilová UPN, v jakosti 11 375, h=160 mm  (obratovost)</t>
  </si>
  <si>
    <t>" demontováno "     U160/2*1,03/1000</t>
  </si>
  <si>
    <t>130108260</t>
  </si>
  <si>
    <t>ocel profilová UPN, v jakosti 11 375, h=200 mm</t>
  </si>
  <si>
    <t>" ponecháno ve výkopu "     U200/2*1,03/1000</t>
  </si>
  <si>
    <t>1301082601</t>
  </si>
  <si>
    <t>ocel profilová UPN, v jakosti 11 375, h=200 mm   (obratovost)</t>
  </si>
  <si>
    <t>" demontováno "     U200/2*1,03/1000</t>
  </si>
  <si>
    <t>" ponecháno ve výkopu "     P806/2*1,03/1000</t>
  </si>
  <si>
    <t>" demontováno "     P806/2*1,03/1000</t>
  </si>
  <si>
    <t>" demontáž 3 rámů, 3 rámy ponechány "     OCEL1/2</t>
  </si>
  <si>
    <t>VYKOP1*0,6*0,92</t>
  </si>
  <si>
    <t>VYKOP1*0,6*0,08</t>
  </si>
  <si>
    <t>" odvoz vytěžené zeminy z mezideponie k zpětným zásypům "</t>
  </si>
  <si>
    <t>ZASYP1-ZASYPfr</t>
  </si>
  <si>
    <t>VYKOP1+TRAVA*0,1</t>
  </si>
  <si>
    <t>-(ZASYP1-ZASYPfr)</t>
  </si>
  <si>
    <t>" 92% "</t>
  </si>
  <si>
    <t>ODVOZ1*0,92</t>
  </si>
  <si>
    <t>453,926*13 'Přepočtené koeficientem množství</t>
  </si>
  <si>
    <t>ODVOZ1*0,08</t>
  </si>
  <si>
    <t>39,472*13 'Přepočtené koeficientem množství</t>
  </si>
  <si>
    <t>" odpočet konstrikcí "</t>
  </si>
  <si>
    <t>-1,86*(0,08+0,1+0,1+0,8+0,13*2+0,3)*DN800</t>
  </si>
  <si>
    <t>" Š1804 "</t>
  </si>
  <si>
    <t>-(0,3+1,65+0,3+0,1*2)*2,02*2,32</t>
  </si>
  <si>
    <t>-PI*(1,24/2)^2*1,0</t>
  </si>
  <si>
    <t>-PI*(1,04/2)^2*(1,81+0,12-1,0-0,45)</t>
  </si>
  <si>
    <t>" Š1803 "</t>
  </si>
  <si>
    <t>-(2,35+0,2)*2,6*2,6</t>
  </si>
  <si>
    <t>-PI*(1,04/2)^2*(1,75-0,5-0,25-0,45)</t>
  </si>
  <si>
    <t>" dovoz vytěžené zeminy z mezideponie k zpětným zásypům "</t>
  </si>
  <si>
    <t>" odpočet zásypu mimo komunikaci "</t>
  </si>
  <si>
    <t>-1,86*(4,43+4,21)/2*22,26</t>
  </si>
  <si>
    <t>1,86*(0,08+0,1+0,1+0,8+0,13*2+0,3)*22,26</t>
  </si>
  <si>
    <t>0,3*TRAVA</t>
  </si>
  <si>
    <t>" přesun hmot "     ZASYPfr</t>
  </si>
  <si>
    <t>" potrubí DN800 "</t>
  </si>
  <si>
    <t>(1,108+2*0,1*(0,3+0,8+0,13*2+0,1-0,365))*DN800</t>
  </si>
  <si>
    <t>OBSYP*1,89027</t>
  </si>
  <si>
    <t>" přesun hmot "     OBSYP</t>
  </si>
  <si>
    <t>" dovoz ornice z mezideponie k zpětným zásypům "</t>
  </si>
  <si>
    <t>TRAVA*0,2</t>
  </si>
  <si>
    <t>TRAVA*0,1*1,05</t>
  </si>
  <si>
    <t>TRAVA*0,02*1,05</t>
  </si>
  <si>
    <t>" drenáž "       DN800+2,0+2,5</t>
  </si>
  <si>
    <t>3512711041</t>
  </si>
  <si>
    <t xml:space="preserve">Zazdívka cihlami tl. 300 na maltu </t>
  </si>
  <si>
    <t>" úprava stáv. šachty ŠS1803 "</t>
  </si>
  <si>
    <t>0,3*PI*(0,8/2)^2*1,2</t>
  </si>
  <si>
    <t>3513112021</t>
  </si>
  <si>
    <t>D+M zaplnění stávajícího potrubí popílkocemontovou suspenzí vč. všech souvisejících prací</t>
  </si>
  <si>
    <t>" zaplněná stávajícího potrubí  "</t>
  </si>
  <si>
    <t>" DN800 "    PI*(0,8/2)^2*10,0</t>
  </si>
  <si>
    <t>358325114</t>
  </si>
  <si>
    <t>Bourání stoky kompletní nebo otvorů z železobetonu plochy do 4 m2</t>
  </si>
  <si>
    <t>" vybourání stáv. potrubí DN800 "</t>
  </si>
  <si>
    <t>0,13*PI*(0,8+0,13)*2,5</t>
  </si>
  <si>
    <t>997013211</t>
  </si>
  <si>
    <t>Vnitrostaveništní doprava suti a vybouraných hmot pro budovy v do 6 m ručně</t>
  </si>
  <si>
    <t>2,28*22 'Přepočtené koeficientem množství</t>
  </si>
  <si>
    <t>" stoka "     0,08*1,86*DN800</t>
  </si>
  <si>
    <t>" Š 1804 "     0,1*2,0*2,3</t>
  </si>
  <si>
    <t>" Š 1803 "     0,1*2,5*2,5</t>
  </si>
  <si>
    <t>" drenáž "     DRENAZ*0,1*0,2</t>
  </si>
  <si>
    <t>DN800/2,5*2+0,2</t>
  </si>
  <si>
    <t>5922374104</t>
  </si>
  <si>
    <t>podkladek betonový pod hrdlové trouby IZX 12/80 pro trouby DN600,800</t>
  </si>
  <si>
    <t>62*1,01 'Přepočtené koeficientem množství</t>
  </si>
  <si>
    <t>592243200</t>
  </si>
  <si>
    <t>prstenec šachetní betonový vyrovnávací TBW-Q.1 63/6 62,5 x 12 x 6 cm</t>
  </si>
  <si>
    <t>592243230</t>
  </si>
  <si>
    <t>prstenec šachetní betonový vyrovnávací TBW-Q.1 63/10 62,5 x 12 x 10 cm</t>
  </si>
  <si>
    <t>" šachty "     2</t>
  </si>
  <si>
    <t>(0,433+2*0,1*0,365)*DN800</t>
  </si>
  <si>
    <t>0,1*1,86*DN800</t>
  </si>
  <si>
    <t>" Š1804 "        0,1*2,0*2,3</t>
  </si>
  <si>
    <t>" Š1803 "        0,1*2,5*2,5</t>
  </si>
  <si>
    <t>DESKA1</t>
  </si>
  <si>
    <t>564651111</t>
  </si>
  <si>
    <t>Podklad z kameniva hrubého drceného vel. 63-125 mm tl 150 mm</t>
  </si>
  <si>
    <t>" asfaltová vozovka "     ASFALT</t>
  </si>
  <si>
    <t>" přesun hmot "</t>
  </si>
  <si>
    <t>ŠD150*0,15</t>
  </si>
  <si>
    <t>Š150*0,15</t>
  </si>
  <si>
    <t>5651361111</t>
  </si>
  <si>
    <t>Asfaltový beton vrstva podkladní ACP 22+ (obalované kamenivo OKH ) tl 50 mm š do 3 m</t>
  </si>
  <si>
    <t>5771451121</t>
  </si>
  <si>
    <t xml:space="preserve">Asfaltový beton vrstva ložní ACL 16+ (ABH) tl 50 mm š do 3 m </t>
  </si>
  <si>
    <t>6176331111</t>
  </si>
  <si>
    <t xml:space="preserve">Omítka zdiva maltou </t>
  </si>
  <si>
    <t>PI*(0,8/2)^2*1,2</t>
  </si>
  <si>
    <t>822472111</t>
  </si>
  <si>
    <t>Montáž potrubí z trub TZH s integrovaným těsněním otevřený výkop sklon do 20 % DN 800</t>
  </si>
  <si>
    <t>" stoka "     80,5-2,0-2,5/2</t>
  </si>
  <si>
    <t>" potrubí "     80,5-1,0-1,5/2</t>
  </si>
  <si>
    <t>592224120</t>
  </si>
  <si>
    <t>trouba hrdlová přímá železobet. s integrovaným těsněním DEHA TZH-Q 800/2500 80 x 250 x 11,5 cm</t>
  </si>
  <si>
    <t>DN800p/2,5*1,01</t>
  </si>
  <si>
    <t>8943021701</t>
  </si>
  <si>
    <t>Dno šachet tl nad 200 mm ze ŽB obyčejného tř. C 30/37-XC4- XA1</t>
  </si>
  <si>
    <t>" Š1804 "        0,3*2,0*2,3*1,035</t>
  </si>
  <si>
    <t>" Š1803 "        0,3*2,5*2,5*1,035</t>
  </si>
  <si>
    <t>8943021711</t>
  </si>
  <si>
    <t>Stěny šachet tl nad 200 mm ze ŽB obyčejného tř. C 30/37-XC4- XA1</t>
  </si>
  <si>
    <t>" Š1804 "        1,65*(2,0*2,3-1,0*1,3)*2*1,035</t>
  </si>
  <si>
    <t>" Š1803 "        1,75*(2,5*2,5-1,5*1,5)*2*1,035</t>
  </si>
  <si>
    <t>" Š1804 "        1,65*(1,3+1,0)*2</t>
  </si>
  <si>
    <t>" Š1803 "        1,75*1,5*4</t>
  </si>
  <si>
    <t>" Š1804 "        (2,0*2,3+1,65*(1,6+1,3)*2)*6*0,65*0,000222</t>
  </si>
  <si>
    <t>" Š1803 "        (2,1*2,1+1,75*1,8*4)*6*0,65*0,000222</t>
  </si>
  <si>
    <t>" Š1804 "     0,430</t>
  </si>
  <si>
    <t>" Š1803 "     0,538</t>
  </si>
  <si>
    <t>8942042611</t>
  </si>
  <si>
    <t>Žlaby šachet průřezu o poloměru nad 500 mm z betonu prostého tř. C 30/37 XA1</t>
  </si>
  <si>
    <t>0,75*1,0*1,3</t>
  </si>
  <si>
    <t>-PI*(0,8/2)^2/2*1,0</t>
  </si>
  <si>
    <t>-0,8*0,2*1,0</t>
  </si>
  <si>
    <t>0,75*1,5*1,5</t>
  </si>
  <si>
    <t>-PI*(0,8/2)^2/2*1,5</t>
  </si>
  <si>
    <t>-0,8*0,2*1,5</t>
  </si>
  <si>
    <t>PI*0,8/2*1,0</t>
  </si>
  <si>
    <t>2*0,2*1,0</t>
  </si>
  <si>
    <t>2*0,2*1,5</t>
  </si>
  <si>
    <t>" Š1803 "          1,5+0,4</t>
  </si>
  <si>
    <t>" Š1804 "          1,0</t>
  </si>
  <si>
    <t>Bobtnavý pásek tl. 6mm, š.30mm</t>
  </si>
  <si>
    <t>" Š1804 "        (1,3+1,6)*2+3,7+3,6*2</t>
  </si>
  <si>
    <t>" Š1803 "        1,8*4+3,7+3,6*2</t>
  </si>
  <si>
    <t>" Š1804 "        (1,3+1,6)*2</t>
  </si>
  <si>
    <t>" Š1803 "        1,8*4</t>
  </si>
  <si>
    <t>8943022121</t>
  </si>
  <si>
    <t>M+D Stropní deska prefa šachty Š1804 - 1600/1900/300 s otvorem d=1000 beton C30/37-XC4-XA1 vč.armování</t>
  </si>
  <si>
    <t>8943022122</t>
  </si>
  <si>
    <t>M+D Stropní deska prefa šachty Š1803 - 2100/2100/300 s otvorem d=1000 beton C30/37-XC4-XA1 vč.armování</t>
  </si>
  <si>
    <t>894401211</t>
  </si>
  <si>
    <t>Osazení betonových dílců pro šachty skruží rovných</t>
  </si>
  <si>
    <t>" výpis šachet "     1+1+1</t>
  </si>
  <si>
    <t>3*1,02 'Přepočtené koeficientem množství</t>
  </si>
  <si>
    <t>" šachty "         2</t>
  </si>
  <si>
    <t>894402211</t>
  </si>
  <si>
    <t>Osazení betonových dílců pro šachty skruží přechodových</t>
  </si>
  <si>
    <t>" výpis šachet "     2</t>
  </si>
  <si>
    <t>0,2*1,02 'Přepočtené koeficientem množství</t>
  </si>
  <si>
    <t>8995014111</t>
  </si>
  <si>
    <t>Stupadla do šachet vidlicová s PE povlakem s vysekáním otvoru v betonu</t>
  </si>
  <si>
    <t>" výpis šachet "     9</t>
  </si>
  <si>
    <t>998274101</t>
  </si>
  <si>
    <t>Přesun hmot pro trubní vedení z trub betonových otevřený výkop</t>
  </si>
  <si>
    <t>KABEL+POTRUBI1</t>
  </si>
  <si>
    <t>161101101</t>
  </si>
  <si>
    <t>Svislé přemístění výkopku z horniny tř. 1 až 4 hl výkopu do 2,5 m</t>
  </si>
  <si>
    <t>8572629101</t>
  </si>
  <si>
    <t>Demontáž armatur - hydrant, šoupě se zemní soupravou</t>
  </si>
  <si>
    <t>8991012101</t>
  </si>
  <si>
    <t>Demontáž poklopů šoupátkových, hydrantových</t>
  </si>
  <si>
    <t>89979218</t>
  </si>
  <si>
    <t>Demontáž orientačních tabulek pro šoupátka, hydranty, ventily</t>
  </si>
  <si>
    <t>9790811211</t>
  </si>
  <si>
    <t>Odvoz suti a vybouraných hmot  ZKD 1 km přes 1 km  (na místo určené majitelem)</t>
  </si>
  <si>
    <t>592174600</t>
  </si>
  <si>
    <t>DN600</t>
  </si>
  <si>
    <t>DN600p</t>
  </si>
  <si>
    <t>DN700</t>
  </si>
  <si>
    <t>DN700p</t>
  </si>
  <si>
    <t>SO 20 - RETENČNÍ NÁDRŽ RN1B</t>
  </si>
  <si>
    <t>SO 20.1 - Retenční nádrž RN1B</t>
  </si>
  <si>
    <t>ODVOZkanal</t>
  </si>
  <si>
    <t>ORNICEm2RN</t>
  </si>
  <si>
    <t>STET1</t>
  </si>
  <si>
    <t>SUBSTRATr</t>
  </si>
  <si>
    <t>TRAVApu</t>
  </si>
  <si>
    <t>TRAVAr</t>
  </si>
  <si>
    <t>TRAVARN</t>
  </si>
  <si>
    <t>U18</t>
  </si>
  <si>
    <t>U26</t>
  </si>
  <si>
    <t>VYKOPkanal</t>
  </si>
  <si>
    <t>VYKOPkanal1</t>
  </si>
  <si>
    <t>VYKOPpu</t>
  </si>
  <si>
    <t>VYKOPpu1</t>
  </si>
  <si>
    <t>VYKOPRN1</t>
  </si>
  <si>
    <t>ZASYPkanal</t>
  </si>
  <si>
    <t>ZEMOR</t>
  </si>
  <si>
    <t>1,3*4,0*3,0*2</t>
  </si>
  <si>
    <t>" odpočet stáv. stok "</t>
  </si>
  <si>
    <t>" stoka DN400 "     -0,181*3,0</t>
  </si>
  <si>
    <t>" stoka DN700 "     -0,782*3,0</t>
  </si>
  <si>
    <t>VYKOPpu*0,50</t>
  </si>
  <si>
    <t>VYKOPpu*0,50*0,3</t>
  </si>
  <si>
    <t>VYKOPpu*0,45</t>
  </si>
  <si>
    <t>VYKOPpu*0,45*0,3</t>
  </si>
  <si>
    <t>"  5% "</t>
  </si>
  <si>
    <t>VYKOPpu*0,05</t>
  </si>
  <si>
    <t>4,0*(1,3+3,0)*2*2</t>
  </si>
  <si>
    <t>" zásyp rýh v přípravě území "</t>
  </si>
  <si>
    <t>0,134*22 'Přepočtené koeficientem množství</t>
  </si>
  <si>
    <t xml:space="preserve">" zelená plocha "            </t>
  </si>
  <si>
    <t>TRAVApu*0,035*1,03</t>
  </si>
  <si>
    <t>" čerpání z hydrovrtů "</t>
  </si>
  <si>
    <t>" 4 ks čerpadel přítok do každého 8l/s "</t>
  </si>
  <si>
    <t>4*1365</t>
  </si>
  <si>
    <t>" kanalizace dle TZ - 2l/s "     1283</t>
  </si>
  <si>
    <t>1151019210</t>
  </si>
  <si>
    <t>Čerpání splaškových vod pod dobu výstavby  (Qhm - 10 l/s)</t>
  </si>
  <si>
    <t>" dle TZ - stoky 6l/s"                 1283</t>
  </si>
  <si>
    <t>" ornice v m2 "</t>
  </si>
  <si>
    <t>" stoka sklolaminát "</t>
  </si>
  <si>
    <t>(1,22+0,1*2)*DN600</t>
  </si>
  <si>
    <t>(1,32+0,1*2)*DN700</t>
  </si>
  <si>
    <t>(1,42+0,1*2)*DN800</t>
  </si>
  <si>
    <t>" Š2003.1 "     2,6*2,6</t>
  </si>
  <si>
    <t>" Š2003.2 "     2,6*2,6</t>
  </si>
  <si>
    <t>" Š2802 "        2,6*2,6</t>
  </si>
  <si>
    <t>" OK1Bstáv. "    2,0*2,0</t>
  </si>
  <si>
    <t>" ornice v m3 "</t>
  </si>
  <si>
    <t>ORNICEm2kanal*0,2</t>
  </si>
  <si>
    <t>162301101</t>
  </si>
  <si>
    <t>Vodorovné přemístění do 500 m výkopku/sypaniny z horniny tř. 1 až 4</t>
  </si>
  <si>
    <t>" na mezideponii "    ORNICEm2kanal*0,2</t>
  </si>
  <si>
    <t>" DN400 - Š2003 - RN1B "</t>
  </si>
  <si>
    <t>1,23*1,0*(19,0-0,4*2)</t>
  </si>
  <si>
    <t>"DN700 - OK1B - Š2003.2 "</t>
  </si>
  <si>
    <t>1,52*(4,20+4,17)/2*(29,0-23,0-0,4-2,6/2)</t>
  </si>
  <si>
    <t>1,52*(4,17+4,21)/2*(43,0-29,0-2,6/2*2)</t>
  </si>
  <si>
    <t>"DN600 - ŠS2801stáv. - Š2802 "</t>
  </si>
  <si>
    <t>1,42*(4,71+4,96)/2*(9,5-1,0-2,5/2)</t>
  </si>
  <si>
    <t>"DN800 - Š2802 - OS1B "</t>
  </si>
  <si>
    <t>1,62*(4,96+5,28)/2*(16,0-9,5-2,5/2-0,4)</t>
  </si>
  <si>
    <t>" Š2003.1 "     4,61*2,6*2,6</t>
  </si>
  <si>
    <t>" Š2003.2 "     4,66*2,6*2,6</t>
  </si>
  <si>
    <t>" Š2802 "        4,67*2,6*2,6</t>
  </si>
  <si>
    <t>" OK1Bstáv. "  1,74*2,0*2,0</t>
  </si>
  <si>
    <t>DRENAZ1*0,1*0,2</t>
  </si>
  <si>
    <t>-ORNICEm2kanal*0,3</t>
  </si>
  <si>
    <t>" stoka DN700 "     -0,782*6,0</t>
  </si>
  <si>
    <t>VYKOPkanal*0,50</t>
  </si>
  <si>
    <t>VYKOPkanal*0,50*0,3</t>
  </si>
  <si>
    <t>VYKOPkanal*0,45</t>
  </si>
  <si>
    <t>VYKOPkanal*0,45*0,3</t>
  </si>
  <si>
    <t>VYKOPkanal*0,05</t>
  </si>
  <si>
    <t>2*(4,20+4,17)/2*(29,0-23,0-0,4-2,6/2)</t>
  </si>
  <si>
    <t>2*(4,17+4,21)/2*(43,0-29,0-2,6/2*2)</t>
  </si>
  <si>
    <t>2*(4,71+4,96)/2*(9,5-1,0-2,5/2)</t>
  </si>
  <si>
    <t>2*(4,96+5,28)/2*(16,0-9,5-2,5/2-0,4)</t>
  </si>
  <si>
    <t>" OK1Bstáv. "  1,74*2,0*4</t>
  </si>
  <si>
    <t>" Š2003.1 "     (4,61+0,3-2,5)*2,6*4</t>
  </si>
  <si>
    <t>" Š2003.2 "     (4,66+0,3-2,5)*2,6*4</t>
  </si>
  <si>
    <t>" Š2802 "        (4,67+0,3-2,5)*2,6*4</t>
  </si>
  <si>
    <t>" Š2003.1 "     2,5*2,6*4</t>
  </si>
  <si>
    <t>" Š2003.2 "     2,5*2,6*4</t>
  </si>
  <si>
    <t>" Š2802 "        2,5*2,6*4</t>
  </si>
  <si>
    <t>" Š 2003.1,Š2003.2,Š2802 - rám typ U200 "   1451,76*3</t>
  </si>
  <si>
    <t>" Š1803,1804 - závěsy pás.80/6 "     120,64*3</t>
  </si>
  <si>
    <t>" demontáž 3 rámů, 3 rámy ponechány "     OCEL2/2</t>
  </si>
  <si>
    <t>VYKOPkanal*(0,50+0,45)*0,60</t>
  </si>
  <si>
    <t>VYKOPkanal*0,05*0,60</t>
  </si>
  <si>
    <t>" odvoz na mezideponiii "</t>
  </si>
  <si>
    <t>" kanalizace "     VYKOPkanal</t>
  </si>
  <si>
    <t>ORNICEm2kanal*0,1</t>
  </si>
  <si>
    <t>" zemina zpět do výkopů "</t>
  </si>
  <si>
    <t>-ZASYPkanal</t>
  </si>
  <si>
    <t>" zemina zpět do výkopů - příprava území "</t>
  </si>
  <si>
    <t>VYKOPpu-VYKOPpu1</t>
  </si>
  <si>
    <t>" 95% "     ODVOZkanal*(0,5+0,45)</t>
  </si>
  <si>
    <t>116,556*13 'Přepočtené koeficientem množství</t>
  </si>
  <si>
    <t>" 5% "     ODVOZkanal*0,05</t>
  </si>
  <si>
    <t>6,135*13 'Přepočtené koeficientem množství</t>
  </si>
  <si>
    <t>1712012010</t>
  </si>
  <si>
    <t>Poplatek za skládku zeminy</t>
  </si>
  <si>
    <t>" sklolaminát DN400 "</t>
  </si>
  <si>
    <t>-1,42*(0,15+0,616+0,3)*DN600</t>
  </si>
  <si>
    <t>-1,52*(0,15+0,718+0,3)*DN700</t>
  </si>
  <si>
    <t>-1,62*(0,15+0,820+0,3)*DN800</t>
  </si>
  <si>
    <t>" Š2003.1 "</t>
  </si>
  <si>
    <t>-(2,3+0,2)*2,6*2,6</t>
  </si>
  <si>
    <t>-0,3*2,1*2,1</t>
  </si>
  <si>
    <t>-0,5*1,6*1,6</t>
  </si>
  <si>
    <t>-PI*(1,24/2)^2*(1,9+0,11+0,1-0,8)</t>
  </si>
  <si>
    <t>" Š2003.2 "</t>
  </si>
  <si>
    <t>-PI*(1,24/2)^2*(1,75+0,73+0,08-0,4-0,8)</t>
  </si>
  <si>
    <t>" Š2802 "</t>
  </si>
  <si>
    <t>" OK1Bstáv. "</t>
  </si>
  <si>
    <t>-0,3*2,0*2,0</t>
  </si>
  <si>
    <t>-PI*(1,24/2)^2*(1,74-0,8)</t>
  </si>
  <si>
    <t>" dovoz z mezideponie "</t>
  </si>
  <si>
    <t>" sklolaminátové trouby - obsyp a sedlo "</t>
  </si>
  <si>
    <t>DN400*(1,2*0,8-PI*(0,427/2)^2)</t>
  </si>
  <si>
    <t>DN600*(0,819+2*0,1*(0,3+0,616))</t>
  </si>
  <si>
    <t>DN700*(0,939+2*0,1*(0,3+0,718))</t>
  </si>
  <si>
    <t>DN800*(1,062+2*0,1*(0,3+0,820))</t>
  </si>
  <si>
    <t>" stoky "     ORNICEm2kanal</t>
  </si>
  <si>
    <t>" substrát "</t>
  </si>
  <si>
    <t>1037150003</t>
  </si>
  <si>
    <t>substrát pěstební pod trávníky - zahradnická zemina kombinovaná s tříděným pískem</t>
  </si>
  <si>
    <t>SUBSTRATr*0,1*1,05</t>
  </si>
  <si>
    <t>" přesun hmot "     SUBSTRATr*0,1*1,05</t>
  </si>
  <si>
    <t>(1,52+3,0)*(29,0-24,525-2,6/2)</t>
  </si>
  <si>
    <t>(1,52+3,0)*(43,0-29,0-2,6/2*2)</t>
  </si>
  <si>
    <t>(1,42+3,0)*(9,5-1,0-2,6/2)</t>
  </si>
  <si>
    <t>(1,62+3,0)*(14,555-9,5-2,6/2-0,4)</t>
  </si>
  <si>
    <t>" Š2003.1 "     2,6*(2,6+3,0)</t>
  </si>
  <si>
    <t>" Š2003.2 "     2,6*(2,6+3,0)</t>
  </si>
  <si>
    <t>" Š2802 "         2,6*(2,6+3,0)</t>
  </si>
  <si>
    <t>" OK1Bstáv "  (2,0+3,0)*(2,0+3,0)</t>
  </si>
  <si>
    <t>TRAVAr*0,035*1,03</t>
  </si>
  <si>
    <t>1151012003</t>
  </si>
  <si>
    <t>Čerpání vody na dopravní výšku do 10 m průměrný přítok do 20 l/min vč. pohotovosti záložního čerpadla vodorovná vzdálenost převedení vody do 20 m</t>
  </si>
  <si>
    <t xml:space="preserve">" průměrný přítok RN - 2l/s = 120 l/min "                </t>
  </si>
  <si>
    <t>" 6 sběrných jímek = průměrný přítok do jedné jímky =  20l/min "</t>
  </si>
  <si>
    <t>" čerpání "     6*5760</t>
  </si>
  <si>
    <t>" dle TZ - RN 6l/s"                 5760</t>
  </si>
  <si>
    <t>" srážky - 217 l/s = 13.020 l/min "     1*90</t>
  </si>
  <si>
    <t>" srážky - 217 l/s = 13.020 l/min "     1*90*5</t>
  </si>
  <si>
    <t>240*5 'Přepočtené koeficientem množství</t>
  </si>
  <si>
    <t>" RN1B "     27,063*6,69</t>
  </si>
  <si>
    <t>0,2*ORNICEm2RN</t>
  </si>
  <si>
    <t>ORNICEm3RN</t>
  </si>
  <si>
    <t xml:space="preserve">" odvoz na mezideponii "    </t>
  </si>
  <si>
    <t>ORNICEm2RN*0,2</t>
  </si>
  <si>
    <t>" RN1B "</t>
  </si>
  <si>
    <t>6,35*(27,063-0,29)*(6,69-0,29)</t>
  </si>
  <si>
    <t>" snížená část "</t>
  </si>
  <si>
    <t>(236,95-235,85)*((3,187+0,29/2)*(4,1+0,29/2)+(3,187+0,29/2+1,1)*(4,1+0,29/2+1,1))/2</t>
  </si>
  <si>
    <t>" ornice "     -ORNICEm2RN*0,3</t>
  </si>
  <si>
    <t>" 40% "</t>
  </si>
  <si>
    <t>VYKOPRN*0,4</t>
  </si>
  <si>
    <t>" 20% "     VYKOPRN*0,4*0,2</t>
  </si>
  <si>
    <t>" 47% "     VYKOPRN*0,47</t>
  </si>
  <si>
    <t>" 20% "     VYKOPRN*0,47*0,2</t>
  </si>
  <si>
    <t>" 13% "     VYKOPRN*0,13</t>
  </si>
  <si>
    <t>143104115</t>
  </si>
  <si>
    <t>Ražení štol s ostěním z ocelových trub protlačením l do 100 m D nad 920 do 1020 mm I stupeň ražnosti</t>
  </si>
  <si>
    <t>" chránička "     1,7</t>
  </si>
  <si>
    <t>1433330001</t>
  </si>
  <si>
    <t>trubka ocelová DN1000 k protlačování</t>
  </si>
  <si>
    <t>2,0*PI*(0,98/2)^2*6</t>
  </si>
  <si>
    <t>" retenční nádrž - 19% "</t>
  </si>
  <si>
    <t>VYKOPRN*(0,4+0,47)*0,19</t>
  </si>
  <si>
    <t>" 26% "     VYKOPRN*0,13*0,19</t>
  </si>
  <si>
    <t>" z výkopů "     VYKOPRN</t>
  </si>
  <si>
    <t>" z výkopů "     VYKOPjimka</t>
  </si>
  <si>
    <t>" z výkopů "     ORNICEm2RN*0,1</t>
  </si>
  <si>
    <t>" odpočet zásyp "     -ZASYPRN</t>
  </si>
  <si>
    <t>" 87% "     ODVOZRN*(0,4+0,47)</t>
  </si>
  <si>
    <t>450,84*13 'Přepočtené koeficientem množství</t>
  </si>
  <si>
    <t>" 13% "     ODVOZRN*0,13</t>
  </si>
  <si>
    <t>67,367*13 'Přepočtené koeficientem množství</t>
  </si>
  <si>
    <t>STET1/0,6*0,25</t>
  </si>
  <si>
    <t>10,0*(6,69+21,241*2)</t>
  </si>
  <si>
    <t>11,0*(6,69+5,241*2)</t>
  </si>
  <si>
    <t>STET1*122/1000</t>
  </si>
  <si>
    <t>47+2+123+2</t>
  </si>
  <si>
    <t>10,0*2</t>
  </si>
  <si>
    <t>" 2xU180 "             2,7104*1,02</t>
  </si>
  <si>
    <t>" 2xU260 "             5,761558*1,02</t>
  </si>
  <si>
    <t>1301082401</t>
  </si>
  <si>
    <t>ocel profilová UPN, v jakosti 11 375, h=180 mm    (obratovost)</t>
  </si>
  <si>
    <t>U18*1,03</t>
  </si>
  <si>
    <t>1301083201</t>
  </si>
  <si>
    <t>ocel profilová UPN, v jakosti 11 375, h=260 mm    (obratovost)</t>
  </si>
  <si>
    <t>U26*1,03</t>
  </si>
  <si>
    <t>STET1*0,013</t>
  </si>
  <si>
    <t>" prostor k zásypu (po dno ornice) "</t>
  </si>
  <si>
    <t>" ornice "     -ORNICEm2RN*0,2</t>
  </si>
  <si>
    <t>-(0,4+0,1)*(6,69-0,29)*(27,063-0,29)</t>
  </si>
  <si>
    <t>" svislé konstrukce "</t>
  </si>
  <si>
    <t>-3,8*(4,4*(4,8+2,3)+2,8*17,5)</t>
  </si>
  <si>
    <t>-1,85*2,6*(3,05*(4,0-1,4)+1,6*1,4)</t>
  </si>
  <si>
    <t>-1,85*(4,2*2,5+1,8*(4,3-2,5))</t>
  </si>
  <si>
    <t>" těleso stoky DN400 "</t>
  </si>
  <si>
    <t>-DN400*0,9*1,2</t>
  </si>
  <si>
    <t>" dovoz z mezideponie "     ZASYPRN</t>
  </si>
  <si>
    <t>" RN1B "     ORNICEm2RN</t>
  </si>
  <si>
    <t>-2,6*(3,05*(4,0-1,4)+1,6*1,4)</t>
  </si>
  <si>
    <t>-(4,2*2,5+1,8*(4,3-2,5))</t>
  </si>
  <si>
    <t>" dovoz z mezideponie "     ZEMOR*0,2</t>
  </si>
  <si>
    <t>" RN1B "     (27,063+3,0)*(6,69+3,0)</t>
  </si>
  <si>
    <t>TRAVARN*0,035*1,03</t>
  </si>
  <si>
    <t>" 87% "     ((27,063-0,29*2)*6,11-1,1*(4,1+3,187+1,1))*0,87</t>
  </si>
  <si>
    <t>" 13% "     ((27,063-0,29*2)*6,11-1,1*(4,1+3,187+1,1))*0,13</t>
  </si>
  <si>
    <t>" provizorní panelová cesta "     (3,0+1,03*2+0,3*2)*(78,0+0,5*2)</t>
  </si>
  <si>
    <t>447,14*1,15 'Přepočtené koeficientem množství</t>
  </si>
  <si>
    <t>" stoka B "     43,0</t>
  </si>
  <si>
    <t>" stoka OS1B "     16,0</t>
  </si>
  <si>
    <t>213141131</t>
  </si>
  <si>
    <t>Zřízení vrstvy z geotextilie ve sklonu do 1:1 š do 3 m</t>
  </si>
  <si>
    <t>" těleso stoky DN 400 u RN "</t>
  </si>
  <si>
    <t>DN400*(1,2*2+0,8*2+1,0)</t>
  </si>
  <si>
    <t>87,5*1,15 'Přepočtené koeficientem množství</t>
  </si>
  <si>
    <t>2133111431</t>
  </si>
  <si>
    <t xml:space="preserve">Polštáře zhutněné pod základy ze štěrkopísku </t>
  </si>
  <si>
    <t xml:space="preserve">" RN1B - snížená část " </t>
  </si>
  <si>
    <t>-0,1*(3,187+0,29/2)*(4,1+0,29/2)</t>
  </si>
  <si>
    <t>-1,0*1,8*2,8</t>
  </si>
  <si>
    <t>LOZE4</t>
  </si>
  <si>
    <t>" hydrovrty "          9,0*4</t>
  </si>
  <si>
    <t>5,0*4</t>
  </si>
  <si>
    <t>" 6 ks sběrných jímek pro čerpání vody "</t>
  </si>
  <si>
    <t>6*2,0</t>
  </si>
  <si>
    <t>12*1,02 'Přepočtené koeficientem množství</t>
  </si>
  <si>
    <t>243571112</t>
  </si>
  <si>
    <t>Výplň na dně studny z kameniva hrubého těženého 16-32 mm</t>
  </si>
  <si>
    <t>" zásyp čerpacích jímek po uončení stavby "</t>
  </si>
  <si>
    <t>PI*(0,85/2)^2*2,0*6</t>
  </si>
  <si>
    <t>" hydrovrty "              0,846*4</t>
  </si>
  <si>
    <t>" DN700 "       PI*(0,70/2)^2*34,0</t>
  </si>
  <si>
    <t>1,8*2,1*2,0</t>
  </si>
  <si>
    <t>3803216621</t>
  </si>
  <si>
    <t>Kompletní konstrukce ze ŽB tř. C 30/37-XC4-XA1 tl do 300 mm  pohledového tř.PB2</t>
  </si>
  <si>
    <t>" strop RN1B tl. 300mm "</t>
  </si>
  <si>
    <t>0,3*4,4*(4,8+2,3)+0,3*2,8*17,5</t>
  </si>
  <si>
    <t>-0,3*0,6*0,9</t>
  </si>
  <si>
    <t>-0,3*PI*(1,0/2)^2*5</t>
  </si>
  <si>
    <t>-0,3*1,6*2,0</t>
  </si>
  <si>
    <t>" přelivná hrana "</t>
  </si>
  <si>
    <t>0,3*(3,5-0,35)*2,0</t>
  </si>
  <si>
    <t>" dno "     0,4*(6,69-0,29)*(27,063-0,29)</t>
  </si>
  <si>
    <t>0,4*1,1*(2,8+1,0)*2</t>
  </si>
  <si>
    <t>" obvodové stěny RN "</t>
  </si>
  <si>
    <t>0,4*3,5*(24,6+3,6+1,6)*2</t>
  </si>
  <si>
    <t>0,4*3,5*(2,0+1,5)</t>
  </si>
  <si>
    <t>" přelivné stěny "</t>
  </si>
  <si>
    <t>0,4*2,1*4,0</t>
  </si>
  <si>
    <t>" prostup DN400 "     -2*0,4*PI*(0,4/2)^2</t>
  </si>
  <si>
    <t>" prostup DN800 "     -2*0,4*PI*(0,82/2)^2</t>
  </si>
  <si>
    <t>" prostup DN700 "     -2*0,4*PI*(0,35/2)^2</t>
  </si>
  <si>
    <t>3803262521</t>
  </si>
  <si>
    <t>" nádstavba "</t>
  </si>
  <si>
    <t>0,3*2,2*(1,6+2,6)*2</t>
  </si>
  <si>
    <t>" dno "     0,4*(26,48+6,11)*2</t>
  </si>
  <si>
    <t>" snížená část "     1,1*(2,8+1,8)*2</t>
  </si>
  <si>
    <t>" obvodové stěny + strop  RN "</t>
  </si>
  <si>
    <t>(3,5+0,3)*(24,6+4,4+1,6)*2</t>
  </si>
  <si>
    <t>(2,21-0,3)*(2,2+2,6)*2</t>
  </si>
  <si>
    <t xml:space="preserve">" dno " </t>
  </si>
  <si>
    <t>0,4*(26,48+6,11)*2</t>
  </si>
  <si>
    <t>" snížená část - stěny "     2*1,1*(1,8+2,0)*2</t>
  </si>
  <si>
    <t>2*3,5*(24,6+3,6+1,6)*2</t>
  </si>
  <si>
    <t>2*3,5*(2,0+1,5)</t>
  </si>
  <si>
    <t>2*2,1*4,0</t>
  </si>
  <si>
    <t>3,6*4,0+1,5*1,2</t>
  </si>
  <si>
    <t>2,0*(1,5+17,5+0,4)</t>
  </si>
  <si>
    <t>0,3*(24,6+4,4+1,6)*2</t>
  </si>
  <si>
    <t>0,3*(0,6+0,9)*2</t>
  </si>
  <si>
    <t>0,3*(1,6+2,0)*2</t>
  </si>
  <si>
    <t>2*(3,5-0,35)*2,0</t>
  </si>
  <si>
    <t>2*2,2*(1,6+2,6)*2</t>
  </si>
  <si>
    <t>3803572002</t>
  </si>
  <si>
    <t>" strop "     2,0*(1,5+1,1+16,5)+1,5*1,2+4,0*3,6</t>
  </si>
  <si>
    <t>" statika "     27,007</t>
  </si>
  <si>
    <t>" okolo litinového poklopu 600/900 "</t>
  </si>
  <si>
    <t>17*0,00444</t>
  </si>
  <si>
    <t>" RN1B "          3,71</t>
  </si>
  <si>
    <t>" vybourání stáv. stok při štětovnicích - příprava území "</t>
  </si>
  <si>
    <t>"DN400 "     0,210*3,0</t>
  </si>
  <si>
    <t>"DN700 "     0,561*3,0</t>
  </si>
  <si>
    <t>" vybourání stáv. stoky při kanalizaci "</t>
  </si>
  <si>
    <t>"DN700 "     0,561*6,0</t>
  </si>
  <si>
    <t>" vybourání stáv. stoky vRNi "</t>
  </si>
  <si>
    <t>"DN700 "     0,561*10,0</t>
  </si>
  <si>
    <t>" vstupní komín šachty "</t>
  </si>
  <si>
    <t>0,12*PI*1,12*1,5</t>
  </si>
  <si>
    <t>" úprava stáv. šachty ŠS2801 "</t>
  </si>
  <si>
    <t>" stěna "     0,3*1,0*1,0</t>
  </si>
  <si>
    <t>" dno "     0,45*1,0*1,0</t>
  </si>
  <si>
    <t>" OK1Bstáv. - vyborání otvoru ve stropu "</t>
  </si>
  <si>
    <t>0,3*0,6*0,6</t>
  </si>
  <si>
    <t>28,138*22 'Přepočtené koeficientem množství</t>
  </si>
  <si>
    <t>451573111</t>
  </si>
  <si>
    <t>Lože pod potrubí otevřený výkop ze štěrkopísku</t>
  </si>
  <si>
    <t>" Š2003.1 "          0,1*2,6*2,6</t>
  </si>
  <si>
    <t>" Š2003.2 "          0,1*2,6*2,6</t>
  </si>
  <si>
    <t>" Š2802 "             0,1*2,6*2,6</t>
  </si>
  <si>
    <t>45157311108</t>
  </si>
  <si>
    <t xml:space="preserve">Lože pod potrubí otevřený výkop z  písku fr. 0-8 </t>
  </si>
  <si>
    <t>0,1*1,2*DN400</t>
  </si>
  <si>
    <t>(0,15*(1,22+0,1*2)+(0,25+0,13)/2*0,1)*DN600</t>
  </si>
  <si>
    <t>(0,15*(1,32+0,1*2)+(0,25+0,13)/2*0,1)*DN700</t>
  </si>
  <si>
    <t>(0,15*(1,42+0,1*2)+(0,25+0,13)/2*0,1)*DN800</t>
  </si>
  <si>
    <t>" přesun hmot "     LOZE1+LOZE2</t>
  </si>
  <si>
    <t>" RN1B "     2*3+1</t>
  </si>
  <si>
    <t>" RN1B "     2</t>
  </si>
  <si>
    <t>7*1,01 'Přepočtené koeficientem množství</t>
  </si>
  <si>
    <t>" šachty "     3</t>
  </si>
  <si>
    <t>592241760</t>
  </si>
  <si>
    <t>prstenec betonový vyrovnávací TBW-Q 625/80/120 62,5x8x12 cm</t>
  </si>
  <si>
    <t>592241770</t>
  </si>
  <si>
    <t>prstenec betonový vyrovnávací TBW-Q 625/100/120 62,5x10x12 cm</t>
  </si>
  <si>
    <t>452313141</t>
  </si>
  <si>
    <t>Podkladní bloky z betonu prostého tř. C 16/20 otevřený výkop</t>
  </si>
  <si>
    <t>0,3*2,0*2,0</t>
  </si>
  <si>
    <t>0,5*1,6*1,6</t>
  </si>
  <si>
    <t>-PI*(1,04/2)^2*0,3</t>
  </si>
  <si>
    <t>-PI*(0,84/2)^2*0,5</t>
  </si>
  <si>
    <t>(0,5+0,4)*1,6*1,6</t>
  </si>
  <si>
    <t>-PI*(1,24/2)^2*0,3</t>
  </si>
  <si>
    <t>-PI*(1,04/2)^2*0,58</t>
  </si>
  <si>
    <t>-PI*(0,84/2)^2*(0,08+0,12)</t>
  </si>
  <si>
    <t>-PI*(0,84/2)^2*(0,12+0,1)</t>
  </si>
  <si>
    <t>0,3*2,0*2,0*1,035</t>
  </si>
  <si>
    <t>(0,5+0,11)*1,6*1,6</t>
  </si>
  <si>
    <t>-PI*(0,84/2)^2*(0,12+0,12)</t>
  </si>
  <si>
    <t>0,3*2,0*4</t>
  </si>
  <si>
    <t>0,5*1,6*4</t>
  </si>
  <si>
    <t>(0,5+0,4)*1,6*4</t>
  </si>
  <si>
    <t>(0,5+0,11)*1,6*4</t>
  </si>
  <si>
    <t>4523111512</t>
  </si>
  <si>
    <t>Podkladní desky z betonu prostého tř. C 25/30 XA1  otevřený výkop</t>
  </si>
  <si>
    <t xml:space="preserve">" dno - podkladní beton "  </t>
  </si>
  <si>
    <t>0,1*(6,69-0,29)*(27,063-0,29)</t>
  </si>
  <si>
    <t>0,1*(4,1*3,187-1,8*2,8)</t>
  </si>
  <si>
    <t>" RN1B "     5</t>
  </si>
  <si>
    <t>2,21*2,6*(3,05*(4,0-1,4)+1,6*1,4)</t>
  </si>
  <si>
    <t>1,85*(4,2*2,5+1,8*(4,3-2,5))</t>
  </si>
  <si>
    <t>" odpočty výlezy "</t>
  </si>
  <si>
    <t>-1,85*0,9*0,6</t>
  </si>
  <si>
    <t>-PI*(1,24/2)^2*(1,0*5+0,25*3)</t>
  </si>
  <si>
    <t>-PI*(1,04/2)^2*0,65*4</t>
  </si>
  <si>
    <t>-PI*(1,04/2)^2*0,50</t>
  </si>
  <si>
    <t>-PI*(0,84/2)^2*(2,21-1,0-0,25-0,65)*3</t>
  </si>
  <si>
    <t>-PI*(1,04/2)^2*(1,85-0,8-0,6)*2</t>
  </si>
  <si>
    <t>2,21*(4,0+3,05)*2</t>
  </si>
  <si>
    <t>1,85*(4,2+4,3)*2</t>
  </si>
  <si>
    <t>" provizorní panelová cesta "     (3,0+1,03*2)*78,0</t>
  </si>
  <si>
    <t>" provizorní panelová cesta "     78*3</t>
  </si>
  <si>
    <t>234/(3,0*1,5)*1,01</t>
  </si>
  <si>
    <t>" komora č.1 "          2,0*4</t>
  </si>
  <si>
    <t>8713922116</t>
  </si>
  <si>
    <t>Montáž vodovodního potrubí ze sklolaminátových trub DN 400  v otevřeném výkopu</t>
  </si>
  <si>
    <t>" stoka - Š2003 - RN1B "     17,5</t>
  </si>
  <si>
    <t>" potrubí - Š2003 - RN1B "     17,5+0,4*2</t>
  </si>
  <si>
    <t>2864126406</t>
  </si>
  <si>
    <t>roury ze sklolaminátu  PN 1 SN 5000 DN 400 + spojka</t>
  </si>
  <si>
    <t>DN400p*1,03</t>
  </si>
  <si>
    <t>87139221601</t>
  </si>
  <si>
    <t>Žlab ze sklolaminátové trouby DN 400 půlené - M+D</t>
  </si>
  <si>
    <t>" RN1B - odtok "     1,5</t>
  </si>
  <si>
    <t>8714422116</t>
  </si>
  <si>
    <t>Montáž vodovodního potrubí ze sklolaminátových trub DN 600 v otevřeném výkopu</t>
  </si>
  <si>
    <t>" stoka - ŠS2801stáv. - Š2802 "     9,5-1,8/2-2,6/2</t>
  </si>
  <si>
    <t>" potrubí - ŠS2801stáv. - Š2802 "     9,5-1,0/2-1,5/2</t>
  </si>
  <si>
    <t>2864127006</t>
  </si>
  <si>
    <t>roury ze sklolaminátu  PN 1 SN 5000 DN 600 + spojka</t>
  </si>
  <si>
    <t>DN600p*1,03</t>
  </si>
  <si>
    <t>8714622116</t>
  </si>
  <si>
    <t>Montáž vodovodního potrubí ze sklolaminátových trub DN 700 v otevřeném výkopu</t>
  </si>
  <si>
    <t>" stoka - OK1B - Š2003.2 "     43,0-23,0-0,4-2,6-2,6/2</t>
  </si>
  <si>
    <t>" stoka - OK1B - Š2003.2 "     43,0-23,0-1,5-1,5/2</t>
  </si>
  <si>
    <t>2864127106</t>
  </si>
  <si>
    <t>roury ze sklolaminátu  PN 1 SN 5000 DN 700 + spojka</t>
  </si>
  <si>
    <t>DN700p*1,03</t>
  </si>
  <si>
    <t>8714721116</t>
  </si>
  <si>
    <t>Montáž kanalizačního potrubí ze sklolaminátových trub DN 800  v otevřeném výkopu</t>
  </si>
  <si>
    <t>" stoka - Š2802 - OS1B "     16,0-9,5-2,6/2-0,4</t>
  </si>
  <si>
    <t>" napojení odtoku DN400 z RN na stáv. troubu DN800 "</t>
  </si>
  <si>
    <t>1,5</t>
  </si>
  <si>
    <t>" potrubí - Š2802 - OS1B "     16,0-9,5-1,5/2</t>
  </si>
  <si>
    <t>2864127201</t>
  </si>
  <si>
    <t>roury ze sklolaminátu  PN 1 SN 5000 DN 800 + spojka</t>
  </si>
  <si>
    <t>DN800p*1,03</t>
  </si>
  <si>
    <t>87147211601</t>
  </si>
  <si>
    <t>Sklolaminátová trouba DN 800 - dl.0,4m osazena do bednění před betonáží - M+D</t>
  </si>
  <si>
    <t>Úprava stáv. sklolam. trouby DN800 - napojení a osazení do stěny RN, zasunutí do ocel. chránička DN 1000 vč. vyplnění popílocement. suspenzí, zajištění trouby, úprava štětovnice a všechny potřebné zemní a stavební práce - M+D</t>
  </si>
  <si>
    <t>8713903166</t>
  </si>
  <si>
    <t>Provizorní obtok - převedení průtoku odpadních vod přes stavební jámu PVC DN400 - zřízení, demontáž</t>
  </si>
  <si>
    <t xml:space="preserve">" RN1B " </t>
  </si>
  <si>
    <t>" přítok "</t>
  </si>
  <si>
    <t>0,115*PI*((0,4+0,7)/2+0,115)*4,0*1,1</t>
  </si>
  <si>
    <t>Výplňový beton z prostého betonu bez zvýšených nároků na prostředí tř. C 25/30-XA1</t>
  </si>
  <si>
    <t>" výplňový beton - žlaby šachet "</t>
  </si>
  <si>
    <t>" řez A/C "     1,4*1,5*1,2</t>
  </si>
  <si>
    <t>" řez A/E "     1,4*4,0*1,2</t>
  </si>
  <si>
    <t>" řez B/C "     1,2*2,0*(1,5+1,1)</t>
  </si>
  <si>
    <t>Žlaby z houževnatého betonu prostého tř. C 35/45-XA1-XM2</t>
  </si>
  <si>
    <t>" žlaby RN "</t>
  </si>
  <si>
    <t>" řez A/C "     0,59*1,5*1,2-(0,2*0,4+PI*(0,4/2)^2/2)*1,5</t>
  </si>
  <si>
    <t>" řez A/E "     (0,44+0,23)*4,0*1,2-(0,2*(0,7+0,4)/2+PI*((0,4+0,7)/2/2)^2/2)*4,0</t>
  </si>
  <si>
    <t>" řez B/E "     (0,7+0,65)/2*1,0*1,0</t>
  </si>
  <si>
    <t>" řez B/C "     0,31*2,0*1,5+0,4*2,0*1,1</t>
  </si>
  <si>
    <t>" řez B/D "     6,166*2,0</t>
  </si>
  <si>
    <t>" řez A/C "     0,2*1,5*2</t>
  </si>
  <si>
    <t>" řez A/E "     0,2*4,0*2</t>
  </si>
  <si>
    <t>" řez B/E "     0,65*1,0</t>
  </si>
  <si>
    <t>" řez B/D "     2,0*(1,2+0,1)</t>
  </si>
  <si>
    <t>" řez B/E "     1,0*1,0*0,00444</t>
  </si>
  <si>
    <t>" řez B/C "     2,0*(1,5+1,1)*0,00444</t>
  </si>
  <si>
    <t>" řez B/D "     2,0*(16,5+3,0)*0,00444</t>
  </si>
  <si>
    <t>Dno šachet tl nad 200 mm ze ŽB vodostavebního tř. C 30/37-XC4-XA1</t>
  </si>
  <si>
    <t>" Š2003.1 "          0,3*2,6*2,6*1,035</t>
  </si>
  <si>
    <t>" Š2003.2 "          0,3*2,6*2,6*1,035</t>
  </si>
  <si>
    <t>" Š2802 "             0,3*2,6*2,6*1,035</t>
  </si>
  <si>
    <t>Stěny šachet tl nad 200 mm ze ŽB vodostavebního tř. C 30/37-XC4-XA1</t>
  </si>
  <si>
    <t>0,55*(1,6+0,1)*(2,6+1,5)*2*1,035</t>
  </si>
  <si>
    <t>-0,55*PI*(0,718/2)^2*2</t>
  </si>
  <si>
    <t>-0,55*PI*(0,82/2)^2</t>
  </si>
  <si>
    <t>-0,55*PI*(0,616/2)^2</t>
  </si>
  <si>
    <t>351231101</t>
  </si>
  <si>
    <t>" OK1Bstáv. "     0,45*2,07*1,5</t>
  </si>
  <si>
    <t>616633112</t>
  </si>
  <si>
    <t>Stěrka z těsnící malty dvouvrstvá vnitřních stok světlé výšky do 2000 mm</t>
  </si>
  <si>
    <t>" OK1Bstáv. "     2*2,07*1,5</t>
  </si>
  <si>
    <t>" Š2003.1 "          (1,6+0,1)*1,5*4</t>
  </si>
  <si>
    <t>" Š2003.2 "          (1,6+0,1)*1,5*4</t>
  </si>
  <si>
    <t>" Š2802 "              (1,6+0,1)*1,5*4</t>
  </si>
  <si>
    <t>" Š2003.1 "         2,1*2,1*0,65*6*0,000222</t>
  </si>
  <si>
    <t>" Š2003.2 "         2,1*2,1*0,65*6*0,000222</t>
  </si>
  <si>
    <t>" Š2802 "            2,1*2,1*0,65*6*0,000222</t>
  </si>
  <si>
    <t>" šachty - stěny  "</t>
  </si>
  <si>
    <t>" Š2003.1 "         1,7*1,8*4*0,65*6*0,000222</t>
  </si>
  <si>
    <t>" Š2003.2 "         1,7*1,8*4*0,65*6*0,000222</t>
  </si>
  <si>
    <t>" Š2802 "            1,7*1,8*4*0,65*6*0,000222</t>
  </si>
  <si>
    <t>" Š2003.1 "     0,535</t>
  </si>
  <si>
    <t>" Š2003.2 "     0,535</t>
  </si>
  <si>
    <t>" Š2802 "        0,535</t>
  </si>
  <si>
    <t>1,605*0,127 'Přepočtené koeficientem množství</t>
  </si>
  <si>
    <t>0,55*1,5*1,5</t>
  </si>
  <si>
    <t>-1,5*(PI*(0,7/2)^2/2+0,1*0,7)</t>
  </si>
  <si>
    <t>-1,5*(PI*(0,8/2)^2/2+0,1*0,8)</t>
  </si>
  <si>
    <t>" Š2003.1 "     0,1*1,5*2</t>
  </si>
  <si>
    <t>" Š2003.2 "     0,1*1,5*2</t>
  </si>
  <si>
    <t>" Š2802 "        0,1*1,5*2</t>
  </si>
  <si>
    <t>" RN1B "     45,0</t>
  </si>
  <si>
    <t>" výlezy "             3,7*5</t>
  </si>
  <si>
    <t>" Š2003.1 "         1,8*4+3,7+2,8*2</t>
  </si>
  <si>
    <t>" Š2003.2 "         1,8*4+3,7+2,8*2</t>
  </si>
  <si>
    <t>" Š2802 "            1,8*4+3,7+3,2+2,4</t>
  </si>
  <si>
    <t>" Š2003.1 "          1,8*4</t>
  </si>
  <si>
    <t>" Š2003.2 "          1,8*4</t>
  </si>
  <si>
    <t>" Š2802 "             1,8*4</t>
  </si>
  <si>
    <t>8943030021</t>
  </si>
  <si>
    <t>Strop šachty Š2003.1 - 2100/2100/300 prefa ze ŽB vodostavební C30/37-XA1-XC4 s otvorem d=1,0m</t>
  </si>
  <si>
    <t>8943030022</t>
  </si>
  <si>
    <t>Strop šachty Š2003.2 - 2100/2100/300 prefa ze ŽB vodostavební C30/37-XA1-XC4 s otvorem d=1,0m</t>
  </si>
  <si>
    <t>8943030023</t>
  </si>
  <si>
    <t>Strop šachty Š2802 - 2100/2100/300 prefa ze ŽB vodostavební C30/37-XA1-XC4 s otvorem d=1,0m</t>
  </si>
  <si>
    <t>899323102</t>
  </si>
  <si>
    <t>Kompozitní poklop s rámem pro otvor 600x900mm uzamykatelný vodotěsný</t>
  </si>
  <si>
    <t>899323103</t>
  </si>
  <si>
    <t>Sestava kompozitních poklopů pro otvor 2000/1600</t>
  </si>
  <si>
    <t>" RN1B "     3+5</t>
  </si>
  <si>
    <t>5*1,02 'Přepočtené koeficientem množství</t>
  </si>
  <si>
    <t>" šachty "         4</t>
  </si>
  <si>
    <t>" šachty "     2+3+3+1</t>
  </si>
  <si>
    <t>9*1,02 'Přepočtené koeficientem množství</t>
  </si>
  <si>
    <t>8947015511</t>
  </si>
  <si>
    <t>Žlaby z půlené sklolaminátové trouby DN 700</t>
  </si>
  <si>
    <t>" Š2003.1 "     1,6</t>
  </si>
  <si>
    <t>" Š2003.2 "     1,6</t>
  </si>
  <si>
    <t>8947018512</t>
  </si>
  <si>
    <t>Žlaby z půlené sklolaminátové trouby DN 800</t>
  </si>
  <si>
    <t>" Š2802 "     1,6</t>
  </si>
  <si>
    <t>" RN1B "       4</t>
  </si>
  <si>
    <t>" RN1B "     1</t>
  </si>
  <si>
    <t>" RN1B "                  6+7+8+9</t>
  </si>
  <si>
    <t>" šachty "                5+5+5+9</t>
  </si>
  <si>
    <t>8572629161</t>
  </si>
  <si>
    <t>Demontáž armatur - šoupě DN300 se zemní soupravou v OK1B vč. příslušenství</t>
  </si>
  <si>
    <t>899103211</t>
  </si>
  <si>
    <t>Demontáž poklopů litinových nebo ocelových včetně rámů hmotnosti přes 100 do 150 kg</t>
  </si>
  <si>
    <t>" poklop bouraného komínu šachty "     1</t>
  </si>
  <si>
    <t>0,32*9 'Přepočtené koeficientem množství</t>
  </si>
  <si>
    <t>" spádový beton RN podél ŽB konstrukce "</t>
  </si>
  <si>
    <t>" řez A/C "     (1,4+0,59)*(1,5+1,2)*2</t>
  </si>
  <si>
    <t>" řez A/E "     (1,4+0,44)*(4,0+1,2)*2</t>
  </si>
  <si>
    <t>" řez B/E "     (0,7+0,65)/2*1,0*2+1,0*0,7</t>
  </si>
  <si>
    <t>" řez B/C "     (1,2+0,31)*(2,0+1,5)*2+(0,4+1,2)*(2,0+1,1)*2</t>
  </si>
  <si>
    <t>" řez B/D "     6,166*2+1,45*2,0</t>
  </si>
  <si>
    <t>953331112</t>
  </si>
  <si>
    <t>Vložky do svislých dilatačních spár z lepenky pískované kladené volně</t>
  </si>
  <si>
    <t>" separační folie mezi bedněním na štětovnici a monolitickým betonem "</t>
  </si>
  <si>
    <t>0,7*(27,063+6,69)*2*2,5</t>
  </si>
  <si>
    <t>9537311131</t>
  </si>
  <si>
    <t>Plastová chránička DN100 dlo. 2,15m osazena v bednění před betonáží</t>
  </si>
  <si>
    <t>Usměrňovací plech tl. 3,5mm - (1,2/0,2 m)  vč. kotvení - nerez</t>
  </si>
  <si>
    <t>" RN - ochrana čerpadla "</t>
  </si>
  <si>
    <t>959811281</t>
  </si>
  <si>
    <t>P1 - Vláknocementová prostupka d-125 dl. 400  s těsnícím profilem nerez zdvojený pro potrubí d-63</t>
  </si>
  <si>
    <t>959811881</t>
  </si>
  <si>
    <t>959813761</t>
  </si>
  <si>
    <t>959813771</t>
  </si>
  <si>
    <t>961802102</t>
  </si>
  <si>
    <t>Bezpečnostní žebřík 5,05 m vč. kotvení</t>
  </si>
  <si>
    <t>3503406001</t>
  </si>
  <si>
    <t>Norná stěna  1600/2000 - komplet</t>
  </si>
  <si>
    <t>2476811141</t>
  </si>
  <si>
    <t>894608211</t>
  </si>
  <si>
    <t>Výztuž šachet ze svařovaných sítí typu Kari</t>
  </si>
  <si>
    <t>Spojka ISIFLO T110 63x2"</t>
  </si>
  <si>
    <t>72213023306</t>
  </si>
  <si>
    <t>7222131121</t>
  </si>
  <si>
    <t>Klapka zpětná DN 50</t>
  </si>
  <si>
    <t>Kulový uzávěr DN 50 s vypouštěním</t>
  </si>
  <si>
    <t>Ocel. přechodka 2" x 6/4"</t>
  </si>
  <si>
    <t>ABOp</t>
  </si>
  <si>
    <t>DN200</t>
  </si>
  <si>
    <t>SO 40 - RETENČNÍ NÁDRŽ RN1D</t>
  </si>
  <si>
    <t>DN800RN</t>
  </si>
  <si>
    <t>SO 40.11 - Retenční nádrž RN1D - stavební část</t>
  </si>
  <si>
    <t>KERE</t>
  </si>
  <si>
    <t>NAJEZD</t>
  </si>
  <si>
    <t>OBSYPkanal</t>
  </si>
  <si>
    <t>ODKOP</t>
  </si>
  <si>
    <t>ORNICERN</t>
  </si>
  <si>
    <t>PANEL</t>
  </si>
  <si>
    <t>STETOVNICE</t>
  </si>
  <si>
    <t>STROM30</t>
  </si>
  <si>
    <t>STROM50</t>
  </si>
  <si>
    <t>SVL2</t>
  </si>
  <si>
    <t>ŠP30</t>
  </si>
  <si>
    <t>TRAVAkanal</t>
  </si>
  <si>
    <t>TRAVApanel</t>
  </si>
  <si>
    <t>U140</t>
  </si>
  <si>
    <t>U160k</t>
  </si>
  <si>
    <t>U180</t>
  </si>
  <si>
    <t>U200mo</t>
  </si>
  <si>
    <t>U200š</t>
  </si>
  <si>
    <t>VYKOPpu11</t>
  </si>
  <si>
    <t>VYKOPpu2</t>
  </si>
  <si>
    <t>VYKOPpu21</t>
  </si>
  <si>
    <t>ZASYPkanalfr</t>
  </si>
  <si>
    <t>111201101</t>
  </si>
  <si>
    <t>Odstranění křovin a stromů průměru kmene do 100 mm i s kořeny z celkové plochy do 1000 m2</t>
  </si>
  <si>
    <t>30,0</t>
  </si>
  <si>
    <t>112101101</t>
  </si>
  <si>
    <t>Kácení stromů listnatých D kmene do 300 mm</t>
  </si>
  <si>
    <t>112101102</t>
  </si>
  <si>
    <t>Kácení stromů listnatých D kmene do 500 mm</t>
  </si>
  <si>
    <t>112201101</t>
  </si>
  <si>
    <t>Odstranění pařezů D do 300 mm</t>
  </si>
  <si>
    <t>112201102</t>
  </si>
  <si>
    <t>Odstranění pařezů D do 500 mm</t>
  </si>
  <si>
    <t>162301401</t>
  </si>
  <si>
    <t>Vodorovné přemístění větví stromů listnatých do 5 km D kmene do 300 mm</t>
  </si>
  <si>
    <t>162301402</t>
  </si>
  <si>
    <t>Vodorovné přemístění větví stromů listnatých do 5 km D kmene do 500 mm</t>
  </si>
  <si>
    <t>162301411</t>
  </si>
  <si>
    <t>Vodorovné přemístění kmenů stromů listnatých do 5 km D kmene do 300 mm</t>
  </si>
  <si>
    <t>162301412</t>
  </si>
  <si>
    <t>Vodorovné přemístění kmenů stromů listnatých do 5 km D kmene do 500 mm</t>
  </si>
  <si>
    <t>162301421</t>
  </si>
  <si>
    <t>Vodorovné přemístění pařezů do 5 km D do 300 mm</t>
  </si>
  <si>
    <t>162301422</t>
  </si>
  <si>
    <t>Vodorovné přemístění pařezů do 5 km D do 500 mm</t>
  </si>
  <si>
    <t>162301501</t>
  </si>
  <si>
    <t>Vodorovné přemístění křovin do 5 km D kmene do 100 mm</t>
  </si>
  <si>
    <t>KERE*2</t>
  </si>
  <si>
    <t>162301901</t>
  </si>
  <si>
    <t>Příplatek k vodorovnému přemístění větví stromů listnatých D kmene do 300 mm ZKD 5 km</t>
  </si>
  <si>
    <t>162301902</t>
  </si>
  <si>
    <t>Příplatek k vodorovnému přemístění větví stromů listnatých D kmene do 500 mm ZKD 5 km</t>
  </si>
  <si>
    <t>162301911</t>
  </si>
  <si>
    <t>Příplatek k vodorovnému přemístění kmenů stromů listnatých D kmene do 300 mm ZKD 5 km</t>
  </si>
  <si>
    <t>162301912</t>
  </si>
  <si>
    <t>Příplatek k vodorovnému přemístění kmenů stromů listnatých D kmene do 500 mm ZKD 5 km</t>
  </si>
  <si>
    <t>162301921</t>
  </si>
  <si>
    <t>Příplatek k vodorovnému přemístění pařezů D 300 mm ZKD 5 km</t>
  </si>
  <si>
    <t>162301922</t>
  </si>
  <si>
    <t>Příplatek k vodorovnému přemístění pařezů D 500 mm ZKD 5 km</t>
  </si>
  <si>
    <t>16230195</t>
  </si>
  <si>
    <t>Poplatek likvidace keřů</t>
  </si>
  <si>
    <t>1623021</t>
  </si>
  <si>
    <t xml:space="preserve">Poplatek za likvidaci větví, pařezů, kmenů ze stromů D300  </t>
  </si>
  <si>
    <t>16230222</t>
  </si>
  <si>
    <t xml:space="preserve">Poplatek za likvidaci  pařezů +kmenů + větví  ze stromů D500  </t>
  </si>
  <si>
    <t>" provizorní panelová cesta "     PANEL/3,0*(3,0+1,03*2)</t>
  </si>
  <si>
    <t>113202111</t>
  </si>
  <si>
    <t>Vytrhání obrub krajníků obrubníků stojatých</t>
  </si>
  <si>
    <t>" rušení nájezdu "     ABOp</t>
  </si>
  <si>
    <t>113107211</t>
  </si>
  <si>
    <t>Odstranění podkladu pl přes 200 m2 z kameniva těženého tl 100 mm</t>
  </si>
  <si>
    <t>" provizorní panelová cesta "     (3,0+1,2*2)*60,0+NAJEZD*1,1</t>
  </si>
  <si>
    <t>113107133</t>
  </si>
  <si>
    <t>Odstranění podkladu pl do 50 m2 z betonu prostého tl 400 mm</t>
  </si>
  <si>
    <t>" provizorní panelová cesta "     PANEL</t>
  </si>
  <si>
    <t>7,557*22 'Přepočtené koeficientem množství</t>
  </si>
  <si>
    <t>" PŘÍPRAVA ÚZEMÍ "</t>
  </si>
  <si>
    <t>" stoka DN800 "     1,4*3,2*23,0</t>
  </si>
  <si>
    <t>" vodovod DN300 "     1,0*1,6*7,0</t>
  </si>
  <si>
    <t>" stoka DN800 "     -0,718*23,0</t>
  </si>
  <si>
    <t>" vodovod DN300 "     -PI*PI*(0,33/2)^2*7,0</t>
  </si>
  <si>
    <t>VYKOPpu1*0,5</t>
  </si>
  <si>
    <t>" 20% "</t>
  </si>
  <si>
    <t>VYKOPpu1*0,5*0,2</t>
  </si>
  <si>
    <t>VYKOPpu1*0,4</t>
  </si>
  <si>
    <t>VYKOPpu1*0,4*0,2</t>
  </si>
  <si>
    <t>"  10% "</t>
  </si>
  <si>
    <t>VYKOPpu1*0,1</t>
  </si>
  <si>
    <t>" 50% + 40 % "</t>
  </si>
  <si>
    <t>" vodovod DN300 "     1,0*1,6*7,0*(0,5+0,4)</t>
  </si>
  <si>
    <t>" vodovod DN300 "     -PI*PI*(0,33/2)^2*7,0*(0,5+0,4)</t>
  </si>
  <si>
    <t>" 10% "</t>
  </si>
  <si>
    <t>" vodovod DN300 "     1,0*1,6*7,0*0,1</t>
  </si>
  <si>
    <t>" vodovod DN300 "     -PI*PI*(0,33/2)^2*7,0*0,1</t>
  </si>
  <si>
    <t>" stoka DN800 "     1,4*3,2*23,0*(0,5+0,4)</t>
  </si>
  <si>
    <t>" stoka DN800 "     -0,718*23,0*(0,5+0,4)</t>
  </si>
  <si>
    <t>" stoka DN800 "     1,4*3,2*23,0*0,1</t>
  </si>
  <si>
    <t>" stoka DN800 "     -0,718*23,0*0,1</t>
  </si>
  <si>
    <t>" stoka DN800 "     3,2*(23,0+1,4)*2</t>
  </si>
  <si>
    <t>" vodovod DN300 "     1,6*(7,0+1,0)*2</t>
  </si>
  <si>
    <t>133201101</t>
  </si>
  <si>
    <t>Hloubení šachet v hornině tř. 3 objemu do 100 m3</t>
  </si>
  <si>
    <t>" stoka DN400 "     1,1*2,7*1,0</t>
  </si>
  <si>
    <t>" šachta "     (2,4+1,5)*2,5*2,45</t>
  </si>
  <si>
    <t>" šachta "     3,0*2,4*2,4</t>
  </si>
  <si>
    <t>" vodovod DN250 "     1,0*1,6*1,0</t>
  </si>
  <si>
    <t>" stoka DN400 "     -0,571*1,0</t>
  </si>
  <si>
    <t>" šachta "     -2,05*1,8*1,75-1,5*PI*(1,24/2)^2</t>
  </si>
  <si>
    <t>" šachta "     -3,0*PI*(1,24/2)^2</t>
  </si>
  <si>
    <t>" vodovod DN250 "     -PI*PI*(0,27/2)^2*1,0</t>
  </si>
  <si>
    <t>VYKOPpu2*0,5</t>
  </si>
  <si>
    <t>133201109</t>
  </si>
  <si>
    <t>Příplatek za lepivost u hloubení šachet v hornině tř. 3</t>
  </si>
  <si>
    <t>VYKOPpu2*0,5*0,2</t>
  </si>
  <si>
    <t>133301101</t>
  </si>
  <si>
    <t>Hloubení šachet v hornině tř. 4 objemu do 100 m3</t>
  </si>
  <si>
    <t>VYKOPpu2*0,4</t>
  </si>
  <si>
    <t>133301109</t>
  </si>
  <si>
    <t>Příplatek za lepivost u hloubení šachet v hornině tř. 4</t>
  </si>
  <si>
    <t>VYKOPpu2*0,4*0,2</t>
  </si>
  <si>
    <t>133401101</t>
  </si>
  <si>
    <t>Hloubení šachet v hornině tř. 5</t>
  </si>
  <si>
    <t>VYKOPpu2*0,1</t>
  </si>
  <si>
    <t>151201201</t>
  </si>
  <si>
    <t>Zřízení zátažného pažení stěn výkopu hl do 4 m</t>
  </si>
  <si>
    <t>" stoka DN400 "     2,7*(1,0+1,1)*2</t>
  </si>
  <si>
    <t>" šachta "     (2,4+1,5)*(2,5+2,45)*2</t>
  </si>
  <si>
    <t>" šachta "     3,0*2,4*4</t>
  </si>
  <si>
    <t>" vodovod DN250 "     1,0*1,6*4</t>
  </si>
  <si>
    <t>151201211</t>
  </si>
  <si>
    <t>Odstranění pažení stěn zátažného hl do 4 m</t>
  </si>
  <si>
    <t>151201301</t>
  </si>
  <si>
    <t>Zřízení rozepření stěn při pažení zátažném hl do 4 m</t>
  </si>
  <si>
    <t>151201311</t>
  </si>
  <si>
    <t>Odstranění rozepření stěn při pažení zátažném hl do 4 m</t>
  </si>
  <si>
    <t>" PŘÍPRAVA ÚZEMÍ "     VYKOPpu11+VYKOPpu21</t>
  </si>
  <si>
    <t xml:space="preserve">" provizorní panelová cesta "   </t>
  </si>
  <si>
    <t>PANEL/3,0*(3,0+1,1*2)+NAJEZD*1,1</t>
  </si>
  <si>
    <t>" provizorní panelová cesta "     TRAVApanel</t>
  </si>
  <si>
    <t>TRAVApanel*0,035*1,03</t>
  </si>
  <si>
    <t>114203101</t>
  </si>
  <si>
    <t>Rozebrání dlažeb z lomového kamene nebo betonových tvárnic na sucho</t>
  </si>
  <si>
    <t>" VO1D stávající "     0,45*4,0*4,191</t>
  </si>
  <si>
    <t>BROVNANINA*2,2</t>
  </si>
  <si>
    <t>113107142</t>
  </si>
  <si>
    <t>Odstranění podkladu pl do 50 m2 živičných tl 100 mm</t>
  </si>
  <si>
    <t>" MO4-RN1D "</t>
  </si>
  <si>
    <t>1,3*(17,05-2,92)</t>
  </si>
  <si>
    <t>" MO4 "     5,7*2,0</t>
  </si>
  <si>
    <t>" kamenina DN200 "</t>
  </si>
  <si>
    <t>1,2*DN200/2</t>
  </si>
  <si>
    <t>919735112</t>
  </si>
  <si>
    <t>Řezání stávajícího živičného krytu hl do 100 mm</t>
  </si>
  <si>
    <t>2*(17,05-2,92)</t>
  </si>
  <si>
    <t>" MO4 "     2*(5,7+2,0)*2</t>
  </si>
  <si>
    <t>2*DN200/2</t>
  </si>
  <si>
    <t>113154123</t>
  </si>
  <si>
    <t>Frézování živičného krytu tl 50 mm pruh š 1 m pl do 500 m2 bez překážek v trase</t>
  </si>
  <si>
    <t>" dle TZ "     113,0</t>
  </si>
  <si>
    <t>2,8+4,0</t>
  </si>
  <si>
    <t>19,983*5 'Přepočtené koeficientem množství</t>
  </si>
  <si>
    <t>" kanalizace - čerpání z rýhy "     825</t>
  </si>
  <si>
    <t>Čerpání splaškových vod pod dobu výstavby  (Qhm - 10 l/s) vč. pohotovosti záložního čerpadla</t>
  </si>
  <si>
    <t>" rýha kanalizace "     825</t>
  </si>
  <si>
    <t>" DN400 "     1,3*(32,565-17,05-2,02)</t>
  </si>
  <si>
    <t>" DN800 "     1,8*(72,0-67,745-2,6/2)</t>
  </si>
  <si>
    <t>" DN800 "     1,8*(3,66-0,9)</t>
  </si>
  <si>
    <t>" DN200 "     1,2*DN200/2</t>
  </si>
  <si>
    <t>" Š4021 "        2,02*2,02</t>
  </si>
  <si>
    <t>" Š4024 "        2,6*2,6</t>
  </si>
  <si>
    <t>0,2*ORNICEm2kanal</t>
  </si>
  <si>
    <t>162501101</t>
  </si>
  <si>
    <t>Vodorovné přemístění do 2500 m výkopku/sypaniny z horniny tř. 1 až 4</t>
  </si>
  <si>
    <t>" odvoz na mezideponii "     ORNICEm3kanal</t>
  </si>
  <si>
    <t>" křížení plyn "      1,3*1</t>
  </si>
  <si>
    <t>" křížení kabelů "     1,3*6</t>
  </si>
  <si>
    <t>POTRUBI2*1,25*1,75</t>
  </si>
  <si>
    <t>" stoka D "</t>
  </si>
  <si>
    <t>" kamenina DN400 - MO4-RN "</t>
  </si>
  <si>
    <t>1,3*(2,87+3,03)/2*(16,65-2,92)</t>
  </si>
  <si>
    <t>1,3*(3,03+3,02)/2*(25,5-16,65-2,02/2)</t>
  </si>
  <si>
    <t>1,3*(3,02+3,23)/2*(32,565-25,5-2,02/2)</t>
  </si>
  <si>
    <t>" kamenina DN800 - RN-Š4024 "</t>
  </si>
  <si>
    <t>1,8*(3,96+4,1)/2*(72,0-67,745-2,6/2)</t>
  </si>
  <si>
    <t>" kamenina DN800 - VO1D-OS1D "</t>
  </si>
  <si>
    <t>1,8*(0,52+3,61)/2*3,66</t>
  </si>
  <si>
    <t>" MO4 "          3,33*5,5*2,0</t>
  </si>
  <si>
    <t>" Š4021 "       3,36*2,02*2,02</t>
  </si>
  <si>
    <t>" Š4024 "       4,38*2,6*2,6</t>
  </si>
  <si>
    <t>DRENAZ1*0,1*0,15</t>
  </si>
  <si>
    <t>" přípojky "</t>
  </si>
  <si>
    <t>1,2*(2,93+3,14)/2*DN200</t>
  </si>
  <si>
    <t>-BASFALT*0,45</t>
  </si>
  <si>
    <t>" stoka DN400 "     -0,571*30,0</t>
  </si>
  <si>
    <t>" stoka DN800 "     -0,718*5,0</t>
  </si>
  <si>
    <t>" voda DN250 "     -0,071*14,0</t>
  </si>
  <si>
    <t>" šachta "     -PI*(1,24/2)^2*3,0*2</t>
  </si>
  <si>
    <t>VYKOPkanal*0,5</t>
  </si>
  <si>
    <t>VYKOPkanal*0,5*0,2</t>
  </si>
  <si>
    <t>VYKOPkanal*0,4</t>
  </si>
  <si>
    <t>VYKOPkanal*0,4*0,2</t>
  </si>
  <si>
    <t>VYKOPkanal*0,1</t>
  </si>
  <si>
    <t>2*(2,87+3,03)/2*(16,65-2,92)</t>
  </si>
  <si>
    <t>2*(3,03+3,02)/2*(25,5-16,65-2,02/2)</t>
  </si>
  <si>
    <t>2*(3,02+3,23)/2*(32,565-25,5-2,02/2)</t>
  </si>
  <si>
    <t>2*(3,96+4,1)/2*(72,0-67,745-2,6/2)</t>
  </si>
  <si>
    <t>2*(0,52+3,61)/2*3,66</t>
  </si>
  <si>
    <t>2*(2,93+3,14)/2*DN200</t>
  </si>
  <si>
    <t>" MO4 "          (0,43+0,3)*(5,5+2,0)*2</t>
  </si>
  <si>
    <t>" Š4021 "       (3,36+0,3-1,8)*2,02*4</t>
  </si>
  <si>
    <t>" Š4024 "       (4,38+0,3-2,5)*2,6*4</t>
  </si>
  <si>
    <t>" MO4 "          (3,33-0,43)*(5,5+2,0)*2</t>
  </si>
  <si>
    <t>" Š4021 "       1,8*2,02*4</t>
  </si>
  <si>
    <t>" Š4024 "       2,5*2,6*4</t>
  </si>
  <si>
    <t>" Š4021 - rám typ U160 "     605,44</t>
  </si>
  <si>
    <t>" MO4 - rám typ U200 "      1867,30</t>
  </si>
  <si>
    <t>" Š4024 - rám typ U200 "   1451,76</t>
  </si>
  <si>
    <t>" závěsy pás.80/6 "           90,48+90,48+120,64</t>
  </si>
  <si>
    <t>" Š4021 "</t>
  </si>
  <si>
    <t>" ponecháno ve výkopu "     U160k/5*3*1,03/1000</t>
  </si>
  <si>
    <t>" demontováno "     U160k/5*2*1,03/1000</t>
  </si>
  <si>
    <t>" MO4 "     U200mo/5*4*1,03/1000</t>
  </si>
  <si>
    <t>" Š4024 "     U200š/6*3*1,03/1000</t>
  </si>
  <si>
    <t xml:space="preserve">" demontováno " </t>
  </si>
  <si>
    <t>" MO4 "     U200mo/5*1*1,03/1000</t>
  </si>
  <si>
    <t>" MO4 "          90,48/3,33*(3,33-0,43)*1,03/1000</t>
  </si>
  <si>
    <t>" Š4021 "       90,48/3,36*1,8*1,03/1000</t>
  </si>
  <si>
    <t>" Š4024 "     120,64/4,38*2,5*1,03/1000</t>
  </si>
  <si>
    <t>" MO4 "          90,48/3,33*0,43*1,03/1000</t>
  </si>
  <si>
    <t>" Š4021 "       90,48/3,36*(3,36-1,8)*1,03/1000</t>
  </si>
  <si>
    <t>" Š4024 "     120,64/4,38*(4,38-2,5)*1,03/1000</t>
  </si>
  <si>
    <t>" rýhy kanalizace "</t>
  </si>
  <si>
    <t>VYKOPkanal*0,55*(0,5+0,4)</t>
  </si>
  <si>
    <t>VYKOPkanal*0,55*0,1</t>
  </si>
  <si>
    <t>ZASYPkanal-ZASYPkanalfr</t>
  </si>
  <si>
    <t>" zemina z výkopů kanalizace "</t>
  </si>
  <si>
    <t>" odpočet zeminy použité zpět k zásypům rýh mimo komunikace "</t>
  </si>
  <si>
    <t>-(ZASYPkanal-ZASYPkanalfr)</t>
  </si>
  <si>
    <t>" odpočet zeminy použité k zásypům rýh v přípravě území "</t>
  </si>
  <si>
    <t>-(VYKOPpu11+VYKOPpu21)</t>
  </si>
  <si>
    <t>VYKOPpu1+VYKOPpu2</t>
  </si>
  <si>
    <t>ODVOZkanal*0,9</t>
  </si>
  <si>
    <t>107,689*13 'Přepočtené koeficientem množství</t>
  </si>
  <si>
    <t>" 10% "     ODVOZkanal*0,1</t>
  </si>
  <si>
    <t>11,965*13 'Přepočtené koeficientem množství</t>
  </si>
  <si>
    <t>-1,3*(0,08*2+0,12+0,40+0,043*2+0,3)*DN400</t>
  </si>
  <si>
    <t xml:space="preserve">" kamenina DN800 "     </t>
  </si>
  <si>
    <t>-1,8*(0,08*2+0,14+0,80+0,0705*2+0,3)*DN800</t>
  </si>
  <si>
    <t xml:space="preserve">" kamenina DN200 "     </t>
  </si>
  <si>
    <t>-1,1*(0,08*2+0,1+0,20+0,021*2+0,3)*DN200</t>
  </si>
  <si>
    <t>" MO4 "</t>
  </si>
  <si>
    <t>-(3,33-0,45)*5,7*2,0</t>
  </si>
  <si>
    <t>-1,8*2,02*2,02</t>
  </si>
  <si>
    <t>-PI*(1,24/2)^2*0,75</t>
  </si>
  <si>
    <t>-0,35*2,02*2,02</t>
  </si>
  <si>
    <t>-(0,5-0,3)*1,6*1,6</t>
  </si>
  <si>
    <t>" Š4024 "</t>
  </si>
  <si>
    <t>-PI*(1,24/2)^2*1,08</t>
  </si>
  <si>
    <t>-0,35*2,6*2,6</t>
  </si>
  <si>
    <t>-0,45*BASFALT</t>
  </si>
  <si>
    <t>" dovoz z mezideponie "     ZASYPkanal-ZASYPkanalfr</t>
  </si>
  <si>
    <t>" zásyp v místě pod komunikací "</t>
  </si>
  <si>
    <t>1,3*((2,87+3,03)/2-0,45-(0,08*2+0,12+0,4+0,043*2+0,3))*(17,05-2,92)</t>
  </si>
  <si>
    <t>" přesun hmot "     ZASYPkanalfr</t>
  </si>
  <si>
    <t>DN200*(0,444+0,1*2*(0,3+0,2+2*0,021+0,1-0,161))</t>
  </si>
  <si>
    <t>DN800*(1,05+0,1*2*(0,3+0,8+2*0,0705+0,14-0,375))</t>
  </si>
  <si>
    <t>OBSYPkanal*1,8907</t>
  </si>
  <si>
    <t>" přesun hmot "     OBSYPkanal</t>
  </si>
  <si>
    <t>" nad kanalizací "     ORNICEm2kanal</t>
  </si>
  <si>
    <t>" dovoz z mezideponie "     ORNICEm2kanal*0,2</t>
  </si>
  <si>
    <t>ORNICEm2kanal*0,1*1,05</t>
  </si>
  <si>
    <t>" přesun hmot "     ORNICEm2kanal*0,1*1,05</t>
  </si>
  <si>
    <t>" kamenina DN200 "     (1,2+3,0)*DN200</t>
  </si>
  <si>
    <t>" kamenina DN400 "     (1,3+3,0)*DN400</t>
  </si>
  <si>
    <t>" kamenina DN800 "     (1,8+3,0)*DN800</t>
  </si>
  <si>
    <t>(0,08*(1,6+0,1*2)+(0,25+0,13)/2*0,1)*DN800</t>
  </si>
  <si>
    <t>" MO4 "               (5,2+0,25*2)*(1,5+0,25*2+3,0)</t>
  </si>
  <si>
    <t>" Š4021 "            (1,6+0,21*2)*(1,6+0,21*2+3,0)</t>
  </si>
  <si>
    <t>" Š4024 "            (2,1+0,21*2)*(2,1+0,21*2+3,0)</t>
  </si>
  <si>
    <t>TRAVAkanal*0,035*1,03</t>
  </si>
  <si>
    <t>" RN - čerpání z jámy "               5760</t>
  </si>
  <si>
    <t>" čerpání z hydrovrtů "     3360</t>
  </si>
  <si>
    <t>" srážky - 570 l/s = 34.200 l/min "     1*90</t>
  </si>
  <si>
    <t>" srážky - 570 l/s = 34.200 l/min "     1*90*16</t>
  </si>
  <si>
    <t>240*16 'Přepočtené koeficientem množství</t>
  </si>
  <si>
    <t>" jáma RN "              5760</t>
  </si>
  <si>
    <t>" RN1D "</t>
  </si>
  <si>
    <t>(34,886+0,29)*(4,89+0,29)+2,0*(2,885+0,29)</t>
  </si>
  <si>
    <t>" ornice na mezideponii "</t>
  </si>
  <si>
    <t>131201202</t>
  </si>
  <si>
    <t>Hloubení jam zapažených v hornině tř. 3 objemu do 1000 m3</t>
  </si>
  <si>
    <t>5,3*(34,886+0,29)*(4,89+0,29)+2,0*(2,885+0,29)</t>
  </si>
  <si>
    <t>(244,05-242,9)*(2,417*(3,304+0,29/2)+(2,417+1,15*2)*(3,304+0,29/2+1,15))/2</t>
  </si>
  <si>
    <t>-ORNICEm2RN*0,3</t>
  </si>
  <si>
    <t>VYKOPRN*0,3</t>
  </si>
  <si>
    <t>" 20% "     VYKOPRN*0,3*0,2</t>
  </si>
  <si>
    <t>131301202</t>
  </si>
  <si>
    <t>Hloubení jam zapažených v hornině tř. 4 objemu do 1000 m3</t>
  </si>
  <si>
    <t>" 65% "     VYKOPRN*0,65</t>
  </si>
  <si>
    <t>" 20% "     VYKOPRN*0,65*0,2</t>
  </si>
  <si>
    <t>131401202</t>
  </si>
  <si>
    <t>Hloubení jam zapažených v hornině tř. 5 objemu do 1000 m3</t>
  </si>
  <si>
    <t>" 5% "     VYKOPRN*0,05</t>
  </si>
  <si>
    <t>1322012093</t>
  </si>
  <si>
    <t>Příplatek za vytěžení potrubí do DN300 naložení vč. vyčerpání a odvedení vody z potrubí, vč odvozu a likvidace potrubí</t>
  </si>
  <si>
    <t>" DN250 "          1,0</t>
  </si>
  <si>
    <t>" DN300 "          7,0</t>
  </si>
  <si>
    <t>" RETENČNÍ NÁDRŽ "</t>
  </si>
  <si>
    <t>" DN250 "          20,0</t>
  </si>
  <si>
    <t>" DN300 "          5,0</t>
  </si>
  <si>
    <t>" KANALIZACE "</t>
  </si>
  <si>
    <t>" DN250 "          14,0</t>
  </si>
  <si>
    <t>3,055*22 'Přepočtené koeficientem množství</t>
  </si>
  <si>
    <t>2,0*PI*(0,98/2)^2*3</t>
  </si>
  <si>
    <t>122201101</t>
  </si>
  <si>
    <t>Odkopávky a prokopávky nezapažené v hornině tř. 3 objem do 100 m3</t>
  </si>
  <si>
    <t>" manipulační plocha "     60,0*0,4</t>
  </si>
  <si>
    <t>ODKOP*0,5</t>
  </si>
  <si>
    <t>122201109</t>
  </si>
  <si>
    <t>Příplatek za lepivost u odkopávek v hornině tř. 1 až 3</t>
  </si>
  <si>
    <t>ODKOP*0,5*0,2</t>
  </si>
  <si>
    <t>122301101</t>
  </si>
  <si>
    <t>Odkopávky a prokopávky nezapažené v hornině tř. 4 objem do 100 m3</t>
  </si>
  <si>
    <t>ODKOP*0,4</t>
  </si>
  <si>
    <t>122301109</t>
  </si>
  <si>
    <t>Příplatek za lepivost u odkopávek nezapažených v hornině tř. 4</t>
  </si>
  <si>
    <t>ODKOP*0,4*0,2</t>
  </si>
  <si>
    <t>122401101</t>
  </si>
  <si>
    <t>Odkopávky a prokopávky nezapažené v hornině tř. 5 objem do 100 m3</t>
  </si>
  <si>
    <t>ODKOP*0,1</t>
  </si>
  <si>
    <t>(VYKOPRN-SVL2)*(0,3+0,65)*0,24</t>
  </si>
  <si>
    <t>(VYKOPRN-SVL2)*0,05*0,24</t>
  </si>
  <si>
    <t>SVL2*(0,3+0,65)</t>
  </si>
  <si>
    <t>SVL2*0,05</t>
  </si>
  <si>
    <t>" pro zpětný zásyp "     ZASYPRN</t>
  </si>
  <si>
    <t>" pro UČ2,3 "                300,0</t>
  </si>
  <si>
    <t>" RN1D "     VYKOPRN+VYKOPjimka</t>
  </si>
  <si>
    <t>" odvoz drn "     0,1*ORNICEm2RN</t>
  </si>
  <si>
    <t>" manipulační plocha "     ODKOP</t>
  </si>
  <si>
    <t>" odpočet zeminy použité na zásyp "</t>
  </si>
  <si>
    <t>-ZASYPRN-300</t>
  </si>
  <si>
    <t>" 95% "     ODVOZRN*(0,3+0,65)</t>
  </si>
  <si>
    <t>406,635*13 'Přepočtené koeficientem množství</t>
  </si>
  <si>
    <t>21,402*13 'Přepočtené koeficientem množství</t>
  </si>
  <si>
    <t>12,0*(35,446+6,89)*2</t>
  </si>
  <si>
    <t>STETOVNICE*122/1000</t>
  </si>
  <si>
    <t>12,0*4</t>
  </si>
  <si>
    <t>" 2xU140 "             2,02048</t>
  </si>
  <si>
    <t>" 2xU180 "             3,57918</t>
  </si>
  <si>
    <t>1301082001</t>
  </si>
  <si>
    <t>ocel profilová UPN, v jakosti 11 375, h=140 mm   (obratovost)</t>
  </si>
  <si>
    <t>ocel profilová UPN, v jakosti 11 375, h=180 mm     (obratovost)</t>
  </si>
  <si>
    <t>1517131211</t>
  </si>
  <si>
    <t>Dočasně předpjaté pramencové kotvy z pramenců 2xLp15,5mm/1800MPa dl. 10m vč. vrtů injekční manžetová PVCtrubka a injektování, kořen kotvy - 5m délky, deaktivace kotev</t>
  </si>
  <si>
    <t>1,8*10</t>
  </si>
  <si>
    <t xml:space="preserve">" prostor k zásypu s odpočtem 200mm ornice "    </t>
  </si>
  <si>
    <t>(5,3-3,6-0,2)*(34,886+0,29)*(4,89+0,29)+2,0*(2,885+0,29)</t>
  </si>
  <si>
    <t>" dle řezu D-D - nad kameninou DN800 "</t>
  </si>
  <si>
    <t>0,65*(1,7+0,195+0,29/2)*24,6</t>
  </si>
  <si>
    <t>" část RN "</t>
  </si>
  <si>
    <t>" řez E/A+B "     -0,8*(1,5+0,4*2)*6,695</t>
  </si>
  <si>
    <t>" nádstavby "</t>
  </si>
  <si>
    <t>" řez C/A+B "     -(5,3-3,6-0,2)*4,2*4,3</t>
  </si>
  <si>
    <t>" řez E/A+B "</t>
  </si>
  <si>
    <t>-(5,3-3,6-0,8-0,2)*1,9*4,3</t>
  </si>
  <si>
    <t>-(5,3-3,6-0,8-0,2)*0,3*2,6</t>
  </si>
  <si>
    <t>-(5,3-3,6-0,2)*(2,0+0,3)*2,6</t>
  </si>
  <si>
    <t>" řez C/A+B "     -4,2*4,3</t>
  </si>
  <si>
    <t>-1,9*4,3-0,3*2,6-2,6*2,3</t>
  </si>
  <si>
    <t>ORNICERN*0,2</t>
  </si>
  <si>
    <t>" zásyp rýh mezi štětovnicemi a RN "</t>
  </si>
  <si>
    <t>(0,195+0,29/2)*(2,8+0,3+0,4)*(34,3-1,5-0,4*2-0,295+5,0+1,2+0,4*3)</t>
  </si>
  <si>
    <t>(0,195+0,29/2)*1,8*1,15</t>
  </si>
  <si>
    <t>(0,29+0,29/2)*(2,8+0,3+0,4)*(4,89+0,29)</t>
  </si>
  <si>
    <t>(0,3+0,29/2)*(3,6+0,3+0,4)*(6,89+0,29)</t>
  </si>
  <si>
    <t>(0,195+0,29/2)*(3,6+0,3+0,4)*(1,5+0,4*2)</t>
  </si>
  <si>
    <t>(0,295+0,29/2)*(3,6+0,3+0,4)*(1,5*2+0,4*3+0,295)</t>
  </si>
  <si>
    <t>STETOVNICE*0,0098</t>
  </si>
  <si>
    <t>OBSYPP2</t>
  </si>
  <si>
    <t>" 95% "     (34,886*4,89+2,885*(6,89-4,89)-1,15*(3,304*2+2,417+1,15*2))*0,95</t>
  </si>
  <si>
    <t>" 5% "     (34,886*4,89+2,885*(6,89-4,89)-1,15*(3,304*2+2,417+1,15*2))*0,05</t>
  </si>
  <si>
    <t>" stoka D "     72,0</t>
  </si>
  <si>
    <t>" stoka OS1D "     4,5</t>
  </si>
  <si>
    <t>" provizorní panelová cesta "     PANEL/3,0*(3,0+1,1*2)+NAJEZD*1,1</t>
  </si>
  <si>
    <t>6931069801</t>
  </si>
  <si>
    <t>geotextilie 300g/m2</t>
  </si>
  <si>
    <t>318,848*1,15 'Přepočtené koeficientem množství</t>
  </si>
  <si>
    <t xml:space="preserve">" RN1D - snížená část " </t>
  </si>
  <si>
    <t>-0,1*2,417*(3,304+0,29/2)</t>
  </si>
  <si>
    <t>(244,05-242,9-0,1)*1,8*2,8</t>
  </si>
  <si>
    <t>" lože pod kameninu DN800 "</t>
  </si>
  <si>
    <t>24,6*((0,195+0,29/2)*0,4+0,95*(1,7+0,195+0,29/2))</t>
  </si>
  <si>
    <t>" hydrovrty "          11,0*4</t>
  </si>
  <si>
    <t>" 3 ks sběrných jímek pro čerpání vody "</t>
  </si>
  <si>
    <t>3*2,0</t>
  </si>
  <si>
    <t>6*1,02 'Přepočtené koeficientem množství</t>
  </si>
  <si>
    <t>HV-PVCPER</t>
  </si>
  <si>
    <t>3,1*4</t>
  </si>
  <si>
    <t>" hydrovrty "              0,385*4</t>
  </si>
  <si>
    <t>Těsnění studny z jílu se zhutněním vč. dodávky jílu</t>
  </si>
  <si>
    <t>" hydrovrt "           0,188*4</t>
  </si>
  <si>
    <t>11510120173</t>
  </si>
  <si>
    <t>" čerpání z hydrovrtů - 140 dnů - 4 kusy čerpadel "</t>
  </si>
  <si>
    <t>24*140*4</t>
  </si>
  <si>
    <t>3213111161</t>
  </si>
  <si>
    <t>Konstrukce přehrad z betonu prostého tř. C30/37-XC4-XA1</t>
  </si>
  <si>
    <t>" VO1D - vybetonování vybouranného otvoru stáv. opěrné zdi "</t>
  </si>
  <si>
    <t>(0,8+1,05)/2*1,29*1,2</t>
  </si>
  <si>
    <t>-PI*(0,941/2)^2*(0,8+1,05)/2</t>
  </si>
  <si>
    <t>" výústní objekt "     1,2*1,29*2</t>
  </si>
  <si>
    <t>" DN400 "       PI*(0,4/2)^2*4,0</t>
  </si>
  <si>
    <t>" DN800 "       PI*(0,8/2)^2*5,5</t>
  </si>
  <si>
    <t>" strop RN1D tl. 300mm "</t>
  </si>
  <si>
    <t>0,3*4,5*(1,2+5,0+0,4*3)</t>
  </si>
  <si>
    <t>0,3*2,8*24,6</t>
  </si>
  <si>
    <t>0,3*(1,5+0,4*2)*6,695</t>
  </si>
  <si>
    <t>-0,3*PI*(1,0/2)^2*7</t>
  </si>
  <si>
    <t>0,4*(4,5*34,3+(1,5+0,4*2)*(1,5+0,4))</t>
  </si>
  <si>
    <t>0,4*1,15*(2,0+0,4*2+1,0)*2</t>
  </si>
  <si>
    <t>" obvodové a vnitřní stěny RN "</t>
  </si>
  <si>
    <t>" řez A,B/C,D "</t>
  </si>
  <si>
    <t>0,4*2,8*(34,3-1,5-0,4*2+(4,5-0,4*2))*2</t>
  </si>
  <si>
    <t>0,4*2,8*(1,3+0,4+1,2)</t>
  </si>
  <si>
    <t>" řez A,B/E "</t>
  </si>
  <si>
    <t>0,4*3,6*(6,695*2+1,5*4)</t>
  </si>
  <si>
    <t>" přelivná stěna č.1 "</t>
  </si>
  <si>
    <t>0,4*2,2*5,0</t>
  </si>
  <si>
    <t>" bezpečnostní přeliv "    -0,4*0,5*2,0</t>
  </si>
  <si>
    <t>" prostup DN800 "     -5*0,4*PI*(0,82/2)^2</t>
  </si>
  <si>
    <t>" prostup DN400 "     -2*0,4*PI*(0,486/2)^2</t>
  </si>
  <si>
    <t>0,3*1,2*2,6</t>
  </si>
  <si>
    <t>0,3*2,0*(2,6+2,1*2)</t>
  </si>
  <si>
    <t>0,4*(4,5+34,3+1,5+0,4)*2</t>
  </si>
  <si>
    <t>1,15*(2,8+1,8)*2</t>
  </si>
  <si>
    <t>" obvodové stěny+ strop RN "</t>
  </si>
  <si>
    <t>(2,8+0,3)*(4,5+34,3+1,7+1,9)*2</t>
  </si>
  <si>
    <t>(3,6-2,8)*(6,695+1,5*3+1,3+0,4*6)</t>
  </si>
  <si>
    <t>(1,2-0,3)*(2,6+0,3)</t>
  </si>
  <si>
    <t>(2,0-0,5)*(2,6+2,3*2)</t>
  </si>
  <si>
    <t>Bednění pohledového betonu kompletních konstrukcí ČOV, nádrží nebo vodojemů neomítaných ploch rovinných - zřízení</t>
  </si>
  <si>
    <t>0,3*(4,5+34,3+1,7+1,9)*2</t>
  </si>
  <si>
    <t>1,2*(2,0+1,3)+5,0*3,7+2,0*24,6</t>
  </si>
  <si>
    <t>1,5*(1,5+2,0+1,3)</t>
  </si>
  <si>
    <t>0,3*PI*1,0*7</t>
  </si>
  <si>
    <t>2*1,2*2,6</t>
  </si>
  <si>
    <t>2*2,0*(2,6+2,1*2)</t>
  </si>
  <si>
    <t>2*1,15*(2,0+0,4*2+1,0)*2</t>
  </si>
  <si>
    <t>2*2,8*(34,3-1,5-0,4*2+(4,5-0,4*2))*2</t>
  </si>
  <si>
    <t>2*2,8*(1,3+0,4+1,2)</t>
  </si>
  <si>
    <t>2*3,6*(6,695*2+1,5*4)</t>
  </si>
  <si>
    <t>2*2,2*5,0</t>
  </si>
  <si>
    <t>" bezpečnostní přeliv "    0,4*(0,5+2,0)*2</t>
  </si>
  <si>
    <t>" RN1D - strop "</t>
  </si>
  <si>
    <t>1,2*(1,3+2,0)</t>
  </si>
  <si>
    <t>1,5*(1,3+2,0+1,5)</t>
  </si>
  <si>
    <t>5,0*3,7+2,0*23,0</t>
  </si>
  <si>
    <t>" statika "     26,989</t>
  </si>
  <si>
    <t>12*0,00444</t>
  </si>
  <si>
    <t>" RN1D "          3,55</t>
  </si>
  <si>
    <t>3869440105</t>
  </si>
  <si>
    <t>Parshallův žlab P5</t>
  </si>
  <si>
    <t>" odtěžit komín šachet "</t>
  </si>
  <si>
    <t>0,12*PI*1,12*(3,0+1,5)</t>
  </si>
  <si>
    <t>0,3*(2,05*1,8+2,05*1,75+1,8*1,75)*2</t>
  </si>
  <si>
    <t>" stáv. stoka "</t>
  </si>
  <si>
    <t>"DN400 "     0,320*1,0</t>
  </si>
  <si>
    <t>"DN800 "     (0,882-PI*(0,8/2)^2+0,233)*23,0</t>
  </si>
  <si>
    <t>0,12*PI*1,12*3,0*2</t>
  </si>
  <si>
    <t>"DN400 "     0,320*14,0</t>
  </si>
  <si>
    <t>"DN500 "     0,441*5,0</t>
  </si>
  <si>
    <t>"DN400 "     0,320*30,0</t>
  </si>
  <si>
    <t>"DN800 "     (0,882-PI*(0,8/2)^2+0,233)*5,0</t>
  </si>
  <si>
    <t>101,022*22 'Přepočtené koeficientem množství</t>
  </si>
  <si>
    <t>(0,08*(1,0+0,1*2)+(0,25+0,13)/2*0,1)*DN200</t>
  </si>
  <si>
    <t>(0,08*(1,1+0,1*2)+(0,25+0,13)/2*0,1)*DN400</t>
  </si>
  <si>
    <t>" kamenina DN800 "</t>
  </si>
  <si>
    <t>" MO4 "               0,1*(5,2+0,25*2)*(1,5+0,25*2)</t>
  </si>
  <si>
    <t>" Š4021 "            0,1*(1,6+0,21*2)*(1,6+0,21*2)</t>
  </si>
  <si>
    <t>" Š4024 "            0,1*(2,1+0,21*2)*(2,1+0,21*2)</t>
  </si>
  <si>
    <t>" DN400 "     18+6</t>
  </si>
  <si>
    <t>" DN800 "     6+4+20</t>
  </si>
  <si>
    <t>" DN200 "     12</t>
  </si>
  <si>
    <t>5922373401</t>
  </si>
  <si>
    <t xml:space="preserve">podkladek betonový pod hrdlové trouby  kameninové do DN 300 </t>
  </si>
  <si>
    <t>12*1,01 'Přepočtené koeficientem množství</t>
  </si>
  <si>
    <t xml:space="preserve">podkladek betonový pod hrdlové trouby  kameninové do DN 800 </t>
  </si>
  <si>
    <t>44*1,01 'Přepočtené koeficientem množství</t>
  </si>
  <si>
    <t>59224175</t>
  </si>
  <si>
    <t>prstenec betonový vyrovnávací TBW-Q.1 625/60/120 62,5x6x12 cm</t>
  </si>
  <si>
    <t>0,08*(1,0+0,1*2)*DN200</t>
  </si>
  <si>
    <t>0,08*(1,1+0,1*2)*DN400</t>
  </si>
  <si>
    <t>" kamenina DN800 - kanalizace "</t>
  </si>
  <si>
    <t>0,08*(1,6+0,1*2)*DN800</t>
  </si>
  <si>
    <t>0,12*1,895*DN800RN</t>
  </si>
  <si>
    <t>DN200*(0,152+0,1*2*0,161)</t>
  </si>
  <si>
    <t>DN800*(0,464+0,1*2*0,375)</t>
  </si>
  <si>
    <t>DN800RN*0,52</t>
  </si>
  <si>
    <t>0,35*2,02*2,02*1,035</t>
  </si>
  <si>
    <t>-0,35*PI*(1,24/2)^2*1,035</t>
  </si>
  <si>
    <t>(0,5+0,25)*1,6*1,6</t>
  </si>
  <si>
    <t>-(0,5+0,25-0,12*2)*PI*(1,04/2)^2</t>
  </si>
  <si>
    <t>-0,12*2*PI*(0,84/2)^2</t>
  </si>
  <si>
    <t>0,35*2,6*2,6*1,035</t>
  </si>
  <si>
    <t>(0,5+0,22)*1,6*1,6</t>
  </si>
  <si>
    <t>-(0,5+0,22-0,12*2)*PI*(1,04/2)^2</t>
  </si>
  <si>
    <t>" RN - u štětovnice "</t>
  </si>
  <si>
    <t>(0,37+0,12)*DN800RN</t>
  </si>
  <si>
    <t>" Š4021 "     0,81*1,6*4</t>
  </si>
  <si>
    <t>" Š4024 "     (0,5+0,22)*1,6*4</t>
  </si>
  <si>
    <t>Podkladní desky z betonu prostého tř. C 25/30-XA1  otevřený výkop</t>
  </si>
  <si>
    <t>0,1*(34,896*4,89+2,0*2,885-1,8*2,8)</t>
  </si>
  <si>
    <t>0,1*(3,304*2,417)</t>
  </si>
  <si>
    <t>0,1*(34,89+6,89)*2</t>
  </si>
  <si>
    <t>" RN1D "     7</t>
  </si>
  <si>
    <t>592241750</t>
  </si>
  <si>
    <t>prstenec betonový vyrovnávací TBW-Q 625/60/120 62,5x6x12 cm</t>
  </si>
  <si>
    <t>4513115511</t>
  </si>
  <si>
    <t>Podklad pro dlažbu z betonu prostého C3/34 XF3  vrstva tl nad 250 do 300 mm</t>
  </si>
  <si>
    <t>" VO1D "     4,0*4,191</t>
  </si>
  <si>
    <t>LOZE30</t>
  </si>
  <si>
    <t>" VO1D "     0,45*4,0*4,191</t>
  </si>
  <si>
    <t>1,3*4,2*4,3</t>
  </si>
  <si>
    <t>1,2*1,9*6,2</t>
  </si>
  <si>
    <t>-1,3*0,9*0,6</t>
  </si>
  <si>
    <t>-PI*(1,24/2)^2*(0,5*4+0,25*3)</t>
  </si>
  <si>
    <t>-PI*(1,04/2)^2*0,65*7</t>
  </si>
  <si>
    <t>-PI*(0,84/2)^2*(0,06*4+0,1*3)</t>
  </si>
  <si>
    <t>-PI*(0,64/2)^2*0,12*7</t>
  </si>
  <si>
    <t>1,3*(4,2+4,3)*2</t>
  </si>
  <si>
    <t>1,2*(1,9+6,2)*2</t>
  </si>
  <si>
    <t>564231111</t>
  </si>
  <si>
    <t>Podklad nebo podsyp ze štěrkopísku ŠP tl 100 mm</t>
  </si>
  <si>
    <t xml:space="preserve">" níjezd provizorní panelová cesta "     </t>
  </si>
  <si>
    <t>(3,0+5,3)/2*1,5</t>
  </si>
  <si>
    <t>ŠP30*0,3</t>
  </si>
  <si>
    <t>NAJEZD*0,1</t>
  </si>
  <si>
    <t>567124111</t>
  </si>
  <si>
    <t>Podklad z podkladového betonu tř. PB I (C 20/25) tl 150 mm</t>
  </si>
  <si>
    <t>581141322</t>
  </si>
  <si>
    <t>Kryt cementobetonový vozovek skupiny CB III tl 250 mm</t>
  </si>
  <si>
    <t>" provizorní panelová cesta "     18+162</t>
  </si>
  <si>
    <t>panel silniční IZD  300/150/22 JP 20t 300x150x21,5 cm   (započítat obratovost)</t>
  </si>
  <si>
    <t>PANEL/(3,0*1,5)*1,01</t>
  </si>
  <si>
    <t>" asfaltová komunikace "</t>
  </si>
  <si>
    <t>" přesun hmot "     SD20*0,20</t>
  </si>
  <si>
    <t>565211111</t>
  </si>
  <si>
    <t>Podklad ze štěrku částečně zpevněného cementovou maltou ŠCM tl 150 mm</t>
  </si>
  <si>
    <t>565145111</t>
  </si>
  <si>
    <t>Asfaltový beton vrstva podkladní ACP 16 (obalované kamenivo OKS) tl 60 mm š do 3 m</t>
  </si>
  <si>
    <t>599141111</t>
  </si>
  <si>
    <t>Vyplnění spár mezi silničními dílci živičnou zálivkou</t>
  </si>
  <si>
    <t>" manipulační plocha "     60,0</t>
  </si>
  <si>
    <t>564772111</t>
  </si>
  <si>
    <t>Podklad z vibrovaného štěrku VŠ tl 250 mm</t>
  </si>
  <si>
    <t>" manipulační plocha "     60,0*(0,15+0,25)</t>
  </si>
  <si>
    <t>571904111</t>
  </si>
  <si>
    <t>Posyp krytu kamenivem drceným nebo těženým do 20 kg/m2</t>
  </si>
  <si>
    <t>" komora č.1 "          2,0*5</t>
  </si>
  <si>
    <t>" mezi M04 - RN1D "</t>
  </si>
  <si>
    <t>" délka stoky "     32,565+0,86-2,92-2,02-0,4</t>
  </si>
  <si>
    <t>" délka potrubí "     32,62+0,86-2,37-1,0</t>
  </si>
  <si>
    <t>8314481211</t>
  </si>
  <si>
    <t>Montáž potrubí z trub kameninových hrdlových s integrovaným těsněním výkop sklon do 20 % DN 800</t>
  </si>
  <si>
    <t>" mezi Š4023-Š4024 "     72,0-67,745+1,06-0,4-2,6/2</t>
  </si>
  <si>
    <t>" mezi VO1D-RN1D "     4,5-0,4</t>
  </si>
  <si>
    <t>" mezi OK1D - Š4023 "     24,6</t>
  </si>
  <si>
    <t>" mezi Š4023-Š4024 "     72,0-67,745+1,06-0,4-1,5/2</t>
  </si>
  <si>
    <t>" mezi VO1D-RN1D "     4,5</t>
  </si>
  <si>
    <t>" mezi OK1D - Š4023 "     24,6+0,4*2</t>
  </si>
  <si>
    <t>5971071602</t>
  </si>
  <si>
    <t>trouba kameninová glazovaná DN800mm L2,50m spojovací systém polyuretan. Třída 160</t>
  </si>
  <si>
    <t>DN800p*1,015</t>
  </si>
  <si>
    <t>837352221</t>
  </si>
  <si>
    <t>Montáž kameninových tvarovek jednoosých s integrovaným těsněním otevřený výkop DN 200</t>
  </si>
  <si>
    <t>" délka potrubí odboček "</t>
  </si>
  <si>
    <t>0,3*2+0,3*2</t>
  </si>
  <si>
    <t>" koleno kus " 2</t>
  </si>
  <si>
    <t>" kus 0,3m "     2</t>
  </si>
  <si>
    <t>597109860</t>
  </si>
  <si>
    <t>koleno kameninové glazované DN200mm 45° spojovací systém F tř. 160</t>
  </si>
  <si>
    <t>2*1,015 'Přepočtené koeficientem množství</t>
  </si>
  <si>
    <t>5971084301</t>
  </si>
  <si>
    <t>trouba kameninová glazovaná zkrácená DN200mm L30cm</t>
  </si>
  <si>
    <t>831352193</t>
  </si>
  <si>
    <t>Příplatek k montáži kameninového potrubí za napojení dvou dříků trub pomocí převlečné manžety DN 200</t>
  </si>
  <si>
    <t>837391221</t>
  </si>
  <si>
    <t>Montáž kameninových tvarovek odbočných s integrovaným těsněním otevřený výkop DN 400</t>
  </si>
  <si>
    <t>597117920</t>
  </si>
  <si>
    <t>odbočka kameninová glazovaná jednoduchá kolmá DN400/200 L100cm spojovací systém C/F tř.160/160</t>
  </si>
  <si>
    <t>8925511102</t>
  </si>
  <si>
    <t>Zkouška těsnosti kanalizace - příplatek za přípojku</t>
  </si>
  <si>
    <t>" MO4 "               0,3*5,7*2,0*1,035</t>
  </si>
  <si>
    <t>" Š4021 "            0,3*2,02*2,02*1,035</t>
  </si>
  <si>
    <t>" Š4024 "            0,3*2,6*2,6*1,035</t>
  </si>
  <si>
    <t>2,1*(5,5*2,0-4,6*0,9)*1,035</t>
  </si>
  <si>
    <t>0,3*(5,5*2,0-5,2*1,5)*1,035</t>
  </si>
  <si>
    <t>-0,55*PI*(0,486/2)^2*2*1,035</t>
  </si>
  <si>
    <t>1,05*(2,02*2,02-1,0*1,0)*1,035</t>
  </si>
  <si>
    <t>0,25*(2,02*2,02-1,6*1,6)*1,035</t>
  </si>
  <si>
    <t>-0,51*PI*(0,486/2)^2*2*1,035</t>
  </si>
  <si>
    <t>-0,51*PI*(0,33/2)^2*1,035</t>
  </si>
  <si>
    <t>1,70*(2,6*2,6-1,5*1,5+(1,5-1,16)*(1,5-0,511)/2)*1,035</t>
  </si>
  <si>
    <t>0,3*(2,6*2,6-2,1*2,1)*1,035</t>
  </si>
  <si>
    <t>-0,55*PI*(0,941/2)^2*2*1,035</t>
  </si>
  <si>
    <t>" MO3 "               2,1*(4,6+0,9)*2</t>
  </si>
  <si>
    <t>" Š4021 "            1,05*1,0*4</t>
  </si>
  <si>
    <t>" Š4024 "            1,70*1,5*4</t>
  </si>
  <si>
    <t>" MO4 "               5,2*1,5*0,65*6*0,000222</t>
  </si>
  <si>
    <t>" Š4024 "            2,1*2,1*0,65*6*0,000222</t>
  </si>
  <si>
    <t>" MO3 "               2,1*(4,6+0,9+0,3)*2*0,65*6*0,000222</t>
  </si>
  <si>
    <t>" Š4021 "            0,6*1,3*4*0,65*6*0,000222</t>
  </si>
  <si>
    <t>" Š4024 "            1,70*1,8*4*0,65*6*0,000222</t>
  </si>
  <si>
    <t>" MO4 "          1,535</t>
  </si>
  <si>
    <t>" Š4024 "       0,537</t>
  </si>
  <si>
    <t>2,072*0,127 'Přepočtené koeficientem množství</t>
  </si>
  <si>
    <t>0,6*(1,55+1,05)*4*0,00444</t>
  </si>
  <si>
    <t>1,1*0,9*4,6</t>
  </si>
  <si>
    <t>-0,8*(0,5*3,6+0,2286*1,0)</t>
  </si>
  <si>
    <t>0,6*1,0*1,0+0,4*0,3*1,0</t>
  </si>
  <si>
    <t>-1,0*(PI*(0,4/2)^2/2+0,25*0,4)</t>
  </si>
  <si>
    <t>-1,4*(PI*(0,8/2)^2/2+0,2*0,8)</t>
  </si>
  <si>
    <t>0,25*1,0*2+0,35*1,0</t>
  </si>
  <si>
    <t>0,2*1,5*2</t>
  </si>
  <si>
    <t>" MO4 "               (4,6+0,9+0,3*2)*2+2,4+1,6*2</t>
  </si>
  <si>
    <t>" Š4021 "            1,3*4+3,7+1,6*4+1,2+0,6</t>
  </si>
  <si>
    <t>" Š4024 "            1,8*4+3,7+3,2*2</t>
  </si>
  <si>
    <t>" MO4 "               (4,6+0,9+0,3*2)*2</t>
  </si>
  <si>
    <t>" Š4021 "            1,3*4</t>
  </si>
  <si>
    <t>" Š4024 "            1,8*4</t>
  </si>
  <si>
    <t>8943034011</t>
  </si>
  <si>
    <t>Strop šachty MO4 - 5200/1500/300 prefa ze ŽB vodostavební C30/37-XA1-XC4 s otvorem d=0,6m</t>
  </si>
  <si>
    <t>8943034001</t>
  </si>
  <si>
    <t>Strop šachty Š4021 - 1600/1600/250 prefa ze ŽB vodostavební C30/37-XA1-XC4 s otvorem d=1,0m</t>
  </si>
  <si>
    <t>8943034002</t>
  </si>
  <si>
    <t>Strop šachty Š4024 - 2100/2100/300 prefa ze ŽB vodostavební C30/37-XA1-XC4 s otvorem d=1,0m</t>
  </si>
  <si>
    <t>" Š4021,Š4024 "     1+2</t>
  </si>
  <si>
    <t>" Š4021, Š4024 "     2</t>
  </si>
  <si>
    <t>2*1,02 'Přepočtené koeficientem množství</t>
  </si>
  <si>
    <t>" Š4021 "     1,1</t>
  </si>
  <si>
    <t>" Š4024 "     1,5</t>
  </si>
  <si>
    <t>" MO4 "     1</t>
  </si>
  <si>
    <t>poklop na vstupní šachtu litinový D600 D400</t>
  </si>
  <si>
    <t>" MO4 "         5</t>
  </si>
  <si>
    <t>" Š4021 "       2</t>
  </si>
  <si>
    <t>" Š4024 "       5</t>
  </si>
  <si>
    <t>7*1,02 'Přepočtené koeficientem množství</t>
  </si>
  <si>
    <t xml:space="preserve">" RN1D "     </t>
  </si>
  <si>
    <t>5,0*(PI*((0,8+0,4)/2+0,115)/2+0,31*2)*0,115</t>
  </si>
  <si>
    <t>" řez B/C "     1,0*1,3*(5,0+1,2)</t>
  </si>
  <si>
    <t>" řez A,B/E "     1,0*1,5*(1,3+2,0+1,5)</t>
  </si>
  <si>
    <t>" řez A/C "     0,55*1,0*1,0+0,83*1,2*2,0</t>
  </si>
  <si>
    <t>" řez B/C "</t>
  </si>
  <si>
    <t>0,77*1,3*5,0</t>
  </si>
  <si>
    <t>-0,115*(PI*(0,8+0,4)/2+0,115)/2*5,0</t>
  </si>
  <si>
    <t>-0,155*(0,8+0,4)/2*5,0</t>
  </si>
  <si>
    <t>" řez B/C "     0,64*1,2*1,3-1,2*(0,2*0,4+PI*(0,4/2)^2/2)</t>
  </si>
  <si>
    <t>" řez A/D "   11,83*2,0</t>
  </si>
  <si>
    <t xml:space="preserve">" řez A,B/E "   </t>
  </si>
  <si>
    <t>0,9*1,5*1,3-1,5*(0,1*0,8+PI*(0,8/2)^2/2)</t>
  </si>
  <si>
    <t>1,3*1,5*2,0-2,0*(0,1*0,8+PI*(0,8/2)^2/2)</t>
  </si>
  <si>
    <t>0,38*1,5*1,5</t>
  </si>
  <si>
    <t>" řez A/C "     0,55*1,0+0,2*0,4*4</t>
  </si>
  <si>
    <t>5,0*(PI*(0,4+0,8)/2/2+2*(0,65-(0,4+0,8)/2))</t>
  </si>
  <si>
    <t>" řez A/D "   2,0*((2*PI*0,95)/4+1,0)</t>
  </si>
  <si>
    <t>" řez A,B/E "   2*0,1*(1,5+2,0)</t>
  </si>
  <si>
    <t>" odtok - odlehčení (řez E-E) "  1,5*1,5*0,00444</t>
  </si>
  <si>
    <t>" řezA/C "     1,0*1,0*0,00444</t>
  </si>
  <si>
    <t>" AŠ4 "     (1,2*2,0+0,2*0,45*3)*0,00444</t>
  </si>
  <si>
    <t>" komora č.1 řez A/D "     29,0*2,0*0,00444</t>
  </si>
  <si>
    <t>" RN1D "     64,0</t>
  </si>
  <si>
    <t>" výlezy "     3,7*7</t>
  </si>
  <si>
    <t>" RN1D - přítok "     1,2</t>
  </si>
  <si>
    <t>" RN1D "  1,5+2,0</t>
  </si>
  <si>
    <t>899322202</t>
  </si>
  <si>
    <t xml:space="preserve">Poklopy litinový otvor 900/600   D400           s klíčem </t>
  </si>
  <si>
    <t>899323146</t>
  </si>
  <si>
    <t>Sestava kompozitních poklopů 1600/2000 mm</t>
  </si>
  <si>
    <t>" RN1D "     9+11+4+5+8+7+10</t>
  </si>
  <si>
    <t>" při bourání vodovodu při výkopu RN "     1</t>
  </si>
  <si>
    <t>" PŘÍPRAVA ÚZEMÍ "     2</t>
  </si>
  <si>
    <t>" RETENČNÍ NÁDRŽ "    2</t>
  </si>
  <si>
    <t>" KANALIZACE "            2</t>
  </si>
  <si>
    <t>979011111</t>
  </si>
  <si>
    <t>Svislá doprava suti a vybouraných hmot za prvé podlaží</t>
  </si>
  <si>
    <t>979081111</t>
  </si>
  <si>
    <t>Odvoz  suti  a  vybouraných  hmot  na  skládku  do  1  km</t>
  </si>
  <si>
    <t>0,914*9 'Přepočtené koeficientem množství</t>
  </si>
  <si>
    <t>" řez A/C "     0,55*1,0*3+0,83*(1,2+2,0)*2</t>
  </si>
  <si>
    <t>1,77*(1,3+5,0)*2</t>
  </si>
  <si>
    <t>" řez B/C "     1,64*(1,2+1,3)*2</t>
  </si>
  <si>
    <t>" řez A/D "   11,83*2+2,0*(1,13+0,5+0,1*2)</t>
  </si>
  <si>
    <t>1,9*(1,5+1,3)*2</t>
  </si>
  <si>
    <t>2,3*(1,5+2,0)*2</t>
  </si>
  <si>
    <t>0,38*1,5*4</t>
  </si>
  <si>
    <t>" separační folie mezi vnějším bednění RN se štětovnicí  "</t>
  </si>
  <si>
    <t>" a monolitickým betonem "</t>
  </si>
  <si>
    <t>0,1*(34,886+7,47)*2</t>
  </si>
  <si>
    <t>Plastová chránička DN100 dlo. 1,61m osazena v bednění před betonáží</t>
  </si>
  <si>
    <t>" nájezd "     2,15+1,4+5,5</t>
  </si>
  <si>
    <t>obrubník betonový chodníkový ABO 2-15 100x15x25 cm</t>
  </si>
  <si>
    <t>ABOp*1,01</t>
  </si>
  <si>
    <t>9660053111</t>
  </si>
  <si>
    <t>Rozebrání a odstranění silničního svodidla</t>
  </si>
  <si>
    <t>9113311111</t>
  </si>
  <si>
    <t>Zpětné osazení svodidla</t>
  </si>
  <si>
    <t>960211251</t>
  </si>
  <si>
    <t>Bourání vodních staveb zděných z kamene nebo z cihel, z vodní hladiny</t>
  </si>
  <si>
    <t>" VO1D - bourání otvoru stáv. opěrné zdi "</t>
  </si>
  <si>
    <t>(0,37+0,6)/2*1,2*1,29</t>
  </si>
  <si>
    <t>960321271</t>
  </si>
  <si>
    <t>Bourání vodních staveb ze železobetonu, z vodní hladiny</t>
  </si>
  <si>
    <t>0,4*1,2*1,29</t>
  </si>
  <si>
    <t>997321211</t>
  </si>
  <si>
    <t>Svislá doprava suti a vybouraných hmot v do 4 m</t>
  </si>
  <si>
    <t>997321511</t>
  </si>
  <si>
    <t>Vodorovná doprava suti a vybouraných hmot po suchu do 1 km</t>
  </si>
  <si>
    <t>997321519</t>
  </si>
  <si>
    <t>Příplatek ZKD 1km vodorovné dopravy suti a vybouraných hmot po suchu</t>
  </si>
  <si>
    <t>3,754*22 'Přepočtené koeficientem množství</t>
  </si>
  <si>
    <t>" AŠ "     3</t>
  </si>
  <si>
    <t>Uklidňovací kus 6 x DN 40</t>
  </si>
  <si>
    <t>" AŠ "     35,0</t>
  </si>
  <si>
    <t>3194383901</t>
  </si>
  <si>
    <t>T - kus DN50 pozink</t>
  </si>
  <si>
    <t>3194418601</t>
  </si>
  <si>
    <t>redukce 50/32</t>
  </si>
  <si>
    <t>" AŠ "     1+1</t>
  </si>
  <si>
    <t>7222301166</t>
  </si>
  <si>
    <t>7222626108</t>
  </si>
  <si>
    <t>3503406002</t>
  </si>
  <si>
    <t>Norná stěna  800/2000 - komplet</t>
  </si>
  <si>
    <t>KABEL+POTRUBI2</t>
  </si>
  <si>
    <t>/</t>
  </si>
  <si>
    <t>1) Krycí list soupisu</t>
  </si>
  <si>
    <t>2) Rekapitulace</t>
  </si>
  <si>
    <t>3) Soupis prací</t>
  </si>
  <si>
    <t>46342796</t>
  </si>
  <si>
    <t>CZ46342796</t>
  </si>
  <si>
    <t>OHL ŽS, a.s.</t>
  </si>
  <si>
    <t>Méněpráce</t>
  </si>
  <si>
    <t>Vícepráce</t>
  </si>
  <si>
    <t>Rozdíl</t>
  </si>
  <si>
    <t>59224354R</t>
  </si>
  <si>
    <t>Deska zákrytová TZK-Q.1 100-63/17</t>
  </si>
  <si>
    <t>894411121R00</t>
  </si>
  <si>
    <t>Zřízení šachet z dílců, dno C25/30, potrubí DN 300</t>
  </si>
  <si>
    <t>59224366.AR</t>
  </si>
  <si>
    <t>Dno šachetní přímé TBZ-Q.1 100/60 V max. 40</t>
  </si>
  <si>
    <t>x1</t>
  </si>
  <si>
    <t>x2</t>
  </si>
  <si>
    <t>x3</t>
  </si>
  <si>
    <t>Zřízení šachet z dílců, DN 1500 pro potrubí DN 800</t>
  </si>
  <si>
    <t>Dno šachetní přímé TZZ-Q 1500/1350 + šachtové vložky</t>
  </si>
  <si>
    <t>x4</t>
  </si>
  <si>
    <t>ks</t>
  </si>
  <si>
    <t>592243R16-5</t>
  </si>
  <si>
    <t>skruž šachetní TBS-Q 1650/500/130 SP</t>
  </si>
  <si>
    <t>592243R16/10</t>
  </si>
  <si>
    <t>přechodová deska  TZK-Q 1650/270-1000</t>
  </si>
  <si>
    <t>x5</t>
  </si>
  <si>
    <t>x6</t>
  </si>
  <si>
    <t>x7</t>
  </si>
  <si>
    <t>89441125R100</t>
  </si>
  <si>
    <t>Zřízení šachet kanalizačních z betonových dílců na potrubí DN 1000</t>
  </si>
  <si>
    <t>Zlepšení ekologického stavu řeky Bečvy v Hranicích</t>
  </si>
  <si>
    <t>Stavební objekt  :</t>
  </si>
  <si>
    <t>Objednatel:</t>
  </si>
  <si>
    <t>Zhotovitel:</t>
  </si>
  <si>
    <t>OHL ŽS, a.s., divize M - Morava</t>
  </si>
  <si>
    <t>Rekapitulace změnového rozpočtu (soupisu prací) a ceny stavebního objektu (bez DPH) :</t>
  </si>
  <si>
    <t>Cena víceprací :</t>
  </si>
  <si>
    <t>Cena méněprací :</t>
  </si>
  <si>
    <t>Celkem :</t>
  </si>
  <si>
    <t>Vyjádření zúčastněných osob :</t>
  </si>
  <si>
    <t>Funkce</t>
  </si>
  <si>
    <t>Firma/Osoba</t>
  </si>
  <si>
    <t>Odsouhlasení</t>
  </si>
  <si>
    <t>Datum</t>
  </si>
  <si>
    <t>Podpis</t>
  </si>
  <si>
    <t>Zhotovitel</t>
  </si>
  <si>
    <t>Ing. Petr Pumprla</t>
  </si>
  <si>
    <t>ANO X NE</t>
  </si>
  <si>
    <t>Projektant</t>
  </si>
  <si>
    <t>Ing. Tomáš Frajt</t>
  </si>
  <si>
    <t>Správce stavby</t>
  </si>
  <si>
    <t>Ing. Albín Gottwald</t>
  </si>
  <si>
    <t>Objednatel</t>
  </si>
  <si>
    <t>UČ1 - retenční nádrže RN1A, RN1B a RN1D</t>
  </si>
  <si>
    <t>Vodovody a kanalizace Přerov, a.s.</t>
  </si>
  <si>
    <t>SoD</t>
  </si>
  <si>
    <t>Změna rozpočtu</t>
  </si>
  <si>
    <t>štětovnice bude nutné předvrtat téměř v celé délce</t>
  </si>
  <si>
    <t>spodní strana:</t>
  </si>
  <si>
    <t>2ks TI, průměr 800m, délka 6,2m</t>
  </si>
  <si>
    <t>levá strana:</t>
  </si>
  <si>
    <t>2ks TI, průměr 1700mm, délka 5,0m</t>
  </si>
  <si>
    <t>2ks TI, průměr 1200mm, délka 1,2m</t>
  </si>
  <si>
    <t>4ks TI, průměr 2200mm, délka 6,2m</t>
  </si>
  <si>
    <t>pravá strana:</t>
  </si>
  <si>
    <t>4ks TI, průměr 2000mm, délka 5,0m</t>
  </si>
  <si>
    <t>2ks TI, průměr 1200mm, délka 5,0m</t>
  </si>
  <si>
    <t>Legenda:</t>
  </si>
  <si>
    <t>nezměněné položky</t>
  </si>
  <si>
    <t>změněné položky ze stavebního objektu</t>
  </si>
  <si>
    <t>nové položky naceněné dle jiného SO dle SoD</t>
  </si>
  <si>
    <t>nové položky naceněné dle aktuální hladiny URS ve výši 80%</t>
  </si>
  <si>
    <t>2*1365</t>
  </si>
  <si>
    <t>doplnění 1ks hydrovrtu + dočasné čerpání ze studny</t>
  </si>
  <si>
    <t>odpočet za použití kratších štětovnic</t>
  </si>
  <si>
    <t>doplnění dodatečného rozpěrného rámu</t>
  </si>
  <si>
    <t>IPE 300 - 21,6</t>
  </si>
  <si>
    <t>U 200 - 12m</t>
  </si>
  <si>
    <t>agregované položky</t>
  </si>
  <si>
    <t>stavební jáma byla rozšířena o 80cm na všechny strany</t>
  </si>
  <si>
    <t>plocha štětovnic se tedy zvýší o 9*0,8*12m</t>
  </si>
  <si>
    <t>navýšení rozpěrných rámů na základě rozšíření prostoru štětovnic</t>
  </si>
  <si>
    <t>x8</t>
  </si>
  <si>
    <t>x9</t>
  </si>
  <si>
    <t>x10</t>
  </si>
  <si>
    <t>Flexi seal spojka pro potrubí DN 800</t>
  </si>
  <si>
    <t>Flexi seal spojka pro potrubí DN 400</t>
  </si>
  <si>
    <t>Změnový list č. 9 - změna šachet z monolitických na prefabrikované</t>
  </si>
  <si>
    <t>Ing. Jaroslav Dřizga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</si>
</sst>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Trebuchet M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8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8"/>
      <color theme="1" tint="0.49998000264167786"/>
      <name val="Trebuchet MS"/>
      <family val="2"/>
    </font>
    <font>
      <b/>
      <i/>
      <sz val="8"/>
      <color theme="1" tint="0.49998000264167786"/>
      <name val="Trebuchet MS"/>
      <family val="2"/>
    </font>
    <font>
      <b/>
      <i/>
      <sz val="8"/>
      <color rgb="FFFF0000"/>
      <name val="Trebuchet MS"/>
      <family val="2"/>
    </font>
    <font>
      <b/>
      <sz val="8"/>
      <name val="Trebuchet MS"/>
      <family val="2"/>
    </font>
    <font>
      <sz val="8"/>
      <color theme="1" tint="0.49998000264167786"/>
      <name val="Trebuchet MS"/>
      <family val="2"/>
    </font>
    <font>
      <sz val="7"/>
      <color theme="1" tint="0.49998000264167786"/>
      <name val="Trebuchet MS"/>
      <family val="2"/>
    </font>
  </fonts>
  <fills count="11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/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>
        <color rgb="FF000000"/>
      </top>
      <bottom/>
    </border>
    <border>
      <left/>
      <right style="thin"/>
      <top/>
      <bottom/>
    </border>
    <border>
      <left style="thin"/>
      <right/>
      <top/>
      <bottom style="thin">
        <color rgb="FF00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>
        <color rgb="FF000000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hair">
        <color rgb="FF000000"/>
      </bottom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>
        <color rgb="FF969696"/>
      </left>
      <right/>
      <top style="thin"/>
      <bottom style="hair">
        <color rgb="FF969696"/>
      </bottom>
    </border>
    <border>
      <left/>
      <right/>
      <top style="thin"/>
      <bottom style="hair">
        <color rgb="FF969696"/>
      </bottom>
    </border>
    <border>
      <left/>
      <right style="thin"/>
      <top style="thin"/>
      <bottom style="hair">
        <color rgb="FF969696"/>
      </bottom>
    </border>
    <border>
      <left style="thin"/>
      <right/>
      <top style="hair">
        <color rgb="FF969696"/>
      </top>
      <bottom style="hair">
        <color rgb="FF969696"/>
      </bottom>
    </border>
    <border>
      <left/>
      <right style="thin"/>
      <top style="hair">
        <color rgb="FF969696"/>
      </top>
      <bottom style="hair">
        <color rgb="FF969696"/>
      </bottom>
    </border>
    <border>
      <left style="hair">
        <color rgb="FF969696"/>
      </left>
      <right style="thin"/>
      <top style="hair">
        <color rgb="FF969696"/>
      </top>
      <bottom style="hair">
        <color rgb="FF969696"/>
      </bottom>
    </border>
    <border>
      <left style="thin"/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 style="thin"/>
      <top style="thin"/>
      <bottom style="thin"/>
    </border>
    <border>
      <left style="thin"/>
      <right style="hair">
        <color rgb="FF969696"/>
      </right>
      <top/>
      <bottom/>
    </border>
    <border>
      <left/>
      <right style="thin"/>
      <top/>
      <bottom style="hair">
        <color rgb="FF969696"/>
      </bottom>
    </border>
    <border>
      <left style="thin"/>
      <right/>
      <top style="hair">
        <color rgb="FF969696"/>
      </top>
      <bottom/>
    </border>
    <border>
      <left/>
      <right style="thin"/>
      <top style="hair">
        <color rgb="FF969696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 locked="0"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795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0" fillId="2" borderId="0" xfId="0" applyFill="1"/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top"/>
      <protection/>
    </xf>
    <xf numFmtId="49" fontId="4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5" fillId="4" borderId="6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4" fontId="28" fillId="0" borderId="17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7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vertical="center"/>
      <protection/>
    </xf>
    <xf numFmtId="164" fontId="3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5" fillId="5" borderId="6" xfId="0" applyFont="1" applyFill="1" applyBorder="1" applyAlignment="1" applyProtection="1">
      <alignment horizontal="left" vertical="center"/>
      <protection/>
    </xf>
    <xf numFmtId="0" fontId="5" fillId="5" borderId="7" xfId="0" applyFont="1" applyFill="1" applyBorder="1" applyAlignment="1" applyProtection="1">
      <alignment horizontal="right" vertical="center"/>
      <protection/>
    </xf>
    <xf numFmtId="0" fontId="5" fillId="5" borderId="7" xfId="0" applyFont="1" applyFill="1" applyBorder="1" applyAlignment="1" applyProtection="1">
      <alignment horizontal="center" vertical="center"/>
      <protection/>
    </xf>
    <xf numFmtId="0" fontId="0" fillId="5" borderId="7" xfId="0" applyFont="1" applyFill="1" applyBorder="1" applyAlignment="1" applyProtection="1">
      <alignment vertical="center"/>
      <protection locked="0"/>
    </xf>
    <xf numFmtId="4" fontId="5" fillId="5" borderId="7" xfId="0" applyNumberFormat="1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4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4" fillId="5" borderId="0" xfId="0" applyFont="1" applyFill="1" applyBorder="1" applyAlignment="1" applyProtection="1">
      <alignment horizontal="right"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horizontal="left" vertical="center"/>
      <protection/>
    </xf>
    <xf numFmtId="0" fontId="8" fillId="0" borderId="18" xfId="0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vertical="center"/>
      <protection locked="0"/>
    </xf>
    <xf numFmtId="4" fontId="8" fillId="0" borderId="18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 locked="0"/>
    </xf>
    <xf numFmtId="4" fontId="9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5" borderId="13" xfId="0" applyFont="1" applyFill="1" applyBorder="1" applyAlignment="1" applyProtection="1">
      <alignment horizontal="center" vertical="center" wrapText="1"/>
      <protection/>
    </xf>
    <xf numFmtId="0" fontId="4" fillId="5" borderId="14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4" fontId="9" fillId="0" borderId="0" xfId="0" applyNumberFormat="1" applyFont="1" applyBorder="1" applyAlignment="1" applyProtection="1">
      <alignment/>
      <protection/>
    </xf>
    <xf numFmtId="0" fontId="0" fillId="0" borderId="19" xfId="0" applyFont="1" applyBorder="1" applyAlignment="1" applyProtection="1">
      <alignment horizontal="center" vertical="center"/>
      <protection/>
    </xf>
    <xf numFmtId="49" fontId="0" fillId="0" borderId="19" xfId="0" applyNumberFormat="1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167" fontId="0" fillId="0" borderId="19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167" fontId="13" fillId="0" borderId="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167" fontId="14" fillId="0" borderId="0" xfId="0" applyNumberFormat="1" applyFont="1" applyBorder="1" applyAlignment="1" applyProtection="1">
      <alignment vertical="center"/>
      <protection/>
    </xf>
    <xf numFmtId="0" fontId="34" fillId="0" borderId="19" xfId="0" applyFont="1" applyBorder="1" applyAlignment="1" applyProtection="1">
      <alignment horizontal="center" vertical="center"/>
      <protection/>
    </xf>
    <xf numFmtId="49" fontId="34" fillId="0" borderId="19" xfId="0" applyNumberFormat="1" applyFont="1" applyBorder="1" applyAlignment="1" applyProtection="1">
      <alignment horizontal="left" vertical="center" wrapText="1"/>
      <protection/>
    </xf>
    <xf numFmtId="0" fontId="34" fillId="0" borderId="19" xfId="0" applyFont="1" applyBorder="1" applyAlignment="1" applyProtection="1">
      <alignment horizontal="left" vertical="center" wrapText="1"/>
      <protection/>
    </xf>
    <xf numFmtId="0" fontId="34" fillId="0" borderId="19" xfId="0" applyFont="1" applyBorder="1" applyAlignment="1" applyProtection="1">
      <alignment horizontal="center" vertical="center" wrapText="1"/>
      <protection/>
    </xf>
    <xf numFmtId="167" fontId="34" fillId="0" borderId="1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36" fillId="0" borderId="0" xfId="20" applyFont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/>
    </xf>
    <xf numFmtId="0" fontId="7" fillId="2" borderId="0" xfId="0" applyFont="1" applyFill="1" applyAlignment="1" applyProtection="1">
      <alignment vertical="center"/>
      <protection/>
    </xf>
    <xf numFmtId="0" fontId="37" fillId="2" borderId="0" xfId="0" applyFont="1" applyFill="1" applyAlignment="1" applyProtection="1">
      <alignment horizontal="left" vertical="center"/>
      <protection/>
    </xf>
    <xf numFmtId="0" fontId="38" fillId="2" borderId="0" xfId="20" applyFont="1" applyFill="1" applyAlignment="1" applyProtection="1">
      <alignment vertical="center"/>
      <protection/>
    </xf>
    <xf numFmtId="0" fontId="0" fillId="0" borderId="0" xfId="0"/>
    <xf numFmtId="0" fontId="0" fillId="0" borderId="0" xfId="0" applyBorder="1" applyProtection="1"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5" borderId="7" xfId="0" applyFont="1" applyFill="1" applyBorder="1" applyAlignment="1" applyProtection="1">
      <alignment vertical="center"/>
      <protection/>
    </xf>
    <xf numFmtId="4" fontId="0" fillId="0" borderId="19" xfId="0" applyNumberFormat="1" applyFont="1" applyFill="1" applyBorder="1" applyAlignment="1" applyProtection="1">
      <alignment vertical="center"/>
      <protection locked="0"/>
    </xf>
    <xf numFmtId="4" fontId="34" fillId="0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25" fillId="0" borderId="0" xfId="0" applyFont="1" applyAlignment="1" applyProtection="1">
      <alignment vertical="center" wrapText="1"/>
      <protection/>
    </xf>
    <xf numFmtId="0" fontId="29" fillId="0" borderId="0" xfId="0" applyFont="1" applyAlignment="1" applyProtection="1">
      <alignment horizontal="left" vertical="center" wrapText="1" indent="3"/>
      <protection/>
    </xf>
    <xf numFmtId="0" fontId="7" fillId="2" borderId="20" xfId="0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0" fontId="37" fillId="2" borderId="21" xfId="0" applyFont="1" applyFill="1" applyBorder="1" applyAlignment="1">
      <alignment horizontal="left" vertical="center"/>
    </xf>
    <xf numFmtId="0" fontId="7" fillId="2" borderId="21" xfId="0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0" borderId="0" xfId="0" applyBorder="1"/>
    <xf numFmtId="0" fontId="0" fillId="0" borderId="23" xfId="0" applyBorder="1" applyProtection="1">
      <protection/>
    </xf>
    <xf numFmtId="0" fontId="0" fillId="0" borderId="22" xfId="0" applyBorder="1" applyProtection="1"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3" xfId="0" applyFont="1" applyBorder="1" applyAlignment="1">
      <alignment vertical="center"/>
    </xf>
    <xf numFmtId="0" fontId="8" fillId="0" borderId="22" xfId="0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/>
      <protection/>
    </xf>
    <xf numFmtId="0" fontId="10" fillId="0" borderId="22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 locked="0"/>
    </xf>
    <xf numFmtId="0" fontId="0" fillId="0" borderId="26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12" fillId="0" borderId="22" xfId="0" applyFont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24" xfId="0" applyFont="1" applyBorder="1" applyAlignment="1" applyProtection="1">
      <alignment vertical="center"/>
      <protection/>
    </xf>
    <xf numFmtId="0" fontId="13" fillId="0" borderId="22" xfId="0" applyFont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24" xfId="0" applyFont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 locked="0"/>
    </xf>
    <xf numFmtId="0" fontId="14" fillId="0" borderId="22" xfId="0" applyFont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24" xfId="0" applyFont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24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 locked="0"/>
    </xf>
    <xf numFmtId="4" fontId="6" fillId="0" borderId="0" xfId="0" applyNumberFormat="1" applyFont="1" applyAlignment="1">
      <alignment vertical="center"/>
    </xf>
    <xf numFmtId="4" fontId="23" fillId="0" borderId="0" xfId="0" applyNumberFormat="1" applyFont="1" applyBorder="1" applyAlignment="1" applyProtection="1">
      <alignment horizontal="right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/>
    <xf numFmtId="0" fontId="0" fillId="0" borderId="0" xfId="0" applyBorder="1" applyProtection="1">
      <protection/>
    </xf>
    <xf numFmtId="0" fontId="0" fillId="0" borderId="0" xfId="0" applyFont="1" applyAlignment="1" applyProtection="1">
      <alignment vertical="center"/>
      <protection/>
    </xf>
    <xf numFmtId="167" fontId="12" fillId="3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2" fillId="3" borderId="0" xfId="0" applyFont="1" applyFill="1" applyBorder="1" applyAlignment="1" applyProtection="1">
      <alignment vertical="center"/>
      <protection/>
    </xf>
    <xf numFmtId="0" fontId="11" fillId="3" borderId="0" xfId="0" applyFont="1" applyFill="1" applyBorder="1" applyAlignment="1" applyProtection="1">
      <alignment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0" fillId="3" borderId="19" xfId="0" applyFont="1" applyFill="1" applyBorder="1" applyAlignment="1" applyProtection="1">
      <alignment horizontal="center" vertical="center"/>
      <protection/>
    </xf>
    <xf numFmtId="49" fontId="0" fillId="3" borderId="19" xfId="0" applyNumberFormat="1" applyFont="1" applyFill="1" applyBorder="1" applyAlignment="1" applyProtection="1">
      <alignment horizontal="left" vertical="center" wrapText="1"/>
      <protection/>
    </xf>
    <xf numFmtId="0" fontId="0" fillId="3" borderId="19" xfId="0" applyFont="1" applyFill="1" applyBorder="1" applyAlignment="1" applyProtection="1">
      <alignment horizontal="center" vertical="center" wrapText="1"/>
      <protection/>
    </xf>
    <xf numFmtId="167" fontId="0" fillId="3" borderId="19" xfId="0" applyNumberFormat="1" applyFont="1" applyFill="1" applyBorder="1" applyAlignment="1" applyProtection="1">
      <alignment vertical="center"/>
      <protection/>
    </xf>
    <xf numFmtId="4" fontId="0" fillId="3" borderId="19" xfId="0" applyNumberFormat="1" applyFont="1" applyFill="1" applyBorder="1" applyAlignment="1" applyProtection="1">
      <alignment vertical="center"/>
      <protection locked="0"/>
    </xf>
    <xf numFmtId="0" fontId="0" fillId="3" borderId="19" xfId="0" applyFont="1" applyFill="1" applyBorder="1" applyAlignment="1" applyProtection="1">
      <alignment horizontal="left" vertical="center" wrapText="1"/>
      <protection/>
    </xf>
    <xf numFmtId="0" fontId="12" fillId="3" borderId="0" xfId="0" applyFont="1" applyFill="1" applyBorder="1" applyAlignment="1" applyProtection="1">
      <alignment horizontal="left" vertical="center" wrapText="1"/>
      <protection/>
    </xf>
    <xf numFmtId="0" fontId="11" fillId="3" borderId="0" xfId="0" applyFont="1" applyFill="1" applyBorder="1" applyAlignment="1" applyProtection="1">
      <alignment horizontal="left" vertical="center" wrapText="1"/>
      <protection/>
    </xf>
    <xf numFmtId="0" fontId="13" fillId="3" borderId="0" xfId="0" applyFont="1" applyFill="1" applyBorder="1" applyAlignment="1" applyProtection="1">
      <alignment horizontal="left" vertical="center" wrapText="1"/>
      <protection/>
    </xf>
    <xf numFmtId="0" fontId="13" fillId="3" borderId="0" xfId="0" applyFont="1" applyFill="1" applyBorder="1" applyAlignment="1" applyProtection="1">
      <alignment vertical="center"/>
      <protection/>
    </xf>
    <xf numFmtId="167" fontId="13" fillId="3" borderId="0" xfId="0" applyNumberFormat="1" applyFont="1" applyFill="1" applyBorder="1" applyAlignment="1" applyProtection="1">
      <alignment vertical="center"/>
      <protection/>
    </xf>
    <xf numFmtId="0" fontId="4" fillId="5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4" fontId="23" fillId="0" borderId="30" xfId="0" applyNumberFormat="1" applyFont="1" applyBorder="1" applyAlignment="1" applyProtection="1">
      <alignment horizontal="center" vertical="center"/>
      <protection/>
    </xf>
    <xf numFmtId="4" fontId="26" fillId="0" borderId="30" xfId="0" applyNumberFormat="1" applyFont="1" applyBorder="1" applyAlignment="1" applyProtection="1">
      <alignment horizontal="center" vertical="center"/>
      <protection/>
    </xf>
    <xf numFmtId="4" fontId="9" fillId="0" borderId="30" xfId="0" applyNumberFormat="1" applyFont="1" applyFill="1" applyBorder="1" applyAlignment="1" applyProtection="1">
      <alignment horizontal="center" vertical="center"/>
      <protection/>
    </xf>
    <xf numFmtId="4" fontId="9" fillId="0" borderId="30" xfId="0" applyNumberFormat="1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4" fontId="23" fillId="0" borderId="22" xfId="0" applyNumberFormat="1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5" borderId="32" xfId="0" applyFont="1" applyFill="1" applyBorder="1" applyAlignment="1" applyProtection="1">
      <alignment horizontal="center" vertical="center"/>
      <protection/>
    </xf>
    <xf numFmtId="0" fontId="4" fillId="5" borderId="33" xfId="0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4" fontId="26" fillId="0" borderId="22" xfId="0" applyNumberFormat="1" applyFont="1" applyBorder="1" applyAlignment="1" applyProtection="1">
      <alignment horizontal="center" vertical="center"/>
      <protection/>
    </xf>
    <xf numFmtId="0" fontId="27" fillId="0" borderId="24" xfId="0" applyFont="1" applyBorder="1" applyAlignment="1" applyProtection="1">
      <alignment horizontal="center" vertical="center"/>
      <protection/>
    </xf>
    <xf numFmtId="4" fontId="9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0" fillId="6" borderId="19" xfId="0" applyFont="1" applyFill="1" applyBorder="1" applyAlignment="1" applyProtection="1">
      <alignment horizontal="center" vertical="center"/>
      <protection/>
    </xf>
    <xf numFmtId="49" fontId="0" fillId="6" borderId="19" xfId="0" applyNumberFormat="1" applyFont="1" applyFill="1" applyBorder="1" applyAlignment="1" applyProtection="1">
      <alignment horizontal="left" vertical="center" wrapText="1"/>
      <protection/>
    </xf>
    <xf numFmtId="0" fontId="0" fillId="6" borderId="19" xfId="0" applyFont="1" applyFill="1" applyBorder="1" applyAlignment="1" applyProtection="1">
      <alignment horizontal="left" vertical="center" wrapText="1"/>
      <protection/>
    </xf>
    <xf numFmtId="0" fontId="0" fillId="6" borderId="19" xfId="0" applyFont="1" applyFill="1" applyBorder="1" applyAlignment="1" applyProtection="1">
      <alignment horizontal="center" vertical="center" wrapText="1"/>
      <protection/>
    </xf>
    <xf numFmtId="167" fontId="0" fillId="6" borderId="19" xfId="0" applyNumberFormat="1" applyFont="1" applyFill="1" applyBorder="1" applyAlignment="1" applyProtection="1">
      <alignment vertical="center"/>
      <protection/>
    </xf>
    <xf numFmtId="4" fontId="0" fillId="6" borderId="19" xfId="0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38" fillId="2" borderId="21" xfId="20" applyFont="1" applyFill="1" applyBorder="1" applyAlignment="1">
      <alignment vertical="center"/>
    </xf>
    <xf numFmtId="49" fontId="40" fillId="0" borderId="0" xfId="23" applyNumberFormat="1" applyFont="1" applyAlignment="1">
      <alignment horizontal="left" vertical="center"/>
      <protection/>
    </xf>
    <xf numFmtId="0" fontId="39" fillId="0" borderId="0" xfId="23" applyAlignment="1">
      <alignment vertical="center"/>
      <protection/>
    </xf>
    <xf numFmtId="0" fontId="39" fillId="0" borderId="0" xfId="23" applyBorder="1" applyAlignment="1">
      <alignment vertical="center"/>
      <protection/>
    </xf>
    <xf numFmtId="0" fontId="1" fillId="0" borderId="0" xfId="24">
      <alignment/>
      <protection/>
    </xf>
    <xf numFmtId="49" fontId="41" fillId="0" borderId="0" xfId="23" applyNumberFormat="1" applyFont="1" applyAlignment="1">
      <alignment horizontal="left" vertical="center"/>
      <protection/>
    </xf>
    <xf numFmtId="0" fontId="41" fillId="0" borderId="0" xfId="23" applyFont="1" applyAlignment="1">
      <alignment vertical="center"/>
      <protection/>
    </xf>
    <xf numFmtId="0" fontId="42" fillId="0" borderId="0" xfId="24" applyFont="1">
      <alignment/>
      <protection/>
    </xf>
    <xf numFmtId="49" fontId="43" fillId="0" borderId="0" xfId="23" applyNumberFormat="1" applyFont="1" applyAlignment="1">
      <alignment horizontal="left" vertical="center"/>
      <protection/>
    </xf>
    <xf numFmtId="49" fontId="44" fillId="0" borderId="0" xfId="23" applyNumberFormat="1" applyFont="1" applyAlignment="1">
      <alignment horizontal="left" vertical="center"/>
      <protection/>
    </xf>
    <xf numFmtId="0" fontId="44" fillId="0" borderId="0" xfId="23" applyFont="1" applyBorder="1" applyAlignment="1">
      <alignment vertical="center"/>
      <protection/>
    </xf>
    <xf numFmtId="0" fontId="44" fillId="0" borderId="34" xfId="23" applyFont="1" applyBorder="1" applyAlignment="1">
      <alignment vertical="center"/>
      <protection/>
    </xf>
    <xf numFmtId="0" fontId="39" fillId="0" borderId="35" xfId="23" applyBorder="1" applyAlignment="1">
      <alignment vertical="center"/>
      <protection/>
    </xf>
    <xf numFmtId="0" fontId="39" fillId="0" borderId="36" xfId="23" applyBorder="1" applyAlignment="1">
      <alignment vertical="center"/>
      <protection/>
    </xf>
    <xf numFmtId="0" fontId="39" fillId="0" borderId="0" xfId="23" applyFont="1" applyBorder="1" applyAlignment="1">
      <alignment vertical="center"/>
      <protection/>
    </xf>
    <xf numFmtId="0" fontId="39" fillId="0" borderId="0" xfId="23" applyFont="1" applyAlignment="1">
      <alignment vertical="center"/>
      <protection/>
    </xf>
    <xf numFmtId="0" fontId="4" fillId="0" borderId="0" xfId="25" applyFont="1" applyAlignment="1" applyProtection="1">
      <alignment horizontal="left" vertical="center"/>
      <protection/>
    </xf>
    <xf numFmtId="0" fontId="2" fillId="0" borderId="0" xfId="25" applyAlignment="1" applyProtection="1">
      <alignment horizontal="left" vertical="center"/>
      <protection/>
    </xf>
    <xf numFmtId="0" fontId="2" fillId="0" borderId="0" xfId="25" applyFont="1" applyAlignment="1" applyProtection="1">
      <alignment horizontal="left" vertical="center"/>
      <protection/>
    </xf>
    <xf numFmtId="49" fontId="39" fillId="0" borderId="0" xfId="23" applyNumberFormat="1" applyFont="1" applyAlignment="1">
      <alignment horizontal="left" vertical="center"/>
      <protection/>
    </xf>
    <xf numFmtId="49" fontId="39" fillId="0" borderId="37" xfId="23" applyNumberFormat="1" applyFont="1" applyBorder="1" applyAlignment="1">
      <alignment horizontal="left" vertical="center"/>
      <protection/>
    </xf>
    <xf numFmtId="0" fontId="39" fillId="0" borderId="38" xfId="23" applyBorder="1" applyAlignment="1">
      <alignment vertical="center"/>
      <protection/>
    </xf>
    <xf numFmtId="0" fontId="39" fillId="0" borderId="39" xfId="23" applyBorder="1" applyAlignment="1">
      <alignment vertical="center"/>
      <protection/>
    </xf>
    <xf numFmtId="49" fontId="39" fillId="0" borderId="40" xfId="23" applyNumberFormat="1" applyFont="1" applyBorder="1" applyAlignment="1">
      <alignment horizontal="left" vertical="center"/>
      <protection/>
    </xf>
    <xf numFmtId="0" fontId="39" fillId="0" borderId="41" xfId="23" applyBorder="1" applyAlignment="1">
      <alignment vertical="center"/>
      <protection/>
    </xf>
    <xf numFmtId="0" fontId="39" fillId="0" borderId="41" xfId="23" applyBorder="1" applyAlignment="1">
      <alignment horizontal="center" vertical="center"/>
      <protection/>
    </xf>
    <xf numFmtId="0" fontId="39" fillId="0" borderId="42" xfId="23" applyBorder="1" applyAlignment="1">
      <alignment vertical="center"/>
      <protection/>
    </xf>
    <xf numFmtId="49" fontId="39" fillId="0" borderId="43" xfId="23" applyNumberFormat="1" applyFont="1" applyBorder="1" applyAlignment="1">
      <alignment horizontal="left" vertical="center"/>
      <protection/>
    </xf>
    <xf numFmtId="0" fontId="39" fillId="0" borderId="44" xfId="23" applyBorder="1" applyAlignment="1">
      <alignment vertical="center"/>
      <protection/>
    </xf>
    <xf numFmtId="0" fontId="39" fillId="0" borderId="44" xfId="23" applyBorder="1" applyAlignment="1">
      <alignment horizontal="center" vertical="center"/>
      <protection/>
    </xf>
    <xf numFmtId="0" fontId="39" fillId="0" borderId="45" xfId="23" applyBorder="1" applyAlignment="1">
      <alignment vertical="center"/>
      <protection/>
    </xf>
    <xf numFmtId="49" fontId="39" fillId="0" borderId="46" xfId="23" applyNumberFormat="1" applyFont="1" applyBorder="1" applyAlignment="1">
      <alignment horizontal="left" vertical="center"/>
      <protection/>
    </xf>
    <xf numFmtId="0" fontId="39" fillId="0" borderId="47" xfId="23" applyBorder="1" applyAlignment="1">
      <alignment vertical="center" wrapText="1"/>
      <protection/>
    </xf>
    <xf numFmtId="0" fontId="39" fillId="0" borderId="47" xfId="23" applyBorder="1" applyAlignment="1">
      <alignment horizontal="center" vertical="center"/>
      <protection/>
    </xf>
    <xf numFmtId="0" fontId="39" fillId="0" borderId="48" xfId="23" applyBorder="1" applyAlignment="1">
      <alignment vertical="center"/>
      <protection/>
    </xf>
    <xf numFmtId="0" fontId="0" fillId="2" borderId="0" xfId="26" applyFill="1">
      <alignment/>
      <protection/>
    </xf>
    <xf numFmtId="0" fontId="7" fillId="2" borderId="20" xfId="26" applyFont="1" applyFill="1" applyBorder="1" applyAlignment="1">
      <alignment vertical="center"/>
      <protection/>
    </xf>
    <xf numFmtId="0" fontId="7" fillId="2" borderId="21" xfId="26" applyFont="1" applyFill="1" applyBorder="1" applyAlignment="1">
      <alignment vertical="center"/>
      <protection/>
    </xf>
    <xf numFmtId="0" fontId="37" fillId="2" borderId="21" xfId="26" applyFont="1" applyFill="1" applyBorder="1" applyAlignment="1">
      <alignment horizontal="left" vertical="center"/>
      <protection/>
    </xf>
    <xf numFmtId="0" fontId="7" fillId="2" borderId="21" xfId="26" applyFont="1" applyFill="1" applyBorder="1" applyAlignment="1" applyProtection="1">
      <alignment vertical="center"/>
      <protection locked="0"/>
    </xf>
    <xf numFmtId="0" fontId="0" fillId="0" borderId="0" xfId="26">
      <alignment/>
      <protection/>
    </xf>
    <xf numFmtId="0" fontId="0" fillId="0" borderId="22" xfId="26" applyBorder="1">
      <alignment/>
      <protection/>
    </xf>
    <xf numFmtId="0" fontId="0" fillId="0" borderId="0" xfId="26" applyBorder="1">
      <alignment/>
      <protection/>
    </xf>
    <xf numFmtId="0" fontId="0" fillId="0" borderId="0" xfId="26" applyBorder="1" applyProtection="1">
      <alignment/>
      <protection locked="0"/>
    </xf>
    <xf numFmtId="0" fontId="0" fillId="0" borderId="23" xfId="26" applyBorder="1" applyProtection="1">
      <alignment/>
      <protection/>
    </xf>
    <xf numFmtId="0" fontId="0" fillId="0" borderId="2" xfId="26" applyBorder="1" applyProtection="1">
      <alignment/>
      <protection/>
    </xf>
    <xf numFmtId="0" fontId="0" fillId="0" borderId="2" xfId="26" applyBorder="1" applyProtection="1">
      <alignment/>
      <protection locked="0"/>
    </xf>
    <xf numFmtId="0" fontId="0" fillId="0" borderId="22" xfId="26" applyBorder="1" applyProtection="1">
      <alignment/>
      <protection/>
    </xf>
    <xf numFmtId="0" fontId="0" fillId="0" borderId="0" xfId="26" applyBorder="1" applyProtection="1">
      <alignment/>
      <protection/>
    </xf>
    <xf numFmtId="0" fontId="16" fillId="0" borderId="0" xfId="26" applyFont="1" applyBorder="1" applyAlignment="1" applyProtection="1">
      <alignment horizontal="left" vertical="center"/>
      <protection/>
    </xf>
    <xf numFmtId="0" fontId="19" fillId="0" borderId="0" xfId="26" applyFont="1" applyBorder="1" applyAlignment="1" applyProtection="1">
      <alignment horizontal="left" vertical="center"/>
      <protection/>
    </xf>
    <xf numFmtId="0" fontId="0" fillId="0" borderId="0" xfId="26" applyFont="1" applyAlignment="1">
      <alignment vertical="center"/>
      <protection/>
    </xf>
    <xf numFmtId="0" fontId="0" fillId="0" borderId="22" xfId="26" applyFont="1" applyBorder="1" applyAlignment="1" applyProtection="1">
      <alignment vertical="center"/>
      <protection/>
    </xf>
    <xf numFmtId="0" fontId="0" fillId="0" borderId="0" xfId="26" applyFont="1" applyBorder="1" applyAlignment="1" applyProtection="1">
      <alignment vertical="center"/>
      <protection/>
    </xf>
    <xf numFmtId="0" fontId="0" fillId="0" borderId="0" xfId="26" applyFont="1" applyBorder="1" applyAlignment="1" applyProtection="1">
      <alignment vertical="center"/>
      <protection locked="0"/>
    </xf>
    <xf numFmtId="0" fontId="4" fillId="0" borderId="0" xfId="26" applyFont="1" applyBorder="1" applyAlignment="1" applyProtection="1">
      <alignment horizontal="left" vertical="center"/>
      <protection/>
    </xf>
    <xf numFmtId="0" fontId="19" fillId="0" borderId="0" xfId="26" applyFont="1" applyBorder="1" applyAlignment="1" applyProtection="1">
      <alignment horizontal="left" vertical="center"/>
      <protection locked="0"/>
    </xf>
    <xf numFmtId="165" fontId="4" fillId="0" borderId="0" xfId="26" applyNumberFormat="1" applyFont="1" applyBorder="1" applyAlignment="1" applyProtection="1">
      <alignment horizontal="left" vertical="center"/>
      <protection/>
    </xf>
    <xf numFmtId="0" fontId="0" fillId="0" borderId="22" xfId="26" applyFont="1" applyBorder="1" applyAlignment="1" applyProtection="1">
      <alignment vertical="center" wrapText="1"/>
      <protection/>
    </xf>
    <xf numFmtId="0" fontId="0" fillId="0" borderId="0" xfId="26" applyFont="1" applyBorder="1" applyAlignment="1" applyProtection="1">
      <alignment vertical="center" wrapText="1"/>
      <protection/>
    </xf>
    <xf numFmtId="0" fontId="0" fillId="0" borderId="0" xfId="26" applyFont="1" applyBorder="1" applyAlignment="1" applyProtection="1">
      <alignment vertical="center" wrapText="1"/>
      <protection locked="0"/>
    </xf>
    <xf numFmtId="0" fontId="0" fillId="0" borderId="0" xfId="26" applyFont="1" applyAlignment="1">
      <alignment vertical="center" wrapText="1"/>
      <protection/>
    </xf>
    <xf numFmtId="0" fontId="0" fillId="0" borderId="10" xfId="26" applyFont="1" applyBorder="1" applyAlignment="1" applyProtection="1">
      <alignment vertical="center"/>
      <protection/>
    </xf>
    <xf numFmtId="0" fontId="0" fillId="0" borderId="10" xfId="26" applyFont="1" applyBorder="1" applyAlignment="1" applyProtection="1">
      <alignment vertical="center"/>
      <protection locked="0"/>
    </xf>
    <xf numFmtId="0" fontId="21" fillId="0" borderId="0" xfId="26" applyFont="1" applyBorder="1" applyAlignment="1" applyProtection="1">
      <alignment horizontal="left" vertical="center"/>
      <protection/>
    </xf>
    <xf numFmtId="4" fontId="23" fillId="0" borderId="0" xfId="26" applyNumberFormat="1" applyFont="1" applyBorder="1" applyAlignment="1" applyProtection="1">
      <alignment vertical="center"/>
      <protection/>
    </xf>
    <xf numFmtId="0" fontId="3" fillId="0" borderId="0" xfId="26" applyFont="1" applyBorder="1" applyAlignment="1" applyProtection="1">
      <alignment horizontal="right" vertical="center"/>
      <protection/>
    </xf>
    <xf numFmtId="0" fontId="3" fillId="0" borderId="0" xfId="26" applyFont="1" applyBorder="1" applyAlignment="1" applyProtection="1">
      <alignment horizontal="right" vertical="center"/>
      <protection locked="0"/>
    </xf>
    <xf numFmtId="0" fontId="3" fillId="0" borderId="0" xfId="26" applyFont="1" applyBorder="1" applyAlignment="1" applyProtection="1">
      <alignment horizontal="left" vertical="center"/>
      <protection/>
    </xf>
    <xf numFmtId="4" fontId="3" fillId="0" borderId="0" xfId="26" applyNumberFormat="1" applyFont="1" applyBorder="1" applyAlignment="1" applyProtection="1">
      <alignment vertical="center"/>
      <protection/>
    </xf>
    <xf numFmtId="164" fontId="3" fillId="0" borderId="0" xfId="26" applyNumberFormat="1" applyFont="1" applyBorder="1" applyAlignment="1" applyProtection="1">
      <alignment horizontal="right" vertical="center"/>
      <protection locked="0"/>
    </xf>
    <xf numFmtId="0" fontId="0" fillId="5" borderId="0" xfId="26" applyFont="1" applyFill="1" applyBorder="1" applyAlignment="1" applyProtection="1">
      <alignment vertical="center"/>
      <protection/>
    </xf>
    <xf numFmtId="0" fontId="5" fillId="5" borderId="6" xfId="26" applyFont="1" applyFill="1" applyBorder="1" applyAlignment="1" applyProtection="1">
      <alignment horizontal="left" vertical="center"/>
      <protection/>
    </xf>
    <xf numFmtId="0" fontId="0" fillId="5" borderId="7" xfId="26" applyFont="1" applyFill="1" applyBorder="1" applyAlignment="1" applyProtection="1">
      <alignment vertical="center"/>
      <protection/>
    </xf>
    <xf numFmtId="0" fontId="5" fillId="5" borderId="7" xfId="26" applyFont="1" applyFill="1" applyBorder="1" applyAlignment="1" applyProtection="1">
      <alignment horizontal="right" vertical="center"/>
      <protection/>
    </xf>
    <xf numFmtId="0" fontId="5" fillId="5" borderId="7" xfId="26" applyFont="1" applyFill="1" applyBorder="1" applyAlignment="1" applyProtection="1">
      <alignment horizontal="center" vertical="center"/>
      <protection/>
    </xf>
    <xf numFmtId="0" fontId="0" fillId="5" borderId="7" xfId="26" applyFont="1" applyFill="1" applyBorder="1" applyAlignment="1" applyProtection="1">
      <alignment vertical="center"/>
      <protection locked="0"/>
    </xf>
    <xf numFmtId="4" fontId="5" fillId="5" borderId="7" xfId="26" applyNumberFormat="1" applyFont="1" applyFill="1" applyBorder="1" applyAlignment="1" applyProtection="1">
      <alignment vertical="center"/>
      <protection/>
    </xf>
    <xf numFmtId="0" fontId="0" fillId="0" borderId="25" xfId="26" applyFont="1" applyBorder="1" applyAlignment="1" applyProtection="1">
      <alignment vertical="center"/>
      <protection/>
    </xf>
    <xf numFmtId="0" fontId="0" fillId="0" borderId="9" xfId="26" applyFont="1" applyBorder="1" applyAlignment="1" applyProtection="1">
      <alignment vertical="center"/>
      <protection/>
    </xf>
    <xf numFmtId="0" fontId="0" fillId="0" borderId="9" xfId="26" applyFont="1" applyBorder="1" applyAlignment="1" applyProtection="1">
      <alignment vertical="center"/>
      <protection locked="0"/>
    </xf>
    <xf numFmtId="0" fontId="0" fillId="0" borderId="23" xfId="26" applyFont="1" applyBorder="1" applyAlignment="1">
      <alignment vertical="center"/>
      <protection/>
    </xf>
    <xf numFmtId="0" fontId="0" fillId="0" borderId="2" xfId="26" applyFont="1" applyBorder="1" applyAlignment="1">
      <alignment vertical="center"/>
      <protection/>
    </xf>
    <xf numFmtId="0" fontId="0" fillId="0" borderId="2" xfId="26" applyFont="1" applyBorder="1" applyAlignment="1" applyProtection="1">
      <alignment vertical="center"/>
      <protection locked="0"/>
    </xf>
    <xf numFmtId="0" fontId="4" fillId="5" borderId="0" xfId="26" applyFont="1" applyFill="1" applyBorder="1" applyAlignment="1" applyProtection="1">
      <alignment horizontal="left" vertical="center"/>
      <protection/>
    </xf>
    <xf numFmtId="0" fontId="0" fillId="5" borderId="0" xfId="26" applyFont="1" applyFill="1" applyBorder="1" applyAlignment="1" applyProtection="1">
      <alignment vertical="center"/>
      <protection locked="0"/>
    </xf>
    <xf numFmtId="0" fontId="4" fillId="5" borderId="0" xfId="26" applyFont="1" applyFill="1" applyBorder="1" applyAlignment="1" applyProtection="1">
      <alignment horizontal="right" vertical="center"/>
      <protection/>
    </xf>
    <xf numFmtId="0" fontId="31" fillId="0" borderId="0" xfId="26" applyFont="1" applyBorder="1" applyAlignment="1" applyProtection="1">
      <alignment horizontal="left" vertical="center"/>
      <protection/>
    </xf>
    <xf numFmtId="0" fontId="8" fillId="0" borderId="22" xfId="26" applyFont="1" applyBorder="1" applyAlignment="1" applyProtection="1">
      <alignment vertical="center"/>
      <protection/>
    </xf>
    <xf numFmtId="0" fontId="8" fillId="0" borderId="0" xfId="26" applyFont="1" applyBorder="1" applyAlignment="1" applyProtection="1">
      <alignment vertical="center"/>
      <protection/>
    </xf>
    <xf numFmtId="0" fontId="8" fillId="0" borderId="18" xfId="26" applyFont="1" applyBorder="1" applyAlignment="1" applyProtection="1">
      <alignment horizontal="left" vertical="center"/>
      <protection/>
    </xf>
    <xf numFmtId="0" fontId="8" fillId="0" borderId="18" xfId="26" applyFont="1" applyBorder="1" applyAlignment="1" applyProtection="1">
      <alignment vertical="center"/>
      <protection/>
    </xf>
    <xf numFmtId="0" fontId="8" fillId="0" borderId="18" xfId="26" applyFont="1" applyBorder="1" applyAlignment="1" applyProtection="1">
      <alignment vertical="center"/>
      <protection locked="0"/>
    </xf>
    <xf numFmtId="4" fontId="8" fillId="0" borderId="18" xfId="26" applyNumberFormat="1" applyFont="1" applyBorder="1" applyAlignment="1" applyProtection="1">
      <alignment vertical="center"/>
      <protection/>
    </xf>
    <xf numFmtId="0" fontId="8" fillId="0" borderId="0" xfId="26" applyFont="1" applyAlignment="1">
      <alignment vertical="center"/>
      <protection/>
    </xf>
    <xf numFmtId="0" fontId="9" fillId="0" borderId="22" xfId="26" applyFont="1" applyBorder="1" applyAlignment="1" applyProtection="1">
      <alignment vertical="center"/>
      <protection/>
    </xf>
    <xf numFmtId="0" fontId="9" fillId="0" borderId="0" xfId="26" applyFont="1" applyBorder="1" applyAlignment="1" applyProtection="1">
      <alignment vertical="center"/>
      <protection/>
    </xf>
    <xf numFmtId="0" fontId="9" fillId="0" borderId="18" xfId="26" applyFont="1" applyBorder="1" applyAlignment="1" applyProtection="1">
      <alignment horizontal="left" vertical="center"/>
      <protection/>
    </xf>
    <xf numFmtId="0" fontId="9" fillId="0" borderId="18" xfId="26" applyFont="1" applyBorder="1" applyAlignment="1" applyProtection="1">
      <alignment vertical="center"/>
      <protection/>
    </xf>
    <xf numFmtId="0" fontId="9" fillId="0" borderId="18" xfId="26" applyFont="1" applyBorder="1" applyAlignment="1" applyProtection="1">
      <alignment vertical="center"/>
      <protection locked="0"/>
    </xf>
    <xf numFmtId="4" fontId="9" fillId="0" borderId="18" xfId="26" applyNumberFormat="1" applyFont="1" applyBorder="1" applyAlignment="1" applyProtection="1">
      <alignment vertical="center"/>
      <protection/>
    </xf>
    <xf numFmtId="0" fontId="9" fillId="0" borderId="0" xfId="26" applyFont="1" applyAlignment="1">
      <alignment vertical="center"/>
      <protection/>
    </xf>
    <xf numFmtId="0" fontId="0" fillId="0" borderId="23" xfId="26" applyFont="1" applyBorder="1" applyAlignment="1" applyProtection="1">
      <alignment vertical="center"/>
      <protection/>
    </xf>
    <xf numFmtId="0" fontId="0" fillId="0" borderId="2" xfId="26" applyFont="1" applyBorder="1" applyAlignment="1" applyProtection="1">
      <alignment vertical="center"/>
      <protection/>
    </xf>
    <xf numFmtId="49" fontId="16" fillId="0" borderId="0" xfId="26" applyNumberFormat="1" applyFont="1" applyBorder="1" applyAlignment="1" applyProtection="1">
      <alignment horizontal="left" vertical="center"/>
      <protection/>
    </xf>
    <xf numFmtId="0" fontId="4" fillId="5" borderId="49" xfId="26" applyFont="1" applyFill="1" applyBorder="1" applyAlignment="1" applyProtection="1">
      <alignment horizontal="center" vertical="center" wrapText="1"/>
      <protection/>
    </xf>
    <xf numFmtId="0" fontId="4" fillId="5" borderId="50" xfId="26" applyFont="1" applyFill="1" applyBorder="1" applyAlignment="1" applyProtection="1">
      <alignment horizontal="center" vertical="center" wrapText="1"/>
      <protection/>
    </xf>
    <xf numFmtId="0" fontId="32" fillId="5" borderId="50" xfId="26" applyFont="1" applyFill="1" applyBorder="1" applyAlignment="1" applyProtection="1">
      <alignment horizontal="center" vertical="center" wrapText="1"/>
      <protection locked="0"/>
    </xf>
    <xf numFmtId="0" fontId="4" fillId="5" borderId="51" xfId="26" applyFont="1" applyFill="1" applyBorder="1" applyAlignment="1" applyProtection="1">
      <alignment horizontal="center" vertical="center" wrapText="1"/>
      <protection/>
    </xf>
    <xf numFmtId="0" fontId="4" fillId="5" borderId="52" xfId="26" applyFont="1" applyFill="1" applyBorder="1" applyAlignment="1" applyProtection="1">
      <alignment horizontal="center" vertical="center" wrapText="1"/>
      <protection/>
    </xf>
    <xf numFmtId="0" fontId="32" fillId="5" borderId="14" xfId="26" applyFont="1" applyFill="1" applyBorder="1" applyAlignment="1" applyProtection="1">
      <alignment horizontal="center" vertical="center" wrapText="1"/>
      <protection locked="0"/>
    </xf>
    <xf numFmtId="0" fontId="4" fillId="5" borderId="53" xfId="26" applyFont="1" applyFill="1" applyBorder="1" applyAlignment="1" applyProtection="1">
      <alignment horizontal="center" vertical="center" wrapText="1"/>
      <protection/>
    </xf>
    <xf numFmtId="0" fontId="0" fillId="0" borderId="0" xfId="26" applyFont="1" applyAlignment="1">
      <alignment horizontal="center" vertical="center" wrapText="1"/>
      <protection/>
    </xf>
    <xf numFmtId="0" fontId="23" fillId="0" borderId="0" xfId="26" applyFont="1" applyBorder="1" applyAlignment="1" applyProtection="1">
      <alignment horizontal="left" vertical="center"/>
      <protection/>
    </xf>
    <xf numFmtId="4" fontId="23" fillId="0" borderId="24" xfId="26" applyNumberFormat="1" applyFont="1" applyBorder="1" applyAlignment="1" applyProtection="1">
      <alignment/>
      <protection/>
    </xf>
    <xf numFmtId="0" fontId="10" fillId="0" borderId="22" xfId="26" applyFont="1" applyBorder="1" applyAlignment="1" applyProtection="1">
      <alignment/>
      <protection/>
    </xf>
    <xf numFmtId="0" fontId="10" fillId="0" borderId="0" xfId="26" applyFont="1" applyBorder="1" applyAlignment="1" applyProtection="1">
      <alignment/>
      <protection/>
    </xf>
    <xf numFmtId="0" fontId="10" fillId="0" borderId="0" xfId="26" applyFont="1" applyBorder="1" applyAlignment="1" applyProtection="1">
      <alignment horizontal="left"/>
      <protection/>
    </xf>
    <xf numFmtId="0" fontId="8" fillId="0" borderId="0" xfId="26" applyFont="1" applyBorder="1" applyAlignment="1" applyProtection="1">
      <alignment horizontal="left"/>
      <protection/>
    </xf>
    <xf numFmtId="0" fontId="10" fillId="0" borderId="0" xfId="26" applyFont="1" applyFill="1" applyBorder="1" applyAlignment="1" applyProtection="1">
      <alignment/>
      <protection locked="0"/>
    </xf>
    <xf numFmtId="4" fontId="8" fillId="0" borderId="24" xfId="26" applyNumberFormat="1" applyFont="1" applyBorder="1" applyAlignment="1" applyProtection="1">
      <alignment/>
      <protection/>
    </xf>
    <xf numFmtId="0" fontId="10" fillId="0" borderId="0" xfId="26" applyFont="1" applyAlignment="1">
      <alignment/>
      <protection/>
    </xf>
    <xf numFmtId="0" fontId="9" fillId="0" borderId="0" xfId="26" applyFont="1" applyBorder="1" applyAlignment="1" applyProtection="1">
      <alignment horizontal="left"/>
      <protection/>
    </xf>
    <xf numFmtId="0" fontId="9" fillId="0" borderId="0" xfId="26" applyFont="1" applyBorder="1" applyAlignment="1" applyProtection="1">
      <alignment horizontal="left" indent="1"/>
      <protection/>
    </xf>
    <xf numFmtId="4" fontId="9" fillId="0" borderId="24" xfId="26" applyNumberFormat="1" applyFont="1" applyBorder="1" applyAlignment="1" applyProtection="1">
      <alignment/>
      <protection/>
    </xf>
    <xf numFmtId="0" fontId="0" fillId="0" borderId="19" xfId="26" applyFont="1" applyBorder="1" applyAlignment="1" applyProtection="1">
      <alignment horizontal="center" vertical="center"/>
      <protection/>
    </xf>
    <xf numFmtId="49" fontId="0" fillId="0" borderId="19" xfId="26" applyNumberFormat="1" applyFont="1" applyBorder="1" applyAlignment="1" applyProtection="1">
      <alignment horizontal="left" vertical="center" wrapText="1" indent="1"/>
      <protection/>
    </xf>
    <xf numFmtId="0" fontId="0" fillId="0" borderId="19" xfId="26" applyFont="1" applyBorder="1" applyAlignment="1" applyProtection="1">
      <alignment horizontal="left" vertical="center" wrapText="1" indent="1"/>
      <protection/>
    </xf>
    <xf numFmtId="0" fontId="0" fillId="0" borderId="19" xfId="26" applyFont="1" applyBorder="1" applyAlignment="1" applyProtection="1">
      <alignment horizontal="center" vertical="center" wrapText="1"/>
      <protection/>
    </xf>
    <xf numFmtId="167" fontId="0" fillId="0" borderId="19" xfId="26" applyNumberFormat="1" applyFont="1" applyBorder="1" applyAlignment="1" applyProtection="1">
      <alignment vertical="center"/>
      <protection/>
    </xf>
    <xf numFmtId="4" fontId="0" fillId="0" borderId="19" xfId="26" applyNumberFormat="1" applyFont="1" applyFill="1" applyBorder="1" applyAlignment="1" applyProtection="1">
      <alignment vertical="center"/>
      <protection locked="0"/>
    </xf>
    <xf numFmtId="4" fontId="0" fillId="0" borderId="54" xfId="26" applyNumberFormat="1" applyFont="1" applyBorder="1" applyAlignment="1" applyProtection="1">
      <alignment vertical="center"/>
      <protection/>
    </xf>
    <xf numFmtId="167" fontId="0" fillId="0" borderId="55" xfId="26" applyNumberFormat="1" applyFont="1" applyBorder="1" applyAlignment="1" applyProtection="1">
      <alignment vertical="center"/>
      <protection/>
    </xf>
    <xf numFmtId="0" fontId="11" fillId="0" borderId="22" xfId="26" applyFont="1" applyBorder="1" applyAlignment="1" applyProtection="1">
      <alignment vertical="center"/>
      <protection/>
    </xf>
    <xf numFmtId="0" fontId="11" fillId="0" borderId="0" xfId="26" applyFont="1" applyBorder="1" applyAlignment="1" applyProtection="1">
      <alignment vertical="center"/>
      <protection/>
    </xf>
    <xf numFmtId="0" fontId="33" fillId="0" borderId="0" xfId="26" applyFont="1" applyBorder="1" applyAlignment="1" applyProtection="1">
      <alignment horizontal="left" vertical="center"/>
      <protection/>
    </xf>
    <xf numFmtId="0" fontId="11" fillId="0" borderId="0" xfId="26" applyFont="1" applyBorder="1" applyAlignment="1" applyProtection="1">
      <alignment horizontal="left" vertical="center" indent="1"/>
      <protection/>
    </xf>
    <xf numFmtId="0" fontId="11" fillId="0" borderId="0" xfId="26" applyFont="1" applyBorder="1" applyAlignment="1" applyProtection="1">
      <alignment horizontal="left" vertical="center" wrapText="1" indent="1"/>
      <protection/>
    </xf>
    <xf numFmtId="0" fontId="11" fillId="0" borderId="0" xfId="26" applyFont="1" applyBorder="1" applyAlignment="1" applyProtection="1">
      <alignment horizontal="left" vertical="center"/>
      <protection/>
    </xf>
    <xf numFmtId="0" fontId="11" fillId="0" borderId="0" xfId="26" applyFont="1" applyFill="1" applyBorder="1" applyAlignment="1" applyProtection="1">
      <alignment vertical="center"/>
      <protection locked="0"/>
    </xf>
    <xf numFmtId="0" fontId="11" fillId="0" borderId="24" xfId="26" applyFont="1" applyBorder="1" applyAlignment="1" applyProtection="1">
      <alignment vertical="center"/>
      <protection/>
    </xf>
    <xf numFmtId="0" fontId="11" fillId="0" borderId="22" xfId="26" applyFont="1" applyBorder="1" applyAlignment="1" applyProtection="1">
      <alignment horizontal="left" vertical="center"/>
      <protection/>
    </xf>
    <xf numFmtId="0" fontId="11" fillId="0" borderId="0" xfId="26" applyFont="1" applyAlignment="1">
      <alignment vertical="center"/>
      <protection/>
    </xf>
    <xf numFmtId="0" fontId="12" fillId="0" borderId="22" xfId="26" applyFont="1" applyBorder="1" applyAlignment="1" applyProtection="1">
      <alignment vertical="center"/>
      <protection/>
    </xf>
    <xf numFmtId="0" fontId="12" fillId="0" borderId="0" xfId="26" applyFont="1" applyBorder="1" applyAlignment="1" applyProtection="1">
      <alignment vertical="center"/>
      <protection/>
    </xf>
    <xf numFmtId="0" fontId="12" fillId="0" borderId="0" xfId="26" applyFont="1" applyBorder="1" applyAlignment="1" applyProtection="1">
      <alignment horizontal="left" vertical="center" indent="1"/>
      <protection/>
    </xf>
    <xf numFmtId="0" fontId="12" fillId="0" borderId="0" xfId="26" applyFont="1" applyBorder="1" applyAlignment="1" applyProtection="1">
      <alignment horizontal="left" vertical="center" wrapText="1" indent="1"/>
      <protection/>
    </xf>
    <xf numFmtId="167" fontId="12" fillId="0" borderId="0" xfId="26" applyNumberFormat="1" applyFont="1" applyBorder="1" applyAlignment="1" applyProtection="1">
      <alignment vertical="center"/>
      <protection/>
    </xf>
    <xf numFmtId="0" fontId="12" fillId="0" borderId="0" xfId="26" applyFont="1" applyFill="1" applyBorder="1" applyAlignment="1" applyProtection="1">
      <alignment vertical="center"/>
      <protection locked="0"/>
    </xf>
    <xf numFmtId="0" fontId="12" fillId="0" borderId="24" xfId="26" applyFont="1" applyBorder="1" applyAlignment="1" applyProtection="1">
      <alignment vertical="center"/>
      <protection/>
    </xf>
    <xf numFmtId="167" fontId="12" fillId="0" borderId="22" xfId="26" applyNumberFormat="1" applyFont="1" applyBorder="1" applyAlignment="1" applyProtection="1">
      <alignment vertical="center"/>
      <protection/>
    </xf>
    <xf numFmtId="0" fontId="12" fillId="0" borderId="0" xfId="26" applyFont="1" applyAlignment="1">
      <alignment vertical="center"/>
      <protection/>
    </xf>
    <xf numFmtId="0" fontId="13" fillId="0" borderId="22" xfId="26" applyFont="1" applyBorder="1" applyAlignment="1" applyProtection="1">
      <alignment vertical="center"/>
      <protection/>
    </xf>
    <xf numFmtId="0" fontId="13" fillId="0" borderId="0" xfId="26" applyFont="1" applyBorder="1" applyAlignment="1" applyProtection="1">
      <alignment vertical="center"/>
      <protection/>
    </xf>
    <xf numFmtId="0" fontId="13" fillId="0" borderId="0" xfId="26" applyFont="1" applyBorder="1" applyAlignment="1" applyProtection="1">
      <alignment horizontal="left" vertical="center" indent="1"/>
      <protection/>
    </xf>
    <xf numFmtId="0" fontId="13" fillId="0" borderId="0" xfId="26" applyFont="1" applyBorder="1" applyAlignment="1" applyProtection="1">
      <alignment horizontal="left" vertical="center" wrapText="1" indent="1"/>
      <protection/>
    </xf>
    <xf numFmtId="167" fontId="13" fillId="0" borderId="0" xfId="26" applyNumberFormat="1" applyFont="1" applyBorder="1" applyAlignment="1" applyProtection="1">
      <alignment vertical="center"/>
      <protection/>
    </xf>
    <xf numFmtId="0" fontId="13" fillId="0" borderId="0" xfId="26" applyFont="1" applyFill="1" applyBorder="1" applyAlignment="1" applyProtection="1">
      <alignment vertical="center"/>
      <protection locked="0"/>
    </xf>
    <xf numFmtId="0" fontId="13" fillId="0" borderId="24" xfId="26" applyFont="1" applyBorder="1" applyAlignment="1" applyProtection="1">
      <alignment vertical="center"/>
      <protection/>
    </xf>
    <xf numFmtId="167" fontId="13" fillId="0" borderId="22" xfId="26" applyNumberFormat="1" applyFont="1" applyBorder="1" applyAlignment="1" applyProtection="1">
      <alignment vertical="center"/>
      <protection/>
    </xf>
    <xf numFmtId="0" fontId="13" fillId="0" borderId="0" xfId="26" applyFont="1" applyAlignment="1">
      <alignment vertical="center"/>
      <protection/>
    </xf>
    <xf numFmtId="0" fontId="0" fillId="3" borderId="19" xfId="26" applyFont="1" applyFill="1" applyBorder="1" applyAlignment="1" applyProtection="1">
      <alignment horizontal="center" vertical="center"/>
      <protection/>
    </xf>
    <xf numFmtId="0" fontId="0" fillId="3" borderId="19" xfId="26" applyFont="1" applyFill="1" applyBorder="1" applyAlignment="1" applyProtection="1">
      <alignment horizontal="left" vertical="center" wrapText="1" indent="1"/>
      <protection/>
    </xf>
    <xf numFmtId="0" fontId="0" fillId="3" borderId="19" xfId="26" applyFont="1" applyFill="1" applyBorder="1" applyAlignment="1" applyProtection="1">
      <alignment horizontal="center" vertical="center" wrapText="1"/>
      <protection/>
    </xf>
    <xf numFmtId="167" fontId="0" fillId="3" borderId="19" xfId="26" applyNumberFormat="1" applyFont="1" applyFill="1" applyBorder="1" applyAlignment="1" applyProtection="1">
      <alignment vertical="center"/>
      <protection/>
    </xf>
    <xf numFmtId="4" fontId="0" fillId="3" borderId="19" xfId="26" applyNumberFormat="1" applyFont="1" applyFill="1" applyBorder="1" applyAlignment="1" applyProtection="1">
      <alignment vertical="center"/>
      <protection locked="0"/>
    </xf>
    <xf numFmtId="4" fontId="0" fillId="3" borderId="54" xfId="26" applyNumberFormat="1" applyFont="1" applyFill="1" applyBorder="1" applyAlignment="1" applyProtection="1">
      <alignment vertical="center"/>
      <protection/>
    </xf>
    <xf numFmtId="167" fontId="0" fillId="3" borderId="55" xfId="26" applyNumberFormat="1" applyFont="1" applyFill="1" applyBorder="1" applyAlignment="1" applyProtection="1">
      <alignment vertical="center"/>
      <protection/>
    </xf>
    <xf numFmtId="0" fontId="11" fillId="3" borderId="0" xfId="26" applyFont="1" applyFill="1" applyBorder="1" applyAlignment="1" applyProtection="1">
      <alignment vertical="center"/>
      <protection/>
    </xf>
    <xf numFmtId="0" fontId="11" fillId="3" borderId="0" xfId="26" applyFont="1" applyFill="1" applyBorder="1" applyAlignment="1" applyProtection="1">
      <alignment horizontal="left" vertical="center" wrapText="1" indent="1"/>
      <protection/>
    </xf>
    <xf numFmtId="0" fontId="11" fillId="3" borderId="0" xfId="26" applyFont="1" applyFill="1" applyBorder="1" applyAlignment="1" applyProtection="1">
      <alignment horizontal="left" vertical="center"/>
      <protection/>
    </xf>
    <xf numFmtId="0" fontId="12" fillId="3" borderId="0" xfId="26" applyFont="1" applyFill="1" applyBorder="1" applyAlignment="1" applyProtection="1">
      <alignment vertical="center"/>
      <protection/>
    </xf>
    <xf numFmtId="0" fontId="12" fillId="3" borderId="0" xfId="26" applyFont="1" applyFill="1" applyBorder="1" applyAlignment="1" applyProtection="1">
      <alignment horizontal="left" vertical="center" wrapText="1" indent="1"/>
      <protection/>
    </xf>
    <xf numFmtId="167" fontId="12" fillId="3" borderId="0" xfId="26" applyNumberFormat="1" applyFont="1" applyFill="1" applyBorder="1" applyAlignment="1" applyProtection="1">
      <alignment vertical="center"/>
      <protection/>
    </xf>
    <xf numFmtId="167" fontId="12" fillId="3" borderId="22" xfId="26" applyNumberFormat="1" applyFont="1" applyFill="1" applyBorder="1" applyAlignment="1" applyProtection="1">
      <alignment vertical="center"/>
      <protection/>
    </xf>
    <xf numFmtId="0" fontId="14" fillId="0" borderId="22" xfId="26" applyFont="1" applyBorder="1" applyAlignment="1" applyProtection="1">
      <alignment vertical="center"/>
      <protection/>
    </xf>
    <xf numFmtId="0" fontId="14" fillId="0" borderId="0" xfId="26" applyFont="1" applyAlignment="1">
      <alignment vertical="center"/>
      <protection/>
    </xf>
    <xf numFmtId="0" fontId="14" fillId="0" borderId="0" xfId="26" applyFont="1" applyBorder="1" applyAlignment="1" applyProtection="1">
      <alignment vertical="center"/>
      <protection/>
    </xf>
    <xf numFmtId="0" fontId="14" fillId="0" borderId="0" xfId="26" applyFont="1" applyBorder="1" applyAlignment="1" applyProtection="1">
      <alignment horizontal="left" vertical="center" indent="1"/>
      <protection/>
    </xf>
    <xf numFmtId="0" fontId="14" fillId="0" borderId="0" xfId="26" applyFont="1" applyBorder="1" applyAlignment="1" applyProtection="1">
      <alignment horizontal="left" vertical="center" wrapText="1" indent="1"/>
      <protection/>
    </xf>
    <xf numFmtId="167" fontId="14" fillId="0" borderId="0" xfId="26" applyNumberFormat="1" applyFont="1" applyBorder="1" applyAlignment="1" applyProtection="1">
      <alignment vertical="center"/>
      <protection/>
    </xf>
    <xf numFmtId="0" fontId="14" fillId="0" borderId="0" xfId="26" applyFont="1" applyFill="1" applyBorder="1" applyAlignment="1" applyProtection="1">
      <alignment vertical="center"/>
      <protection locked="0"/>
    </xf>
    <xf numFmtId="0" fontId="14" fillId="0" borderId="24" xfId="26" applyFont="1" applyBorder="1" applyAlignment="1" applyProtection="1">
      <alignment vertical="center"/>
      <protection/>
    </xf>
    <xf numFmtId="167" fontId="14" fillId="0" borderId="22" xfId="26" applyNumberFormat="1" applyFont="1" applyBorder="1" applyAlignment="1" applyProtection="1">
      <alignment vertical="center"/>
      <protection/>
    </xf>
    <xf numFmtId="0" fontId="34" fillId="0" borderId="19" xfId="26" applyFont="1" applyBorder="1" applyAlignment="1" applyProtection="1">
      <alignment horizontal="center" vertical="center"/>
      <protection/>
    </xf>
    <xf numFmtId="49" fontId="34" fillId="0" borderId="19" xfId="26" applyNumberFormat="1" applyFont="1" applyBorder="1" applyAlignment="1" applyProtection="1">
      <alignment horizontal="left" vertical="center" wrapText="1" indent="1"/>
      <protection/>
    </xf>
    <xf numFmtId="0" fontId="34" fillId="0" borderId="19" xfId="26" applyFont="1" applyBorder="1" applyAlignment="1" applyProtection="1">
      <alignment horizontal="left" vertical="center" wrapText="1" indent="1"/>
      <protection/>
    </xf>
    <xf numFmtId="0" fontId="34" fillId="0" borderId="19" xfId="26" applyFont="1" applyBorder="1" applyAlignment="1" applyProtection="1">
      <alignment horizontal="center" vertical="center" wrapText="1"/>
      <protection/>
    </xf>
    <xf numFmtId="167" fontId="34" fillId="0" borderId="19" xfId="26" applyNumberFormat="1" applyFont="1" applyBorder="1" applyAlignment="1" applyProtection="1">
      <alignment vertical="center"/>
      <protection/>
    </xf>
    <xf numFmtId="4" fontId="34" fillId="0" borderId="19" xfId="26" applyNumberFormat="1" applyFont="1" applyFill="1" applyBorder="1" applyAlignment="1" applyProtection="1">
      <alignment vertical="center"/>
      <protection locked="0"/>
    </xf>
    <xf numFmtId="4" fontId="34" fillId="0" borderId="54" xfId="26" applyNumberFormat="1" applyFont="1" applyBorder="1" applyAlignment="1" applyProtection="1">
      <alignment vertical="center"/>
      <protection/>
    </xf>
    <xf numFmtId="167" fontId="34" fillId="0" borderId="55" xfId="26" applyNumberFormat="1" applyFont="1" applyBorder="1" applyAlignment="1" applyProtection="1">
      <alignment vertical="center"/>
      <protection/>
    </xf>
    <xf numFmtId="49" fontId="0" fillId="0" borderId="19" xfId="26" applyNumberFormat="1" applyFont="1" applyBorder="1" applyAlignment="1" applyProtection="1">
      <alignment horizontal="left" vertical="center" wrapText="1"/>
      <protection/>
    </xf>
    <xf numFmtId="0" fontId="12" fillId="0" borderId="0" xfId="26" applyFont="1" applyBorder="1" applyAlignment="1" applyProtection="1">
      <alignment horizontal="left" vertical="center"/>
      <protection/>
    </xf>
    <xf numFmtId="0" fontId="14" fillId="0" borderId="0" xfId="26" applyFont="1" applyBorder="1" applyAlignment="1" applyProtection="1">
      <alignment horizontal="left" vertical="center"/>
      <protection/>
    </xf>
    <xf numFmtId="0" fontId="13" fillId="0" borderId="0" xfId="26" applyFont="1" applyBorder="1" applyAlignment="1" applyProtection="1">
      <alignment horizontal="left" vertical="center"/>
      <protection/>
    </xf>
    <xf numFmtId="49" fontId="0" fillId="3" borderId="19" xfId="26" applyNumberFormat="1" applyFont="1" applyFill="1" applyBorder="1" applyAlignment="1" applyProtection="1">
      <alignment horizontal="left" vertical="center" wrapText="1"/>
      <protection/>
    </xf>
    <xf numFmtId="0" fontId="0" fillId="0" borderId="19" xfId="26" applyFont="1" applyFill="1" applyBorder="1" applyAlignment="1" applyProtection="1">
      <alignment horizontal="center" vertical="center"/>
      <protection/>
    </xf>
    <xf numFmtId="49" fontId="0" fillId="0" borderId="19" xfId="26" applyNumberFormat="1" applyFont="1" applyFill="1" applyBorder="1" applyAlignment="1" applyProtection="1">
      <alignment horizontal="left" vertical="center" wrapText="1"/>
      <protection/>
    </xf>
    <xf numFmtId="0" fontId="0" fillId="0" borderId="19" xfId="26" applyFont="1" applyFill="1" applyBorder="1" applyAlignment="1" applyProtection="1">
      <alignment horizontal="left" vertical="center" wrapText="1" indent="1"/>
      <protection/>
    </xf>
    <xf numFmtId="0" fontId="0" fillId="0" borderId="19" xfId="26" applyFont="1" applyFill="1" applyBorder="1" applyAlignment="1" applyProtection="1">
      <alignment horizontal="center" vertical="center" wrapText="1"/>
      <protection/>
    </xf>
    <xf numFmtId="167" fontId="0" fillId="0" borderId="19" xfId="26" applyNumberFormat="1" applyFont="1" applyFill="1" applyBorder="1" applyAlignment="1" applyProtection="1">
      <alignment vertical="center"/>
      <protection/>
    </xf>
    <xf numFmtId="4" fontId="0" fillId="0" borderId="54" xfId="26" applyNumberFormat="1" applyFont="1" applyFill="1" applyBorder="1" applyAlignment="1" applyProtection="1">
      <alignment vertical="center"/>
      <protection/>
    </xf>
    <xf numFmtId="49" fontId="34" fillId="0" borderId="19" xfId="26" applyNumberFormat="1" applyFont="1" applyBorder="1" applyAlignment="1" applyProtection="1">
      <alignment horizontal="left" vertical="center" wrapText="1"/>
      <protection/>
    </xf>
    <xf numFmtId="0" fontId="46" fillId="0" borderId="19" xfId="26" applyFont="1" applyFill="1" applyBorder="1" applyAlignment="1" applyProtection="1">
      <alignment horizontal="left" vertical="center" wrapText="1" indent="2"/>
      <protection/>
    </xf>
    <xf numFmtId="167" fontId="0" fillId="0" borderId="55" xfId="26" applyNumberFormat="1" applyFont="1" applyFill="1" applyBorder="1" applyAlignment="1" applyProtection="1">
      <alignment vertical="center"/>
      <protection/>
    </xf>
    <xf numFmtId="0" fontId="45" fillId="0" borderId="19" xfId="26" applyFont="1" applyFill="1" applyBorder="1" applyAlignment="1" applyProtection="1">
      <alignment horizontal="left" vertical="center" wrapText="1" indent="2"/>
      <protection/>
    </xf>
    <xf numFmtId="2" fontId="45" fillId="0" borderId="19" xfId="26" applyNumberFormat="1" applyFont="1" applyFill="1" applyBorder="1" applyAlignment="1" applyProtection="1">
      <alignment horizontal="right" vertical="center" wrapText="1"/>
      <protection/>
    </xf>
    <xf numFmtId="0" fontId="47" fillId="0" borderId="19" xfId="26" applyFont="1" applyFill="1" applyBorder="1" applyAlignment="1" applyProtection="1">
      <alignment horizontal="left" vertical="center" wrapText="1" indent="2"/>
      <protection/>
    </xf>
    <xf numFmtId="2" fontId="47" fillId="0" borderId="19" xfId="26" applyNumberFormat="1" applyFont="1" applyFill="1" applyBorder="1" applyAlignment="1" applyProtection="1">
      <alignment horizontal="right" vertical="center" wrapText="1"/>
      <protection/>
    </xf>
    <xf numFmtId="0" fontId="0" fillId="0" borderId="19" xfId="26" applyFont="1" applyBorder="1" applyAlignment="1" applyProtection="1">
      <alignment horizontal="left" vertical="center" wrapText="1"/>
      <protection/>
    </xf>
    <xf numFmtId="0" fontId="12" fillId="0" borderId="0" xfId="26" applyFont="1" applyBorder="1" applyAlignment="1" applyProtection="1">
      <alignment horizontal="left" vertical="center" wrapText="1"/>
      <protection/>
    </xf>
    <xf numFmtId="0" fontId="11" fillId="0" borderId="0" xfId="26" applyFont="1" applyBorder="1" applyAlignment="1" applyProtection="1">
      <alignment horizontal="left" vertical="center" wrapText="1"/>
      <protection/>
    </xf>
    <xf numFmtId="0" fontId="0" fillId="0" borderId="26" xfId="26" applyFont="1" applyBorder="1" applyAlignment="1" applyProtection="1">
      <alignment vertical="center"/>
      <protection/>
    </xf>
    <xf numFmtId="0" fontId="0" fillId="0" borderId="27" xfId="26" applyFont="1" applyBorder="1" applyAlignment="1" applyProtection="1">
      <alignment vertical="center"/>
      <protection/>
    </xf>
    <xf numFmtId="0" fontId="0" fillId="0" borderId="27" xfId="26" applyFont="1" applyFill="1" applyBorder="1" applyAlignment="1" applyProtection="1">
      <alignment vertical="center"/>
      <protection locked="0"/>
    </xf>
    <xf numFmtId="0" fontId="0" fillId="0" borderId="28" xfId="26" applyFont="1" applyBorder="1" applyAlignment="1" applyProtection="1">
      <alignment vertical="center"/>
      <protection/>
    </xf>
    <xf numFmtId="0" fontId="0" fillId="0" borderId="0" xfId="26" applyFill="1" applyProtection="1">
      <alignment/>
      <protection locked="0"/>
    </xf>
    <xf numFmtId="0" fontId="48" fillId="0" borderId="0" xfId="26" applyFont="1">
      <alignment/>
      <protection/>
    </xf>
    <xf numFmtId="0" fontId="0" fillId="0" borderId="0" xfId="26" applyProtection="1">
      <alignment/>
      <protection locked="0"/>
    </xf>
    <xf numFmtId="0" fontId="0" fillId="0" borderId="56" xfId="26" applyBorder="1">
      <alignment/>
      <protection/>
    </xf>
    <xf numFmtId="0" fontId="0" fillId="3" borderId="56" xfId="26" applyFill="1" applyBorder="1">
      <alignment/>
      <protection/>
    </xf>
    <xf numFmtId="0" fontId="0" fillId="7" borderId="56" xfId="26" applyFill="1" applyBorder="1">
      <alignment/>
      <protection/>
    </xf>
    <xf numFmtId="0" fontId="0" fillId="6" borderId="56" xfId="26" applyFill="1" applyBorder="1">
      <alignment/>
      <protection/>
    </xf>
    <xf numFmtId="0" fontId="0" fillId="0" borderId="57" xfId="26" applyFont="1" applyBorder="1" applyAlignment="1" applyProtection="1">
      <alignment horizontal="center" vertical="center" wrapText="1"/>
      <protection/>
    </xf>
    <xf numFmtId="49" fontId="0" fillId="0" borderId="19" xfId="26" applyNumberFormat="1" applyFont="1" applyFill="1" applyBorder="1" applyAlignment="1" applyProtection="1">
      <alignment horizontal="left" vertical="center" wrapText="1" indent="1"/>
      <protection/>
    </xf>
    <xf numFmtId="0" fontId="11" fillId="0" borderId="0" xfId="26" applyFont="1" applyFill="1" applyBorder="1" applyAlignment="1" applyProtection="1">
      <alignment vertical="center"/>
      <protection/>
    </xf>
    <xf numFmtId="0" fontId="33" fillId="0" borderId="0" xfId="26" applyFont="1" applyFill="1" applyBorder="1" applyAlignment="1" applyProtection="1">
      <alignment horizontal="left" vertical="center"/>
      <protection/>
    </xf>
    <xf numFmtId="0" fontId="11" fillId="0" borderId="0" xfId="26" applyFont="1" applyFill="1" applyBorder="1" applyAlignment="1" applyProtection="1">
      <alignment horizontal="left" vertical="center" indent="1"/>
      <protection/>
    </xf>
    <xf numFmtId="0" fontId="11" fillId="0" borderId="0" xfId="26" applyFont="1" applyFill="1" applyBorder="1" applyAlignment="1" applyProtection="1">
      <alignment horizontal="left" vertical="center" wrapText="1" indent="1"/>
      <protection/>
    </xf>
    <xf numFmtId="0" fontId="11" fillId="0" borderId="0" xfId="26" applyFont="1" applyFill="1" applyBorder="1" applyAlignment="1" applyProtection="1">
      <alignment horizontal="left" vertical="center"/>
      <protection/>
    </xf>
    <xf numFmtId="0" fontId="11" fillId="0" borderId="24" xfId="26" applyFont="1" applyFill="1" applyBorder="1" applyAlignment="1" applyProtection="1">
      <alignment vertical="center"/>
      <protection/>
    </xf>
    <xf numFmtId="0" fontId="11" fillId="0" borderId="22" xfId="26" applyFont="1" applyFill="1" applyBorder="1" applyAlignment="1" applyProtection="1">
      <alignment horizontal="left" vertical="center"/>
      <protection/>
    </xf>
    <xf numFmtId="0" fontId="12" fillId="0" borderId="0" xfId="26" applyFont="1" applyFill="1" applyBorder="1" applyAlignment="1" applyProtection="1">
      <alignment vertical="center"/>
      <protection/>
    </xf>
    <xf numFmtId="0" fontId="12" fillId="0" borderId="0" xfId="26" applyFont="1" applyFill="1" applyBorder="1" applyAlignment="1" applyProtection="1">
      <alignment horizontal="left" vertical="center" indent="1"/>
      <protection/>
    </xf>
    <xf numFmtId="0" fontId="12" fillId="0" borderId="0" xfId="26" applyFont="1" applyFill="1" applyBorder="1" applyAlignment="1" applyProtection="1">
      <alignment horizontal="left" vertical="center" wrapText="1" indent="1"/>
      <protection/>
    </xf>
    <xf numFmtId="167" fontId="12" fillId="0" borderId="0" xfId="26" applyNumberFormat="1" applyFont="1" applyFill="1" applyBorder="1" applyAlignment="1" applyProtection="1">
      <alignment vertical="center"/>
      <protection/>
    </xf>
    <xf numFmtId="0" fontId="12" fillId="0" borderId="24" xfId="26" applyFont="1" applyFill="1" applyBorder="1" applyAlignment="1" applyProtection="1">
      <alignment vertical="center"/>
      <protection/>
    </xf>
    <xf numFmtId="167" fontId="12" fillId="0" borderId="22" xfId="26" applyNumberFormat="1" applyFont="1" applyFill="1" applyBorder="1" applyAlignment="1" applyProtection="1">
      <alignment vertical="center"/>
      <protection/>
    </xf>
    <xf numFmtId="0" fontId="14" fillId="0" borderId="0" xfId="26" applyFont="1" applyFill="1" applyBorder="1" applyAlignment="1" applyProtection="1">
      <alignment vertical="center"/>
      <protection/>
    </xf>
    <xf numFmtId="0" fontId="14" fillId="0" borderId="0" xfId="26" applyFont="1" applyFill="1" applyBorder="1" applyAlignment="1" applyProtection="1">
      <alignment horizontal="left" vertical="center" indent="1"/>
      <protection/>
    </xf>
    <xf numFmtId="0" fontId="14" fillId="0" borderId="0" xfId="26" applyFont="1" applyFill="1" applyBorder="1" applyAlignment="1" applyProtection="1">
      <alignment horizontal="left" vertical="center" wrapText="1" indent="1"/>
      <protection/>
    </xf>
    <xf numFmtId="167" fontId="14" fillId="0" borderId="0" xfId="26" applyNumberFormat="1" applyFont="1" applyFill="1" applyBorder="1" applyAlignment="1" applyProtection="1">
      <alignment vertical="center"/>
      <protection/>
    </xf>
    <xf numFmtId="0" fontId="14" fillId="0" borderId="24" xfId="26" applyFont="1" applyFill="1" applyBorder="1" applyAlignment="1" applyProtection="1">
      <alignment vertical="center"/>
      <protection/>
    </xf>
    <xf numFmtId="167" fontId="14" fillId="0" borderId="22" xfId="26" applyNumberFormat="1" applyFont="1" applyFill="1" applyBorder="1" applyAlignment="1" applyProtection="1">
      <alignment vertical="center"/>
      <protection/>
    </xf>
    <xf numFmtId="0" fontId="13" fillId="0" borderId="0" xfId="26" applyFont="1" applyFill="1" applyBorder="1" applyAlignment="1" applyProtection="1">
      <alignment vertical="center"/>
      <protection/>
    </xf>
    <xf numFmtId="0" fontId="13" fillId="0" borderId="0" xfId="26" applyFont="1" applyFill="1" applyBorder="1" applyAlignment="1" applyProtection="1">
      <alignment horizontal="left" vertical="center" indent="1"/>
      <protection/>
    </xf>
    <xf numFmtId="0" fontId="13" fillId="0" borderId="0" xfId="26" applyFont="1" applyFill="1" applyBorder="1" applyAlignment="1" applyProtection="1">
      <alignment horizontal="left" vertical="center" wrapText="1" indent="1"/>
      <protection/>
    </xf>
    <xf numFmtId="167" fontId="13" fillId="0" borderId="0" xfId="26" applyNumberFormat="1" applyFont="1" applyFill="1" applyBorder="1" applyAlignment="1" applyProtection="1">
      <alignment vertical="center"/>
      <protection/>
    </xf>
    <xf numFmtId="0" fontId="13" fillId="0" borderId="24" xfId="26" applyFont="1" applyFill="1" applyBorder="1" applyAlignment="1" applyProtection="1">
      <alignment vertical="center"/>
      <protection/>
    </xf>
    <xf numFmtId="167" fontId="13" fillId="0" borderId="22" xfId="26" applyNumberFormat="1" applyFont="1" applyFill="1" applyBorder="1" applyAlignment="1" applyProtection="1">
      <alignment vertical="center"/>
      <protection/>
    </xf>
    <xf numFmtId="0" fontId="0" fillId="0" borderId="22" xfId="26" applyFont="1" applyFill="1" applyBorder="1" applyAlignment="1" applyProtection="1">
      <alignment vertical="center"/>
      <protection/>
    </xf>
    <xf numFmtId="0" fontId="0" fillId="0" borderId="0" xfId="26" applyFont="1" applyFill="1" applyAlignment="1">
      <alignment vertical="center"/>
      <protection/>
    </xf>
    <xf numFmtId="0" fontId="11" fillId="0" borderId="22" xfId="26" applyFont="1" applyFill="1" applyBorder="1" applyAlignment="1" applyProtection="1">
      <alignment vertical="center"/>
      <protection/>
    </xf>
    <xf numFmtId="4" fontId="11" fillId="0" borderId="22" xfId="26" applyNumberFormat="1" applyFont="1" applyFill="1" applyBorder="1" applyAlignment="1" applyProtection="1">
      <alignment horizontal="left" vertical="center"/>
      <protection/>
    </xf>
    <xf numFmtId="0" fontId="11" fillId="0" borderId="0" xfId="26" applyFont="1" applyFill="1" applyAlignment="1">
      <alignment vertical="center"/>
      <protection/>
    </xf>
    <xf numFmtId="0" fontId="12" fillId="0" borderId="22" xfId="26" applyFont="1" applyFill="1" applyBorder="1" applyAlignment="1" applyProtection="1">
      <alignment vertical="center"/>
      <protection/>
    </xf>
    <xf numFmtId="0" fontId="12" fillId="0" borderId="0" xfId="26" applyFont="1" applyFill="1" applyBorder="1" applyAlignment="1" applyProtection="1">
      <alignment horizontal="left" vertical="center"/>
      <protection/>
    </xf>
    <xf numFmtId="0" fontId="12" fillId="0" borderId="0" xfId="26" applyFont="1" applyFill="1" applyAlignment="1">
      <alignment vertical="center"/>
      <protection/>
    </xf>
    <xf numFmtId="0" fontId="13" fillId="0" borderId="22" xfId="26" applyFont="1" applyFill="1" applyBorder="1" applyAlignment="1" applyProtection="1">
      <alignment vertical="center"/>
      <protection/>
    </xf>
    <xf numFmtId="0" fontId="13" fillId="0" borderId="0" xfId="26" applyFont="1" applyFill="1" applyBorder="1" applyAlignment="1" applyProtection="1">
      <alignment horizontal="left" vertical="center"/>
      <protection/>
    </xf>
    <xf numFmtId="0" fontId="13" fillId="0" borderId="0" xfId="26" applyFont="1" applyFill="1" applyAlignment="1">
      <alignment vertical="center"/>
      <protection/>
    </xf>
    <xf numFmtId="0" fontId="34" fillId="0" borderId="19" xfId="26" applyFont="1" applyFill="1" applyBorder="1" applyAlignment="1" applyProtection="1">
      <alignment horizontal="center" vertical="center"/>
      <protection/>
    </xf>
    <xf numFmtId="49" fontId="34" fillId="0" borderId="19" xfId="26" applyNumberFormat="1" applyFont="1" applyFill="1" applyBorder="1" applyAlignment="1" applyProtection="1">
      <alignment horizontal="left" vertical="center" wrapText="1"/>
      <protection/>
    </xf>
    <xf numFmtId="0" fontId="34" fillId="0" borderId="19" xfId="26" applyFont="1" applyFill="1" applyBorder="1" applyAlignment="1" applyProtection="1">
      <alignment horizontal="left" vertical="center" wrapText="1" indent="1"/>
      <protection/>
    </xf>
    <xf numFmtId="0" fontId="34" fillId="0" borderId="19" xfId="26" applyFont="1" applyFill="1" applyBorder="1" applyAlignment="1" applyProtection="1">
      <alignment horizontal="center" vertical="center" wrapText="1"/>
      <protection/>
    </xf>
    <xf numFmtId="167" fontId="34" fillId="0" borderId="19" xfId="26" applyNumberFormat="1" applyFont="1" applyFill="1" applyBorder="1" applyAlignment="1" applyProtection="1">
      <alignment vertical="center"/>
      <protection/>
    </xf>
    <xf numFmtId="4" fontId="34" fillId="0" borderId="54" xfId="26" applyNumberFormat="1" applyFont="1" applyFill="1" applyBorder="1" applyAlignment="1" applyProtection="1">
      <alignment vertical="center"/>
      <protection/>
    </xf>
    <xf numFmtId="167" fontId="34" fillId="0" borderId="55" xfId="26" applyNumberFormat="1" applyFont="1" applyFill="1" applyBorder="1" applyAlignment="1" applyProtection="1">
      <alignment vertical="center"/>
      <protection/>
    </xf>
    <xf numFmtId="0" fontId="38" fillId="2" borderId="0" xfId="20" applyFont="1" applyFill="1" applyBorder="1" applyAlignment="1">
      <alignment vertical="center"/>
    </xf>
    <xf numFmtId="4" fontId="5" fillId="5" borderId="0" xfId="26" applyNumberFormat="1" applyFont="1" applyFill="1" applyBorder="1" applyAlignment="1" applyProtection="1">
      <alignment vertical="center"/>
      <protection/>
    </xf>
    <xf numFmtId="0" fontId="0" fillId="0" borderId="0" xfId="26" applyFont="1" applyBorder="1" applyAlignment="1">
      <alignment vertical="center"/>
      <protection/>
    </xf>
    <xf numFmtId="4" fontId="8" fillId="0" borderId="0" xfId="26" applyNumberFormat="1" applyFont="1" applyBorder="1" applyAlignment="1" applyProtection="1">
      <alignment vertical="center"/>
      <protection/>
    </xf>
    <xf numFmtId="4" fontId="9" fillId="0" borderId="0" xfId="26" applyNumberFormat="1" applyFont="1" applyBorder="1" applyAlignment="1" applyProtection="1">
      <alignment vertical="center"/>
      <protection/>
    </xf>
    <xf numFmtId="0" fontId="0" fillId="0" borderId="20" xfId="26" applyFont="1" applyBorder="1" applyAlignment="1" applyProtection="1">
      <alignment vertical="center"/>
      <protection/>
    </xf>
    <xf numFmtId="0" fontId="0" fillId="0" borderId="21" xfId="26" applyFont="1" applyBorder="1" applyAlignment="1" applyProtection="1">
      <alignment vertical="center"/>
      <protection/>
    </xf>
    <xf numFmtId="0" fontId="0" fillId="0" borderId="21" xfId="26" applyFont="1" applyBorder="1" applyAlignment="1" applyProtection="1">
      <alignment vertical="center"/>
      <protection locked="0"/>
    </xf>
    <xf numFmtId="0" fontId="0" fillId="0" borderId="21" xfId="26" applyFont="1" applyBorder="1" applyAlignment="1">
      <alignment vertical="center"/>
      <protection/>
    </xf>
    <xf numFmtId="0" fontId="0" fillId="0" borderId="33" xfId="26" applyFont="1" applyBorder="1" applyAlignment="1">
      <alignment vertical="center"/>
      <protection/>
    </xf>
    <xf numFmtId="0" fontId="0" fillId="0" borderId="24" xfId="26" applyFont="1" applyBorder="1" applyAlignment="1">
      <alignment vertical="center"/>
      <protection/>
    </xf>
    <xf numFmtId="0" fontId="0" fillId="0" borderId="24" xfId="26" applyBorder="1">
      <alignment/>
      <protection/>
    </xf>
    <xf numFmtId="0" fontId="21" fillId="0" borderId="21" xfId="26" applyFont="1" applyBorder="1" applyAlignment="1" applyProtection="1">
      <alignment horizontal="center" vertical="center"/>
      <protection/>
    </xf>
    <xf numFmtId="0" fontId="0" fillId="0" borderId="22" xfId="26" applyFont="1" applyBorder="1" applyAlignment="1" applyProtection="1">
      <alignment horizontal="center" vertical="center" wrapText="1"/>
      <protection/>
    </xf>
    <xf numFmtId="0" fontId="4" fillId="5" borderId="13" xfId="26" applyFont="1" applyFill="1" applyBorder="1" applyAlignment="1" applyProtection="1">
      <alignment horizontal="center" vertical="center" wrapText="1"/>
      <protection/>
    </xf>
    <xf numFmtId="0" fontId="4" fillId="5" borderId="14" xfId="26" applyFont="1" applyFill="1" applyBorder="1" applyAlignment="1" applyProtection="1">
      <alignment horizontal="center" vertical="center" wrapText="1"/>
      <protection/>
    </xf>
    <xf numFmtId="0" fontId="4" fillId="5" borderId="18" xfId="26" applyFont="1" applyFill="1" applyBorder="1" applyAlignment="1" applyProtection="1">
      <alignment horizontal="center" vertical="center" wrapText="1"/>
      <protection/>
    </xf>
    <xf numFmtId="0" fontId="0" fillId="0" borderId="24" xfId="26" applyFont="1" applyBorder="1" applyAlignment="1">
      <alignment horizontal="center" vertical="center" wrapText="1"/>
      <protection/>
    </xf>
    <xf numFmtId="0" fontId="0" fillId="0" borderId="0" xfId="26" applyFont="1" applyFill="1" applyBorder="1" applyAlignment="1" applyProtection="1">
      <alignment vertical="center"/>
      <protection locked="0"/>
    </xf>
    <xf numFmtId="4" fontId="23" fillId="0" borderId="0" xfId="26" applyNumberFormat="1" applyFont="1" applyBorder="1" applyAlignment="1" applyProtection="1">
      <alignment/>
      <protection/>
    </xf>
    <xf numFmtId="4" fontId="8" fillId="0" borderId="0" xfId="26" applyNumberFormat="1" applyFont="1" applyBorder="1" applyAlignment="1" applyProtection="1">
      <alignment/>
      <protection/>
    </xf>
    <xf numFmtId="0" fontId="10" fillId="0" borderId="24" xfId="26" applyFont="1" applyBorder="1" applyAlignment="1">
      <alignment/>
      <protection/>
    </xf>
    <xf numFmtId="4" fontId="9" fillId="0" borderId="0" xfId="26" applyNumberFormat="1" applyFont="1" applyBorder="1" applyAlignment="1" applyProtection="1">
      <alignment/>
      <protection/>
    </xf>
    <xf numFmtId="4" fontId="0" fillId="0" borderId="19" xfId="26" applyNumberFormat="1" applyFont="1" applyBorder="1" applyAlignment="1" applyProtection="1">
      <alignment vertical="center"/>
      <protection/>
    </xf>
    <xf numFmtId="0" fontId="11" fillId="0" borderId="24" xfId="26" applyFont="1" applyBorder="1" applyAlignment="1">
      <alignment vertical="center"/>
      <protection/>
    </xf>
    <xf numFmtId="0" fontId="12" fillId="0" borderId="24" xfId="26" applyFont="1" applyBorder="1" applyAlignment="1">
      <alignment vertical="center"/>
      <protection/>
    </xf>
    <xf numFmtId="0" fontId="14" fillId="0" borderId="0" xfId="26" applyFont="1" applyBorder="1" applyAlignment="1" applyProtection="1">
      <alignment horizontal="left" vertical="center" wrapText="1"/>
      <protection/>
    </xf>
    <xf numFmtId="0" fontId="14" fillId="0" borderId="24" xfId="26" applyFont="1" applyBorder="1" applyAlignment="1">
      <alignment vertical="center"/>
      <protection/>
    </xf>
    <xf numFmtId="0" fontId="13" fillId="0" borderId="0" xfId="26" applyFont="1" applyBorder="1" applyAlignment="1" applyProtection="1">
      <alignment horizontal="left" vertical="center" wrapText="1"/>
      <protection/>
    </xf>
    <xf numFmtId="0" fontId="13" fillId="0" borderId="24" xfId="26" applyFont="1" applyBorder="1" applyAlignment="1">
      <alignment vertical="center"/>
      <protection/>
    </xf>
    <xf numFmtId="0" fontId="0" fillId="3" borderId="19" xfId="26" applyFont="1" applyFill="1" applyBorder="1" applyAlignment="1" applyProtection="1">
      <alignment horizontal="left" vertical="center" wrapText="1"/>
      <protection/>
    </xf>
    <xf numFmtId="4" fontId="0" fillId="3" borderId="19" xfId="26" applyNumberFormat="1" applyFont="1" applyFill="1" applyBorder="1" applyAlignment="1" applyProtection="1">
      <alignment vertical="center"/>
      <protection/>
    </xf>
    <xf numFmtId="0" fontId="34" fillId="0" borderId="19" xfId="26" applyFont="1" applyBorder="1" applyAlignment="1" applyProtection="1">
      <alignment horizontal="left" vertical="center" wrapText="1"/>
      <protection/>
    </xf>
    <xf numFmtId="4" fontId="34" fillId="0" borderId="19" xfId="26" applyNumberFormat="1" applyFont="1" applyBorder="1" applyAlignment="1" applyProtection="1">
      <alignment vertical="center"/>
      <protection/>
    </xf>
    <xf numFmtId="0" fontId="0" fillId="0" borderId="28" xfId="26" applyFont="1" applyBorder="1" applyAlignment="1">
      <alignment vertical="center"/>
      <protection/>
    </xf>
    <xf numFmtId="0" fontId="0" fillId="8" borderId="56" xfId="26" applyFill="1" applyBorder="1">
      <alignment/>
      <protection/>
    </xf>
    <xf numFmtId="0" fontId="0" fillId="0" borderId="19" xfId="26" applyFont="1" applyFill="1" applyBorder="1" applyAlignment="1" applyProtection="1">
      <alignment horizontal="left" vertical="center" wrapText="1"/>
      <protection/>
    </xf>
    <xf numFmtId="4" fontId="0" fillId="0" borderId="19" xfId="26" applyNumberFormat="1" applyFont="1" applyFill="1" applyBorder="1" applyAlignment="1" applyProtection="1">
      <alignment vertical="center"/>
      <protection/>
    </xf>
    <xf numFmtId="0" fontId="12" fillId="0" borderId="0" xfId="26" applyFont="1" applyFill="1" applyBorder="1" applyAlignment="1" applyProtection="1">
      <alignment horizontal="left" vertical="center" wrapText="1"/>
      <protection/>
    </xf>
    <xf numFmtId="0" fontId="0" fillId="0" borderId="24" xfId="26" applyFont="1" applyFill="1" applyBorder="1" applyAlignment="1">
      <alignment vertical="center"/>
      <protection/>
    </xf>
    <xf numFmtId="0" fontId="11" fillId="0" borderId="0" xfId="26" applyFont="1" applyFill="1" applyBorder="1" applyAlignment="1" applyProtection="1">
      <alignment horizontal="left" vertical="center" wrapText="1"/>
      <protection/>
    </xf>
    <xf numFmtId="0" fontId="11" fillId="0" borderId="24" xfId="26" applyFont="1" applyFill="1" applyBorder="1" applyAlignment="1">
      <alignment vertical="center"/>
      <protection/>
    </xf>
    <xf numFmtId="9" fontId="11" fillId="0" borderId="0" xfId="26" applyNumberFormat="1" applyFont="1" applyFill="1" applyBorder="1" applyAlignment="1" applyProtection="1">
      <alignment horizontal="right" vertical="center"/>
      <protection/>
    </xf>
    <xf numFmtId="0" fontId="12" fillId="0" borderId="24" xfId="26" applyFont="1" applyFill="1" applyBorder="1" applyAlignment="1">
      <alignment vertical="center"/>
      <protection/>
    </xf>
    <xf numFmtId="0" fontId="14" fillId="0" borderId="22" xfId="26" applyFont="1" applyFill="1" applyBorder="1" applyAlignment="1" applyProtection="1">
      <alignment vertical="center"/>
      <protection/>
    </xf>
    <xf numFmtId="0" fontId="14" fillId="0" borderId="0" xfId="26" applyFont="1" applyFill="1" applyBorder="1" applyAlignment="1" applyProtection="1">
      <alignment horizontal="left" vertical="center"/>
      <protection/>
    </xf>
    <xf numFmtId="0" fontId="14" fillId="0" borderId="0" xfId="26" applyFont="1" applyFill="1" applyBorder="1" applyAlignment="1" applyProtection="1">
      <alignment horizontal="left" vertical="center" wrapText="1"/>
      <protection/>
    </xf>
    <xf numFmtId="0" fontId="14" fillId="0" borderId="24" xfId="26" applyFont="1" applyFill="1" applyBorder="1" applyAlignment="1">
      <alignment vertical="center"/>
      <protection/>
    </xf>
    <xf numFmtId="0" fontId="14" fillId="0" borderId="0" xfId="26" applyFont="1" applyFill="1" applyAlignment="1">
      <alignment vertical="center"/>
      <protection/>
    </xf>
    <xf numFmtId="0" fontId="13" fillId="0" borderId="0" xfId="26" applyFont="1" applyFill="1" applyBorder="1" applyAlignment="1" applyProtection="1">
      <alignment horizontal="left" vertical="center" wrapText="1"/>
      <protection/>
    </xf>
    <xf numFmtId="0" fontId="13" fillId="0" borderId="24" xfId="26" applyFont="1" applyFill="1" applyBorder="1" applyAlignment="1">
      <alignment vertical="center"/>
      <protection/>
    </xf>
    <xf numFmtId="167" fontId="12" fillId="0" borderId="0" xfId="26" applyNumberFormat="1" applyFont="1" applyFill="1" applyBorder="1" applyAlignment="1" applyProtection="1">
      <alignment horizontal="left" vertical="center"/>
      <protection/>
    </xf>
    <xf numFmtId="0" fontId="34" fillId="0" borderId="19" xfId="26" applyFont="1" applyFill="1" applyBorder="1" applyAlignment="1" applyProtection="1">
      <alignment horizontal="left" vertical="center" wrapText="1"/>
      <protection/>
    </xf>
    <xf numFmtId="4" fontId="34" fillId="0" borderId="19" xfId="26" applyNumberFormat="1" applyFont="1" applyFill="1" applyBorder="1" applyAlignment="1" applyProtection="1">
      <alignment vertical="center"/>
      <protection/>
    </xf>
    <xf numFmtId="0" fontId="11" fillId="0" borderId="0" xfId="26" applyFont="1" applyFill="1" applyBorder="1" applyAlignment="1" applyProtection="1">
      <alignment horizontal="center" vertical="center"/>
      <protection/>
    </xf>
    <xf numFmtId="0" fontId="11" fillId="0" borderId="0" xfId="26" applyFont="1" applyFill="1" applyBorder="1" applyAlignment="1" applyProtection="1">
      <alignment horizontal="right" vertical="center"/>
      <protection/>
    </xf>
    <xf numFmtId="0" fontId="3" fillId="0" borderId="0" xfId="26" applyFont="1" applyBorder="1" applyAlignment="1" applyProtection="1">
      <alignment horizontal="left" vertical="center"/>
      <protection/>
    </xf>
    <xf numFmtId="0" fontId="0" fillId="0" borderId="0" xfId="26" applyFont="1" applyBorder="1" applyAlignment="1" applyProtection="1">
      <alignment vertical="center"/>
      <protection/>
    </xf>
    <xf numFmtId="0" fontId="0" fillId="0" borderId="0" xfId="26" applyBorder="1" applyProtection="1">
      <alignment/>
      <protection/>
    </xf>
    <xf numFmtId="0" fontId="38" fillId="2" borderId="21" xfId="20" applyFont="1" applyFill="1" applyBorder="1" applyAlignment="1">
      <alignment vertical="center"/>
    </xf>
    <xf numFmtId="0" fontId="0" fillId="0" borderId="0" xfId="26" applyFont="1" applyBorder="1" applyAlignment="1" applyProtection="1">
      <alignment vertical="center" wrapText="1"/>
      <protection/>
    </xf>
    <xf numFmtId="0" fontId="12" fillId="3" borderId="0" xfId="26" applyFont="1" applyFill="1" applyBorder="1" applyAlignment="1" applyProtection="1">
      <alignment horizontal="left" vertical="center" wrapText="1"/>
      <protection/>
    </xf>
    <xf numFmtId="0" fontId="11" fillId="3" borderId="0" xfId="26" applyFont="1" applyFill="1" applyBorder="1" applyAlignment="1" applyProtection="1">
      <alignment horizontal="left" vertical="center" wrapText="1"/>
      <protection/>
    </xf>
    <xf numFmtId="167" fontId="0" fillId="0" borderId="15" xfId="26" applyNumberFormat="1" applyFont="1" applyBorder="1" applyAlignment="1" applyProtection="1">
      <alignment vertical="center"/>
      <protection/>
    </xf>
    <xf numFmtId="167" fontId="0" fillId="0" borderId="15" xfId="26" applyNumberFormat="1" applyFont="1" applyFill="1" applyBorder="1" applyAlignment="1" applyProtection="1">
      <alignment vertical="center"/>
      <protection/>
    </xf>
    <xf numFmtId="167" fontId="34" fillId="0" borderId="15" xfId="26" applyNumberFormat="1" applyFont="1" applyBorder="1" applyAlignment="1" applyProtection="1">
      <alignment vertical="center"/>
      <protection/>
    </xf>
    <xf numFmtId="167" fontId="0" fillId="3" borderId="15" xfId="26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5" borderId="7" xfId="0" applyFont="1" applyFill="1" applyBorder="1" applyAlignment="1" applyProtection="1">
      <alignment vertical="center"/>
      <protection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Border="1" applyProtection="1">
      <protection/>
    </xf>
    <xf numFmtId="0" fontId="38" fillId="2" borderId="21" xfId="20" applyFont="1" applyFill="1" applyBorder="1" applyAlignment="1">
      <alignment vertical="center"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4" fontId="0" fillId="0" borderId="13" xfId="26" applyNumberFormat="1" applyFont="1" applyBorder="1" applyAlignment="1" applyProtection="1">
      <alignment vertical="center"/>
      <protection/>
    </xf>
    <xf numFmtId="4" fontId="0" fillId="0" borderId="13" xfId="26" applyNumberFormat="1" applyFont="1" applyFill="1" applyBorder="1" applyAlignment="1" applyProtection="1">
      <alignment vertical="center"/>
      <protection/>
    </xf>
    <xf numFmtId="4" fontId="34" fillId="0" borderId="13" xfId="26" applyNumberFormat="1" applyFont="1" applyBorder="1" applyAlignment="1" applyProtection="1">
      <alignment vertical="center"/>
      <protection/>
    </xf>
    <xf numFmtId="0" fontId="11" fillId="3" borderId="22" xfId="26" applyFont="1" applyFill="1" applyBorder="1" applyAlignment="1" applyProtection="1">
      <alignment horizontal="left" vertical="center"/>
      <protection/>
    </xf>
    <xf numFmtId="0" fontId="11" fillId="3" borderId="0" xfId="26" applyFont="1" applyFill="1" applyBorder="1" applyAlignment="1" applyProtection="1">
      <alignment vertical="center"/>
      <protection locked="0"/>
    </xf>
    <xf numFmtId="0" fontId="11" fillId="3" borderId="24" xfId="26" applyFont="1" applyFill="1" applyBorder="1" applyAlignment="1" applyProtection="1">
      <alignment vertical="center"/>
      <protection/>
    </xf>
    <xf numFmtId="0" fontId="12" fillId="3" borderId="0" xfId="26" applyFont="1" applyFill="1" applyBorder="1" applyAlignment="1" applyProtection="1">
      <alignment vertical="center"/>
      <protection locked="0"/>
    </xf>
    <xf numFmtId="0" fontId="12" fillId="3" borderId="24" xfId="26" applyFont="1" applyFill="1" applyBorder="1" applyAlignment="1" applyProtection="1">
      <alignment vertical="center"/>
      <protection/>
    </xf>
    <xf numFmtId="4" fontId="0" fillId="3" borderId="13" xfId="26" applyNumberFormat="1" applyFont="1" applyFill="1" applyBorder="1" applyAlignment="1" applyProtection="1">
      <alignment vertical="center"/>
      <protection/>
    </xf>
    <xf numFmtId="0" fontId="33" fillId="3" borderId="0" xfId="26" applyFont="1" applyFill="1" applyBorder="1" applyAlignment="1" applyProtection="1">
      <alignment horizontal="left" vertical="center"/>
      <protection/>
    </xf>
    <xf numFmtId="0" fontId="12" fillId="3" borderId="0" xfId="26" applyFont="1" applyFill="1" applyBorder="1" applyAlignment="1" applyProtection="1">
      <alignment horizontal="left" vertical="center"/>
      <protection/>
    </xf>
    <xf numFmtId="0" fontId="13" fillId="3" borderId="0" xfId="26" applyFont="1" applyFill="1" applyBorder="1" applyAlignment="1" applyProtection="1">
      <alignment vertical="center"/>
      <protection/>
    </xf>
    <xf numFmtId="0" fontId="13" fillId="3" borderId="0" xfId="26" applyFont="1" applyFill="1" applyBorder="1" applyAlignment="1" applyProtection="1">
      <alignment horizontal="left" vertical="center" wrapText="1"/>
      <protection/>
    </xf>
    <xf numFmtId="167" fontId="13" fillId="3" borderId="0" xfId="26" applyNumberFormat="1" applyFont="1" applyFill="1" applyBorder="1" applyAlignment="1" applyProtection="1">
      <alignment vertical="center"/>
      <protection/>
    </xf>
    <xf numFmtId="0" fontId="49" fillId="0" borderId="0" xfId="26" applyFont="1" applyFill="1" applyBorder="1" applyAlignment="1" applyProtection="1">
      <alignment vertical="center"/>
      <protection/>
    </xf>
    <xf numFmtId="0" fontId="50" fillId="0" borderId="0" xfId="26" applyFont="1" applyFill="1" applyBorder="1" applyAlignment="1" applyProtection="1">
      <alignment horizontal="left" vertical="center"/>
      <protection/>
    </xf>
    <xf numFmtId="0" fontId="49" fillId="0" borderId="0" xfId="26" applyFont="1" applyFill="1" applyBorder="1" applyAlignment="1" applyProtection="1">
      <alignment horizontal="left" vertical="center"/>
      <protection/>
    </xf>
    <xf numFmtId="0" fontId="45" fillId="0" borderId="0" xfId="26" applyFont="1" applyFill="1" applyBorder="1" applyAlignment="1" applyProtection="1">
      <alignment horizontal="left" vertical="center" wrapText="1" indent="1"/>
      <protection/>
    </xf>
    <xf numFmtId="167" fontId="49" fillId="0" borderId="0" xfId="26" applyNumberFormat="1" applyFont="1" applyFill="1" applyBorder="1" applyAlignment="1" applyProtection="1">
      <alignment vertical="center"/>
      <protection/>
    </xf>
    <xf numFmtId="0" fontId="49" fillId="0" borderId="0" xfId="26" applyFont="1" applyFill="1" applyBorder="1" applyAlignment="1" applyProtection="1">
      <alignment vertical="center"/>
      <protection locked="0"/>
    </xf>
    <xf numFmtId="167" fontId="45" fillId="0" borderId="22" xfId="26" applyNumberFormat="1" applyFont="1" applyBorder="1" applyAlignment="1" applyProtection="1">
      <alignment vertical="center"/>
      <protection/>
    </xf>
    <xf numFmtId="167" fontId="45" fillId="0" borderId="58" xfId="26" applyNumberFormat="1" applyFont="1" applyBorder="1" applyAlignment="1" applyProtection="1">
      <alignment vertical="center"/>
      <protection/>
    </xf>
    <xf numFmtId="4" fontId="34" fillId="0" borderId="13" xfId="26" applyNumberFormat="1" applyFont="1" applyFill="1" applyBorder="1" applyAlignment="1" applyProtection="1">
      <alignment vertical="center"/>
      <protection/>
    </xf>
    <xf numFmtId="0" fontId="11" fillId="0" borderId="22" xfId="26" applyFont="1" applyFill="1" applyBorder="1" applyAlignment="1" applyProtection="1">
      <alignment horizontal="right" vertical="center"/>
      <protection/>
    </xf>
    <xf numFmtId="167" fontId="12" fillId="0" borderId="22" xfId="26" applyNumberFormat="1" applyFont="1" applyFill="1" applyBorder="1" applyAlignment="1" applyProtection="1">
      <alignment horizontal="right" vertical="center"/>
      <protection/>
    </xf>
    <xf numFmtId="167" fontId="12" fillId="0" borderId="24" xfId="26" applyNumberFormat="1" applyFont="1" applyFill="1" applyBorder="1" applyAlignment="1" applyProtection="1">
      <alignment horizontal="left" vertical="center"/>
      <protection/>
    </xf>
    <xf numFmtId="167" fontId="12" fillId="0" borderId="59" xfId="26" applyNumberFormat="1" applyFont="1" applyFill="1" applyBorder="1" applyAlignment="1" applyProtection="1">
      <alignment vertical="center"/>
      <protection/>
    </xf>
    <xf numFmtId="167" fontId="12" fillId="0" borderId="60" xfId="26" applyNumberFormat="1" applyFont="1" applyFill="1" applyBorder="1" applyAlignment="1" applyProtection="1">
      <alignment vertical="center"/>
      <protection/>
    </xf>
    <xf numFmtId="167" fontId="34" fillId="0" borderId="15" xfId="26" applyNumberFormat="1" applyFont="1" applyFill="1" applyBorder="1" applyAlignment="1" applyProtection="1">
      <alignment vertical="center"/>
      <protection/>
    </xf>
    <xf numFmtId="0" fontId="0" fillId="0" borderId="59" xfId="26" applyFont="1" applyBorder="1" applyAlignment="1" applyProtection="1">
      <alignment vertical="center"/>
      <protection/>
    </xf>
    <xf numFmtId="0" fontId="0" fillId="0" borderId="10" xfId="26" applyFont="1" applyFill="1" applyBorder="1" applyAlignment="1" applyProtection="1">
      <alignment vertical="center"/>
      <protection locked="0"/>
    </xf>
    <xf numFmtId="4" fontId="23" fillId="0" borderId="60" xfId="26" applyNumberFormat="1" applyFont="1" applyBorder="1" applyAlignment="1" applyProtection="1">
      <alignment/>
      <protection/>
    </xf>
    <xf numFmtId="167" fontId="12" fillId="0" borderId="24" xfId="26" applyNumberFormat="1" applyFont="1" applyFill="1" applyBorder="1" applyAlignment="1" applyProtection="1">
      <alignment vertical="center"/>
      <protection/>
    </xf>
    <xf numFmtId="0" fontId="0" fillId="9" borderId="56" xfId="26" applyFill="1" applyBorder="1">
      <alignment/>
      <protection/>
    </xf>
    <xf numFmtId="0" fontId="0" fillId="0" borderId="0" xfId="26" applyFont="1">
      <alignment/>
      <protection/>
    </xf>
    <xf numFmtId="0" fontId="0" fillId="9" borderId="19" xfId="0" applyFont="1" applyFill="1" applyBorder="1" applyAlignment="1" applyProtection="1">
      <alignment horizontal="center" vertical="center"/>
      <protection/>
    </xf>
    <xf numFmtId="49" fontId="0" fillId="9" borderId="19" xfId="0" applyNumberFormat="1" applyFont="1" applyFill="1" applyBorder="1" applyAlignment="1" applyProtection="1">
      <alignment horizontal="left" vertical="center" wrapText="1"/>
      <protection/>
    </xf>
    <xf numFmtId="0" fontId="0" fillId="9" borderId="19" xfId="0" applyFont="1" applyFill="1" applyBorder="1" applyAlignment="1" applyProtection="1">
      <alignment horizontal="left" vertical="center" wrapText="1"/>
      <protection/>
    </xf>
    <xf numFmtId="0" fontId="0" fillId="9" borderId="19" xfId="0" applyFont="1" applyFill="1" applyBorder="1" applyAlignment="1" applyProtection="1">
      <alignment horizontal="center" vertical="center" wrapText="1"/>
      <protection/>
    </xf>
    <xf numFmtId="167" fontId="0" fillId="9" borderId="19" xfId="0" applyNumberFormat="1" applyFont="1" applyFill="1" applyBorder="1" applyAlignment="1" applyProtection="1">
      <alignment vertical="center"/>
      <protection/>
    </xf>
    <xf numFmtId="4" fontId="0" fillId="9" borderId="19" xfId="0" applyNumberFormat="1" applyFont="1" applyFill="1" applyBorder="1" applyAlignment="1" applyProtection="1">
      <alignment vertical="center"/>
      <protection locked="0"/>
    </xf>
    <xf numFmtId="4" fontId="0" fillId="9" borderId="13" xfId="0" applyNumberFormat="1" applyFont="1" applyFill="1" applyBorder="1" applyAlignment="1" applyProtection="1">
      <alignment vertical="center"/>
      <protection/>
    </xf>
    <xf numFmtId="167" fontId="0" fillId="9" borderId="55" xfId="0" applyNumberFormat="1" applyFont="1" applyFill="1" applyBorder="1" applyAlignment="1" applyProtection="1">
      <alignment vertical="center"/>
      <protection/>
    </xf>
    <xf numFmtId="4" fontId="0" fillId="9" borderId="54" xfId="0" applyNumberFormat="1" applyFont="1" applyFill="1" applyBorder="1" applyAlignment="1" applyProtection="1">
      <alignment vertical="center"/>
      <protection/>
    </xf>
    <xf numFmtId="0" fontId="34" fillId="9" borderId="19" xfId="0" applyFont="1" applyFill="1" applyBorder="1" applyAlignment="1" applyProtection="1">
      <alignment horizontal="center" vertical="center"/>
      <protection/>
    </xf>
    <xf numFmtId="49" fontId="34" fillId="9" borderId="19" xfId="0" applyNumberFormat="1" applyFont="1" applyFill="1" applyBorder="1" applyAlignment="1" applyProtection="1">
      <alignment horizontal="left" vertical="center" wrapText="1"/>
      <protection/>
    </xf>
    <xf numFmtId="0" fontId="34" fillId="9" borderId="19" xfId="0" applyFont="1" applyFill="1" applyBorder="1" applyAlignment="1" applyProtection="1">
      <alignment horizontal="left" vertical="center" wrapText="1"/>
      <protection/>
    </xf>
    <xf numFmtId="0" fontId="34" fillId="9" borderId="19" xfId="0" applyFont="1" applyFill="1" applyBorder="1" applyAlignment="1" applyProtection="1">
      <alignment horizontal="center" vertical="center" wrapText="1"/>
      <protection/>
    </xf>
    <xf numFmtId="167" fontId="34" fillId="9" borderId="19" xfId="0" applyNumberFormat="1" applyFont="1" applyFill="1" applyBorder="1" applyAlignment="1" applyProtection="1">
      <alignment vertical="center"/>
      <protection/>
    </xf>
    <xf numFmtId="4" fontId="34" fillId="9" borderId="19" xfId="0" applyNumberFormat="1" applyFont="1" applyFill="1" applyBorder="1" applyAlignment="1" applyProtection="1">
      <alignment vertical="center"/>
      <protection locked="0"/>
    </xf>
    <xf numFmtId="4" fontId="34" fillId="9" borderId="13" xfId="0" applyNumberFormat="1" applyFont="1" applyFill="1" applyBorder="1" applyAlignment="1" applyProtection="1">
      <alignment vertical="center"/>
      <protection/>
    </xf>
    <xf numFmtId="167" fontId="34" fillId="9" borderId="55" xfId="0" applyNumberFormat="1" applyFont="1" applyFill="1" applyBorder="1" applyAlignment="1" applyProtection="1">
      <alignment vertical="center"/>
      <protection/>
    </xf>
    <xf numFmtId="4" fontId="34" fillId="9" borderId="54" xfId="0" applyNumberFormat="1" applyFont="1" applyFill="1" applyBorder="1" applyAlignment="1" applyProtection="1">
      <alignment vertical="center"/>
      <protection/>
    </xf>
    <xf numFmtId="4" fontId="0" fillId="9" borderId="19" xfId="0" applyNumberFormat="1" applyFont="1" applyFill="1" applyBorder="1" applyAlignment="1" applyProtection="1">
      <alignment vertical="center"/>
      <protection/>
    </xf>
    <xf numFmtId="4" fontId="0" fillId="9" borderId="19" xfId="26" applyNumberFormat="1" applyFont="1" applyFill="1" applyBorder="1" applyAlignment="1" applyProtection="1">
      <alignment vertical="center"/>
      <protection/>
    </xf>
    <xf numFmtId="167" fontId="0" fillId="9" borderId="15" xfId="0" applyNumberFormat="1" applyFont="1" applyFill="1" applyBorder="1" applyAlignment="1" applyProtection="1">
      <alignment vertical="center"/>
      <protection/>
    </xf>
    <xf numFmtId="4" fontId="34" fillId="9" borderId="19" xfId="0" applyNumberFormat="1" applyFont="1" applyFill="1" applyBorder="1" applyAlignment="1" applyProtection="1">
      <alignment vertical="center"/>
      <protection/>
    </xf>
    <xf numFmtId="167" fontId="34" fillId="9" borderId="15" xfId="0" applyNumberFormat="1" applyFont="1" applyFill="1" applyBorder="1" applyAlignment="1" applyProtection="1">
      <alignment vertical="center"/>
      <protection/>
    </xf>
    <xf numFmtId="167" fontId="0" fillId="9" borderId="55" xfId="26" applyNumberFormat="1" applyFont="1" applyFill="1" applyBorder="1" applyAlignment="1" applyProtection="1">
      <alignment vertical="center"/>
      <protection/>
    </xf>
    <xf numFmtId="4" fontId="0" fillId="9" borderId="19" xfId="26" applyNumberFormat="1" applyFont="1" applyFill="1" applyBorder="1" applyAlignment="1" applyProtection="1">
      <alignment vertical="center"/>
      <protection locked="0"/>
    </xf>
    <xf numFmtId="4" fontId="0" fillId="9" borderId="54" xfId="26" applyNumberFormat="1" applyFont="1" applyFill="1" applyBorder="1" applyAlignment="1" applyProtection="1">
      <alignment vertical="center"/>
      <protection/>
    </xf>
    <xf numFmtId="0" fontId="0" fillId="10" borderId="19" xfId="0" applyFont="1" applyFill="1" applyBorder="1" applyAlignment="1" applyProtection="1">
      <alignment horizontal="center" vertical="center"/>
      <protection/>
    </xf>
    <xf numFmtId="49" fontId="0" fillId="10" borderId="19" xfId="0" applyNumberFormat="1" applyFont="1" applyFill="1" applyBorder="1" applyAlignment="1" applyProtection="1">
      <alignment horizontal="left" vertical="center" wrapText="1"/>
      <protection/>
    </xf>
    <xf numFmtId="0" fontId="0" fillId="10" borderId="19" xfId="0" applyFont="1" applyFill="1" applyBorder="1" applyAlignment="1" applyProtection="1">
      <alignment horizontal="left" vertical="center" wrapText="1"/>
      <protection/>
    </xf>
    <xf numFmtId="0" fontId="0" fillId="10" borderId="19" xfId="0" applyFont="1" applyFill="1" applyBorder="1" applyAlignment="1" applyProtection="1">
      <alignment horizontal="center" vertical="center" wrapText="1"/>
      <protection/>
    </xf>
    <xf numFmtId="167" fontId="0" fillId="10" borderId="19" xfId="0" applyNumberFormat="1" applyFont="1" applyFill="1" applyBorder="1" applyAlignment="1" applyProtection="1">
      <alignment vertical="center"/>
      <protection/>
    </xf>
    <xf numFmtId="4" fontId="0" fillId="10" borderId="19" xfId="0" applyNumberFormat="1" applyFont="1" applyFill="1" applyBorder="1" applyAlignment="1" applyProtection="1">
      <alignment vertical="center"/>
      <protection locked="0"/>
    </xf>
    <xf numFmtId="4" fontId="0" fillId="10" borderId="13" xfId="0" applyNumberFormat="1" applyFont="1" applyFill="1" applyBorder="1" applyAlignment="1" applyProtection="1">
      <alignment vertical="center"/>
      <protection/>
    </xf>
    <xf numFmtId="167" fontId="0" fillId="10" borderId="55" xfId="0" applyNumberFormat="1" applyFont="1" applyFill="1" applyBorder="1" applyAlignment="1" applyProtection="1">
      <alignment vertical="center"/>
      <protection/>
    </xf>
    <xf numFmtId="4" fontId="0" fillId="10" borderId="54" xfId="0" applyNumberFormat="1" applyFont="1" applyFill="1" applyBorder="1" applyAlignment="1" applyProtection="1">
      <alignment vertical="center"/>
      <protection/>
    </xf>
    <xf numFmtId="0" fontId="34" fillId="10" borderId="19" xfId="0" applyFont="1" applyFill="1" applyBorder="1" applyAlignment="1" applyProtection="1">
      <alignment horizontal="center" vertical="center"/>
      <protection/>
    </xf>
    <xf numFmtId="49" fontId="34" fillId="10" borderId="19" xfId="0" applyNumberFormat="1" applyFont="1" applyFill="1" applyBorder="1" applyAlignment="1" applyProtection="1">
      <alignment horizontal="left" vertical="center" wrapText="1"/>
      <protection/>
    </xf>
    <xf numFmtId="0" fontId="34" fillId="10" borderId="19" xfId="0" applyFont="1" applyFill="1" applyBorder="1" applyAlignment="1" applyProtection="1">
      <alignment horizontal="left" vertical="center" wrapText="1"/>
      <protection/>
    </xf>
    <xf numFmtId="0" fontId="34" fillId="10" borderId="19" xfId="0" applyFont="1" applyFill="1" applyBorder="1" applyAlignment="1" applyProtection="1">
      <alignment horizontal="center" vertical="center" wrapText="1"/>
      <protection/>
    </xf>
    <xf numFmtId="167" fontId="34" fillId="10" borderId="19" xfId="0" applyNumberFormat="1" applyFont="1" applyFill="1" applyBorder="1" applyAlignment="1" applyProtection="1">
      <alignment vertical="center"/>
      <protection/>
    </xf>
    <xf numFmtId="4" fontId="34" fillId="10" borderId="19" xfId="0" applyNumberFormat="1" applyFont="1" applyFill="1" applyBorder="1" applyAlignment="1" applyProtection="1">
      <alignment vertical="center"/>
      <protection locked="0"/>
    </xf>
    <xf numFmtId="4" fontId="34" fillId="10" borderId="13" xfId="0" applyNumberFormat="1" applyFont="1" applyFill="1" applyBorder="1" applyAlignment="1" applyProtection="1">
      <alignment vertical="center"/>
      <protection/>
    </xf>
    <xf numFmtId="167" fontId="34" fillId="10" borderId="55" xfId="0" applyNumberFormat="1" applyFont="1" applyFill="1" applyBorder="1" applyAlignment="1" applyProtection="1">
      <alignment vertical="center"/>
      <protection/>
    </xf>
    <xf numFmtId="4" fontId="34" fillId="10" borderId="54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4" fontId="0" fillId="0" borderId="13" xfId="0" applyNumberFormat="1" applyFont="1" applyBorder="1" applyAlignment="1" applyProtection="1">
      <alignment vertical="center"/>
      <protection/>
    </xf>
    <xf numFmtId="4" fontId="34" fillId="0" borderId="13" xfId="0" applyNumberFormat="1" applyFont="1" applyBorder="1" applyAlignment="1" applyProtection="1">
      <alignment vertical="center"/>
      <protection/>
    </xf>
    <xf numFmtId="4" fontId="23" fillId="0" borderId="24" xfId="0" applyNumberFormat="1" applyFont="1" applyBorder="1" applyAlignment="1" applyProtection="1">
      <alignment/>
      <protection/>
    </xf>
    <xf numFmtId="4" fontId="8" fillId="0" borderId="24" xfId="0" applyNumberFormat="1" applyFont="1" applyBorder="1" applyAlignment="1" applyProtection="1">
      <alignment/>
      <protection/>
    </xf>
    <xf numFmtId="4" fontId="9" fillId="0" borderId="24" xfId="0" applyNumberFormat="1" applyFont="1" applyBorder="1" applyAlignment="1" applyProtection="1">
      <alignment/>
      <protection/>
    </xf>
    <xf numFmtId="167" fontId="0" fillId="0" borderId="55" xfId="0" applyNumberFormat="1" applyFont="1" applyBorder="1" applyAlignment="1" applyProtection="1">
      <alignment vertical="center"/>
      <protection/>
    </xf>
    <xf numFmtId="4" fontId="0" fillId="0" borderId="54" xfId="0" applyNumberFormat="1" applyFont="1" applyBorder="1" applyAlignment="1" applyProtection="1">
      <alignment vertical="center"/>
      <protection/>
    </xf>
    <xf numFmtId="167" fontId="12" fillId="0" borderId="22" xfId="0" applyNumberFormat="1" applyFont="1" applyBorder="1" applyAlignment="1" applyProtection="1">
      <alignment vertical="center"/>
      <protection/>
    </xf>
    <xf numFmtId="167" fontId="13" fillId="0" borderId="22" xfId="0" applyNumberFormat="1" applyFont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horizontal="left" vertical="center"/>
      <protection/>
    </xf>
    <xf numFmtId="167" fontId="14" fillId="0" borderId="22" xfId="0" applyNumberFormat="1" applyFont="1" applyBorder="1" applyAlignment="1" applyProtection="1">
      <alignment vertical="center"/>
      <protection/>
    </xf>
    <xf numFmtId="167" fontId="34" fillId="0" borderId="55" xfId="0" applyNumberFormat="1" applyFont="1" applyBorder="1" applyAlignment="1" applyProtection="1">
      <alignment vertical="center"/>
      <protection/>
    </xf>
    <xf numFmtId="4" fontId="34" fillId="0" borderId="54" xfId="0" applyNumberFormat="1" applyFont="1" applyBorder="1" applyAlignment="1" applyProtection="1">
      <alignment vertical="center"/>
      <protection/>
    </xf>
    <xf numFmtId="4" fontId="0" fillId="3" borderId="13" xfId="0" applyNumberFormat="1" applyFont="1" applyFill="1" applyBorder="1" applyAlignment="1" applyProtection="1">
      <alignment vertical="center"/>
      <protection/>
    </xf>
    <xf numFmtId="167" fontId="0" fillId="3" borderId="55" xfId="0" applyNumberFormat="1" applyFont="1" applyFill="1" applyBorder="1" applyAlignment="1" applyProtection="1">
      <alignment vertical="center"/>
      <protection/>
    </xf>
    <xf numFmtId="4" fontId="0" fillId="3" borderId="54" xfId="0" applyNumberFormat="1" applyFont="1" applyFill="1" applyBorder="1" applyAlignment="1" applyProtection="1">
      <alignment vertical="center"/>
      <protection/>
    </xf>
    <xf numFmtId="167" fontId="12" fillId="3" borderId="22" xfId="0" applyNumberFormat="1" applyFont="1" applyFill="1" applyBorder="1" applyAlignment="1" applyProtection="1">
      <alignment vertical="center"/>
      <protection/>
    </xf>
    <xf numFmtId="4" fontId="0" fillId="6" borderId="13" xfId="0" applyNumberFormat="1" applyFont="1" applyFill="1" applyBorder="1" applyAlignment="1" applyProtection="1">
      <alignment vertical="center"/>
      <protection/>
    </xf>
    <xf numFmtId="167" fontId="0" fillId="6" borderId="55" xfId="0" applyNumberFormat="1" applyFont="1" applyFill="1" applyBorder="1" applyAlignment="1" applyProtection="1">
      <alignment vertical="center"/>
      <protection/>
    </xf>
    <xf numFmtId="4" fontId="0" fillId="6" borderId="54" xfId="0" applyNumberFormat="1" applyFont="1" applyFill="1" applyBorder="1" applyAlignment="1" applyProtection="1">
      <alignment vertical="center"/>
      <protection/>
    </xf>
    <xf numFmtId="0" fontId="0" fillId="10" borderId="19" xfId="26" applyFont="1" applyFill="1" applyBorder="1" applyAlignment="1" applyProtection="1">
      <alignment horizontal="center" vertical="center"/>
      <protection/>
    </xf>
    <xf numFmtId="49" fontId="0" fillId="10" borderId="19" xfId="26" applyNumberFormat="1" applyFont="1" applyFill="1" applyBorder="1" applyAlignment="1" applyProtection="1">
      <alignment horizontal="left" vertical="center" wrapText="1"/>
      <protection/>
    </xf>
    <xf numFmtId="0" fontId="0" fillId="10" borderId="19" xfId="26" applyFont="1" applyFill="1" applyBorder="1" applyAlignment="1" applyProtection="1">
      <alignment horizontal="left" vertical="center" wrapText="1"/>
      <protection/>
    </xf>
    <xf numFmtId="0" fontId="0" fillId="10" borderId="19" xfId="26" applyFont="1" applyFill="1" applyBorder="1" applyAlignment="1" applyProtection="1">
      <alignment horizontal="center" vertical="center" wrapText="1"/>
      <protection/>
    </xf>
    <xf numFmtId="167" fontId="0" fillId="10" borderId="19" xfId="26" applyNumberFormat="1" applyFont="1" applyFill="1" applyBorder="1" applyAlignment="1" applyProtection="1">
      <alignment vertical="center"/>
      <protection/>
    </xf>
    <xf numFmtId="4" fontId="0" fillId="10" borderId="19" xfId="26" applyNumberFormat="1" applyFont="1" applyFill="1" applyBorder="1" applyAlignment="1" applyProtection="1">
      <alignment vertical="center"/>
      <protection locked="0"/>
    </xf>
    <xf numFmtId="0" fontId="34" fillId="10" borderId="19" xfId="26" applyFont="1" applyFill="1" applyBorder="1" applyAlignment="1" applyProtection="1">
      <alignment horizontal="center" vertical="center"/>
      <protection/>
    </xf>
    <xf numFmtId="49" fontId="34" fillId="10" borderId="19" xfId="26" applyNumberFormat="1" applyFont="1" applyFill="1" applyBorder="1" applyAlignment="1" applyProtection="1">
      <alignment horizontal="left" vertical="center" wrapText="1"/>
      <protection/>
    </xf>
    <xf numFmtId="0" fontId="34" fillId="10" borderId="19" xfId="26" applyFont="1" applyFill="1" applyBorder="1" applyAlignment="1" applyProtection="1">
      <alignment horizontal="left" vertical="center" wrapText="1"/>
      <protection/>
    </xf>
    <xf numFmtId="0" fontId="34" fillId="10" borderId="19" xfId="26" applyFont="1" applyFill="1" applyBorder="1" applyAlignment="1" applyProtection="1">
      <alignment horizontal="center" vertical="center" wrapText="1"/>
      <protection/>
    </xf>
    <xf numFmtId="167" fontId="34" fillId="10" borderId="19" xfId="26" applyNumberFormat="1" applyFont="1" applyFill="1" applyBorder="1" applyAlignment="1" applyProtection="1">
      <alignment vertical="center"/>
      <protection/>
    </xf>
    <xf numFmtId="4" fontId="34" fillId="10" borderId="19" xfId="26" applyNumberFormat="1" applyFont="1" applyFill="1" applyBorder="1" applyAlignment="1" applyProtection="1">
      <alignment vertical="center"/>
      <protection locked="0"/>
    </xf>
    <xf numFmtId="4" fontId="0" fillId="10" borderId="13" xfId="26" applyNumberFormat="1" applyFont="1" applyFill="1" applyBorder="1" applyAlignment="1" applyProtection="1">
      <alignment vertical="center"/>
      <protection/>
    </xf>
    <xf numFmtId="4" fontId="34" fillId="10" borderId="13" xfId="26" applyNumberFormat="1" applyFont="1" applyFill="1" applyBorder="1" applyAlignment="1" applyProtection="1">
      <alignment vertical="center"/>
      <protection/>
    </xf>
    <xf numFmtId="167" fontId="0" fillId="10" borderId="55" xfId="26" applyNumberFormat="1" applyFont="1" applyFill="1" applyBorder="1" applyAlignment="1" applyProtection="1">
      <alignment vertical="center"/>
      <protection/>
    </xf>
    <xf numFmtId="4" fontId="0" fillId="10" borderId="54" xfId="26" applyNumberFormat="1" applyFont="1" applyFill="1" applyBorder="1" applyAlignment="1" applyProtection="1">
      <alignment vertical="center"/>
      <protection/>
    </xf>
    <xf numFmtId="167" fontId="34" fillId="10" borderId="55" xfId="26" applyNumberFormat="1" applyFont="1" applyFill="1" applyBorder="1" applyAlignment="1" applyProtection="1">
      <alignment vertical="center"/>
      <protection/>
    </xf>
    <xf numFmtId="4" fontId="34" fillId="10" borderId="54" xfId="26" applyNumberFormat="1" applyFont="1" applyFill="1" applyBorder="1" applyAlignment="1" applyProtection="1">
      <alignment vertical="center"/>
      <protection/>
    </xf>
    <xf numFmtId="0" fontId="0" fillId="10" borderId="19" xfId="26" applyFont="1" applyFill="1" applyBorder="1" applyAlignment="1" applyProtection="1">
      <alignment horizontal="center" vertical="center"/>
      <protection/>
    </xf>
    <xf numFmtId="0" fontId="0" fillId="8" borderId="19" xfId="26" applyFont="1" applyFill="1" applyBorder="1" applyAlignment="1" applyProtection="1">
      <alignment horizontal="center" vertical="center"/>
      <protection/>
    </xf>
    <xf numFmtId="49" fontId="0" fillId="8" borderId="19" xfId="26" applyNumberFormat="1" applyFont="1" applyFill="1" applyBorder="1" applyAlignment="1" applyProtection="1">
      <alignment horizontal="left" vertical="center" wrapText="1"/>
      <protection/>
    </xf>
    <xf numFmtId="167" fontId="0" fillId="8" borderId="19" xfId="26" applyNumberFormat="1" applyFont="1" applyFill="1" applyBorder="1" applyAlignment="1" applyProtection="1">
      <alignment vertical="center"/>
      <protection/>
    </xf>
    <xf numFmtId="4" fontId="0" fillId="8" borderId="19" xfId="26" applyNumberFormat="1" applyFont="1" applyFill="1" applyBorder="1" applyAlignment="1" applyProtection="1">
      <alignment vertical="center"/>
      <protection locked="0"/>
    </xf>
    <xf numFmtId="4" fontId="0" fillId="8" borderId="13" xfId="26" applyNumberFormat="1" applyFont="1" applyFill="1" applyBorder="1" applyAlignment="1" applyProtection="1">
      <alignment vertical="center"/>
      <protection/>
    </xf>
    <xf numFmtId="167" fontId="0" fillId="8" borderId="55" xfId="26" applyNumberFormat="1" applyFont="1" applyFill="1" applyBorder="1" applyAlignment="1" applyProtection="1">
      <alignment vertical="center"/>
      <protection/>
    </xf>
    <xf numFmtId="4" fontId="0" fillId="8" borderId="54" xfId="26" applyNumberFormat="1" applyFont="1" applyFill="1" applyBorder="1" applyAlignment="1" applyProtection="1">
      <alignment vertical="center"/>
      <protection/>
    </xf>
    <xf numFmtId="0" fontId="0" fillId="8" borderId="19" xfId="26" applyFont="1" applyFill="1" applyBorder="1" applyAlignment="1" applyProtection="1">
      <alignment horizontal="left" vertical="center" wrapText="1"/>
      <protection/>
    </xf>
    <xf numFmtId="0" fontId="0" fillId="8" borderId="19" xfId="26" applyFont="1" applyFill="1" applyBorder="1" applyAlignment="1" applyProtection="1">
      <alignment horizontal="center" vertical="center" wrapText="1"/>
      <protection/>
    </xf>
    <xf numFmtId="0" fontId="34" fillId="8" borderId="19" xfId="0" applyFont="1" applyFill="1" applyBorder="1" applyAlignment="1" applyProtection="1">
      <alignment horizontal="center" vertical="center"/>
      <protection/>
    </xf>
    <xf numFmtId="49" fontId="34" fillId="8" borderId="19" xfId="0" applyNumberFormat="1" applyFont="1" applyFill="1" applyBorder="1" applyAlignment="1" applyProtection="1">
      <alignment horizontal="left" vertical="center" wrapText="1"/>
      <protection/>
    </xf>
    <xf numFmtId="0" fontId="34" fillId="8" borderId="19" xfId="0" applyFont="1" applyFill="1" applyBorder="1" applyAlignment="1" applyProtection="1">
      <alignment horizontal="left" vertical="center" wrapText="1"/>
      <protection/>
    </xf>
    <xf numFmtId="0" fontId="34" fillId="8" borderId="19" xfId="0" applyFont="1" applyFill="1" applyBorder="1" applyAlignment="1" applyProtection="1">
      <alignment horizontal="center" vertical="center" wrapText="1"/>
      <protection/>
    </xf>
    <xf numFmtId="167" fontId="34" fillId="8" borderId="19" xfId="0" applyNumberFormat="1" applyFont="1" applyFill="1" applyBorder="1" applyAlignment="1" applyProtection="1">
      <alignment vertical="center"/>
      <protection/>
    </xf>
    <xf numFmtId="4" fontId="34" fillId="8" borderId="19" xfId="0" applyNumberFormat="1" applyFont="1" applyFill="1" applyBorder="1" applyAlignment="1" applyProtection="1">
      <alignment vertical="center"/>
      <protection locked="0"/>
    </xf>
    <xf numFmtId="4" fontId="34" fillId="8" borderId="13" xfId="0" applyNumberFormat="1" applyFont="1" applyFill="1" applyBorder="1" applyAlignment="1" applyProtection="1">
      <alignment vertical="center"/>
      <protection/>
    </xf>
    <xf numFmtId="167" fontId="34" fillId="8" borderId="55" xfId="0" applyNumberFormat="1" applyFont="1" applyFill="1" applyBorder="1" applyAlignment="1" applyProtection="1">
      <alignment vertical="center"/>
      <protection/>
    </xf>
    <xf numFmtId="4" fontId="34" fillId="8" borderId="54" xfId="0" applyNumberFormat="1" applyFont="1" applyFill="1" applyBorder="1" applyAlignment="1" applyProtection="1">
      <alignment vertical="center"/>
      <protection/>
    </xf>
    <xf numFmtId="14" fontId="39" fillId="0" borderId="41" xfId="23" applyNumberFormat="1" applyBorder="1" applyAlignment="1">
      <alignment horizontal="center" vertical="center"/>
      <protection/>
    </xf>
    <xf numFmtId="14" fontId="39" fillId="0" borderId="44" xfId="23" applyNumberFormat="1" applyBorder="1" applyAlignment="1">
      <alignment horizontal="center" vertical="center"/>
      <protection/>
    </xf>
    <xf numFmtId="14" fontId="39" fillId="0" borderId="47" xfId="23" applyNumberFormat="1" applyBorder="1" applyAlignment="1">
      <alignment horizontal="center" vertical="center"/>
      <protection/>
    </xf>
    <xf numFmtId="0" fontId="0" fillId="0" borderId="0" xfId="26" applyFont="1" applyBorder="1" applyAlignment="1" applyProtection="1">
      <alignment vertical="center"/>
      <protection/>
    </xf>
    <xf numFmtId="0" fontId="44" fillId="0" borderId="34" xfId="23" applyFont="1" applyBorder="1" applyAlignment="1">
      <alignment horizontal="left" vertical="center" wrapText="1"/>
      <protection/>
    </xf>
    <xf numFmtId="0" fontId="44" fillId="0" borderId="35" xfId="23" applyFont="1" applyBorder="1" applyAlignment="1">
      <alignment horizontal="left" vertical="center"/>
      <protection/>
    </xf>
    <xf numFmtId="0" fontId="44" fillId="0" borderId="36" xfId="23" applyFont="1" applyBorder="1" applyAlignment="1">
      <alignment horizontal="left" vertical="center"/>
      <protection/>
    </xf>
    <xf numFmtId="4" fontId="39" fillId="0" borderId="34" xfId="23" applyNumberFormat="1" applyBorder="1" applyAlignment="1">
      <alignment horizontal="center" vertical="center"/>
      <protection/>
    </xf>
    <xf numFmtId="0" fontId="39" fillId="0" borderId="36" xfId="23" applyBorder="1" applyAlignment="1">
      <alignment horizontal="center" vertical="center"/>
      <protection/>
    </xf>
    <xf numFmtId="4" fontId="44" fillId="0" borderId="34" xfId="23" applyNumberFormat="1" applyFont="1" applyBorder="1" applyAlignment="1">
      <alignment horizontal="center" vertical="center"/>
      <protection/>
    </xf>
    <xf numFmtId="4" fontId="44" fillId="0" borderId="36" xfId="23" applyNumberFormat="1" applyFont="1" applyBorder="1" applyAlignment="1">
      <alignment horizontal="center" vertical="center"/>
      <protection/>
    </xf>
    <xf numFmtId="0" fontId="22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5" borderId="6" xfId="0" applyFont="1" applyFill="1" applyBorder="1" applyAlignment="1" applyProtection="1">
      <alignment horizontal="center" vertical="center"/>
      <protection/>
    </xf>
    <xf numFmtId="0" fontId="0" fillId="5" borderId="7" xfId="0" applyFont="1" applyFill="1" applyBorder="1" applyAlignment="1" applyProtection="1">
      <alignment vertical="center"/>
      <protection/>
    </xf>
    <xf numFmtId="0" fontId="0" fillId="0" borderId="0" xfId="0"/>
    <xf numFmtId="0" fontId="20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Protection="1">
      <protection/>
    </xf>
    <xf numFmtId="0" fontId="45" fillId="0" borderId="59" xfId="26" applyFont="1" applyFill="1" applyBorder="1" applyAlignment="1" applyProtection="1">
      <alignment horizontal="left" vertical="center" wrapText="1"/>
      <protection/>
    </xf>
    <xf numFmtId="0" fontId="45" fillId="0" borderId="10" xfId="26" applyFont="1" applyFill="1" applyBorder="1" applyAlignment="1" applyProtection="1">
      <alignment horizontal="left" vertical="center" wrapText="1"/>
      <protection/>
    </xf>
    <xf numFmtId="0" fontId="45" fillId="0" borderId="60" xfId="26" applyFont="1" applyFill="1" applyBorder="1" applyAlignment="1" applyProtection="1">
      <alignment horizontal="left" vertical="center" wrapText="1"/>
      <protection/>
    </xf>
    <xf numFmtId="0" fontId="3" fillId="0" borderId="0" xfId="26" applyFont="1" applyBorder="1" applyAlignment="1" applyProtection="1">
      <alignment horizontal="left" vertical="center"/>
      <protection/>
    </xf>
    <xf numFmtId="0" fontId="0" fillId="0" borderId="0" xfId="26" applyFont="1" applyBorder="1" applyAlignment="1" applyProtection="1">
      <alignment vertical="center"/>
      <protection/>
    </xf>
    <xf numFmtId="0" fontId="5" fillId="0" borderId="0" xfId="26" applyFont="1" applyBorder="1" applyAlignment="1" applyProtection="1">
      <alignment horizontal="left" vertical="center" wrapText="1"/>
      <protection/>
    </xf>
    <xf numFmtId="0" fontId="21" fillId="0" borderId="20" xfId="26" applyFont="1" applyBorder="1" applyAlignment="1" applyProtection="1">
      <alignment horizontal="center" vertical="center"/>
      <protection/>
    </xf>
    <xf numFmtId="0" fontId="21" fillId="0" borderId="21" xfId="26" applyFont="1" applyBorder="1" applyAlignment="1" applyProtection="1">
      <alignment horizontal="center" vertical="center"/>
      <protection/>
    </xf>
    <xf numFmtId="0" fontId="21" fillId="0" borderId="61" xfId="26" applyFont="1" applyBorder="1" applyAlignment="1" applyProtection="1">
      <alignment horizontal="center" vertical="center"/>
      <protection/>
    </xf>
    <xf numFmtId="0" fontId="21" fillId="0" borderId="62" xfId="26" applyFont="1" applyBorder="1" applyAlignment="1" applyProtection="1">
      <alignment horizontal="center" vertical="center"/>
      <protection/>
    </xf>
    <xf numFmtId="0" fontId="21" fillId="0" borderId="63" xfId="26" applyFont="1" applyBorder="1" applyAlignment="1" applyProtection="1">
      <alignment horizontal="center" vertical="center"/>
      <protection/>
    </xf>
    <xf numFmtId="0" fontId="19" fillId="0" borderId="0" xfId="26" applyFont="1" applyBorder="1" applyAlignment="1" applyProtection="1">
      <alignment horizontal="left" vertical="center" wrapText="1"/>
      <protection/>
    </xf>
    <xf numFmtId="0" fontId="0" fillId="0" borderId="0" xfId="26" applyBorder="1" applyProtection="1">
      <alignment/>
      <protection/>
    </xf>
    <xf numFmtId="0" fontId="4" fillId="0" borderId="0" xfId="26" applyFont="1" applyBorder="1" applyAlignment="1" applyProtection="1">
      <alignment horizontal="left" vertical="center" wrapText="1"/>
      <protection/>
    </xf>
    <xf numFmtId="0" fontId="0" fillId="0" borderId="0" xfId="26" applyFont="1" applyBorder="1" applyAlignment="1" applyProtection="1">
      <alignment vertical="center" wrapText="1"/>
      <protection/>
    </xf>
    <xf numFmtId="0" fontId="38" fillId="2" borderId="21" xfId="20" applyFont="1" applyFill="1" applyBorder="1" applyAlignment="1">
      <alignment vertical="center"/>
    </xf>
    <xf numFmtId="0" fontId="19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 3" xfId="22"/>
    <cellStyle name="normální 2 2" xfId="23"/>
    <cellStyle name="Normální 3 2" xfId="24"/>
    <cellStyle name="Normální 111" xfId="25"/>
    <cellStyle name="Normální 112" xfId="26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hval&#269;ov%20kultur&#225;k\Rozpo&#269;et\Polo&#382;kov&#253;%20rozpo&#269;et%20KD%20Chval&#269;o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&#225;ce\Akce\Hotel%20u%20sportovn&#237;ho%20are&#225;lu%20V&#233;ska\V&#233;ska%20rekapitulac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rnyi.OHLZS\Documents\VBA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edekm\Desktop\Hranice_retencni_nadrz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edekm\Desktop\Hranice_retencky\Zmenove_listy\ZL_4_zalozeni_nadrze_RN1B\ZL_4_zmena_zalozeni_RN1B_rozpocet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001</v>
          </cell>
          <cell r="C5" t="str">
            <v>Kulturní dům Chvalčov - oprava</v>
          </cell>
        </row>
        <row r="7">
          <cell r="A7" t="str">
            <v>92-2005</v>
          </cell>
          <cell r="C7" t="str">
            <v>Kulturní dům Chvalčov - oprava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.VŠE"/>
      <sheetName val="SO01 Základní rozpočet"/>
      <sheetName val="Rekapitulace (silno)"/>
      <sheetName val="Rozvaděče a TR"/>
      <sheetName val="Specifikace rozvaděčů"/>
      <sheetName val="Svítidla"/>
      <sheetName val="Materiál"/>
      <sheetName val="Montáž"/>
      <sheetName val="Hromosvody"/>
      <sheetName val="Rek.(slabo)"/>
      <sheetName val="EPS"/>
      <sheetName val="EZS"/>
      <sheetName val="SK"/>
      <sheetName val="STA"/>
      <sheetName val="CCTV"/>
      <sheetName val="REKAPITULACE (VZT)"/>
      <sheetName val="VZT"/>
      <sheetName val="Rekapitulace (KLIMA)"/>
      <sheetName val="KLIMA"/>
      <sheetName val="Rekapitulace (MaR)"/>
      <sheetName val="MaR"/>
      <sheetName val="ZTI"/>
      <sheetName val="ZTI Položky"/>
      <sheetName val="Rek.(ÚT)"/>
      <sheetName val="Rek.(BARY)"/>
      <sheetName val="Bar 1.PP"/>
      <sheetName val="Bar 1.NP"/>
      <sheetName val="Bar 4.NP"/>
      <sheetName val="Kuchyně"/>
      <sheetName val="SO02 Domovní přípojka vody"/>
      <sheetName val="SO04 Závlahy"/>
      <sheetName val="SO05 Přípojka splaškových vod"/>
      <sheetName val="SO06 Odlučovač tuku"/>
      <sheetName val="SO07 Dešťová kanalizace"/>
      <sheetName val="Rekapitulace (TRAFO)"/>
      <sheetName val="TRAFO"/>
      <sheetName val="Rekapitulace (VO)"/>
      <sheetName val="SO09 VO"/>
      <sheetName val="VO Zemní práce"/>
      <sheetName val="Rek. (SO10 přípojka tel.)"/>
      <sheetName val="Materiál a montáž"/>
      <sheetName val="Zemní práce"/>
      <sheetName val="MG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2">
          <cell r="E12">
            <v>687098</v>
          </cell>
          <cell r="F12">
            <v>1743257</v>
          </cell>
          <cell r="G12">
            <v>0</v>
          </cell>
          <cell r="H12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BA2"/>
      <sheetName val="ÚT Položky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SO 10.1 - Retenční nádrž ..."/>
      <sheetName val="SO 10.2 - Vodovodní přípojka"/>
      <sheetName val="SO 10.3 - Přípojka NN"/>
      <sheetName val="SO 10.4 - Přeložka trubní..."/>
      <sheetName val="SO 10.5 - Přeložka vodovo..."/>
      <sheetName val="SO 10.6 - Obslužná vozovka"/>
      <sheetName val="PS 10.1 - Strojně technol..."/>
      <sheetName val="PS 10.2 - Elektro část a ASŘ"/>
      <sheetName val="PS 10.3 - Přenos dat"/>
      <sheetName val="SO 20.1 - Retenční nádrž ..."/>
      <sheetName val="SO 20.2 - Vrtaná studna VS1"/>
      <sheetName val="SO 20.3 - Přípojka NN"/>
      <sheetName val="PS 20.1 - Strojně technol..."/>
      <sheetName val="PS 20.2 - Elektro část a ASŘ"/>
      <sheetName val="PS 20.3 - Přenos dat"/>
      <sheetName val="SO 40.11 - Retenční nádrž..."/>
      <sheetName val="SO 40.12 - Retenční nádrž..."/>
      <sheetName val="SO 40.2 - Vodovodní přípojka"/>
      <sheetName val="SO 40.3 - Přípojka NN"/>
      <sheetName val="SO 40.4 - Přeložka vodovo..."/>
      <sheetName val="SO 40.5 - Přeložka kabelů..."/>
      <sheetName val="SO 40.6 - Přeložka kabelů..."/>
      <sheetName val="PS 40.1 - Strojně technol..."/>
      <sheetName val="PS 40.2 - Elektro část a ASŘ"/>
      <sheetName val="PS 40.3 - Přenos dat"/>
      <sheetName val="991 - OSTATNÍ NÁKLADY"/>
      <sheetName val="00 - OSTATNÍ"/>
      <sheetName val="SO 01.1 - splašková kanal..."/>
      <sheetName val="SO 01.2 - přeložka vodovodu"/>
      <sheetName val="SO 02 - TLAKOVÁ KANALIZACE"/>
      <sheetName val="SO 03, 04 - ČERPACÍ STANI..."/>
      <sheetName val="00 - OSTATNÍ NÁKLADY"/>
      <sheetName val="SO 01.1 - splašková kanal..._01"/>
      <sheetName val="SO 01.2 - kanalizační odb..."/>
      <sheetName val="SO 03,04,05 - SPLAŠKOVÁ K..."/>
    </sheetNames>
    <sheetDataSet>
      <sheetData sheetId="0">
        <row r="8">
          <cell r="G8" t="str">
            <v>6.4.2016</v>
          </cell>
        </row>
        <row r="13">
          <cell r="G13" t="str">
            <v>46342796</v>
          </cell>
        </row>
        <row r="14">
          <cell r="G14" t="str">
            <v>CZ46342796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L č.4"/>
      <sheetName val="SO 20.1 - Retenční nádrž ..."/>
    </sheetNames>
    <sheetDataSet>
      <sheetData sheetId="0">
        <row r="1">
          <cell r="B1" t="str">
            <v>Změnový list č. 4 - změna založení retenční nádrže RN1B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8"/>
  <sheetViews>
    <sheetView view="pageBreakPreview" zoomScale="85" zoomScaleSheetLayoutView="85" workbookViewId="0" topLeftCell="A1">
      <selection activeCell="B1" sqref="B1"/>
    </sheetView>
  </sheetViews>
  <sheetFormatPr defaultColWidth="9.33203125" defaultRowHeight="13.5"/>
  <cols>
    <col min="1" max="1" width="0.82421875" style="273" customWidth="1"/>
    <col min="2" max="2" width="24.83203125" style="273" customWidth="1"/>
    <col min="3" max="3" width="30.16015625" style="273" customWidth="1"/>
    <col min="4" max="7" width="23.83203125" style="273" customWidth="1"/>
    <col min="8" max="16384" width="9.16015625" style="273" customWidth="1"/>
  </cols>
  <sheetData>
    <row r="1" spans="2:7" ht="26.25" customHeight="1">
      <c r="B1" s="270" t="s">
        <v>3852</v>
      </c>
      <c r="C1" s="271"/>
      <c r="D1" s="272"/>
      <c r="E1" s="268"/>
      <c r="F1" s="268"/>
      <c r="G1" s="271"/>
    </row>
    <row r="2" spans="2:7" s="276" customFormat="1" ht="10.2">
      <c r="B2" s="274"/>
      <c r="C2" s="275"/>
      <c r="D2" s="275"/>
      <c r="E2" s="275"/>
      <c r="F2" s="275"/>
      <c r="G2" s="275"/>
    </row>
    <row r="3" spans="2:7" s="276" customFormat="1" ht="10.2">
      <c r="B3" s="274"/>
      <c r="C3" s="275"/>
      <c r="D3" s="275"/>
      <c r="E3" s="275"/>
      <c r="F3" s="275"/>
      <c r="G3" s="275"/>
    </row>
    <row r="4" spans="2:7" ht="16.2" thickBot="1">
      <c r="B4" s="277"/>
      <c r="C4" s="271"/>
      <c r="D4" s="271"/>
      <c r="E4" s="271"/>
      <c r="F4" s="271"/>
      <c r="G4" s="271"/>
    </row>
    <row r="5" spans="2:7" ht="28.5" customHeight="1" thickBot="1">
      <c r="B5" s="278" t="s">
        <v>16</v>
      </c>
      <c r="C5" s="279"/>
      <c r="D5" s="754" t="s">
        <v>3795</v>
      </c>
      <c r="E5" s="755"/>
      <c r="F5" s="756"/>
      <c r="G5" s="271"/>
    </row>
    <row r="6" spans="2:7" ht="13.8" thickBot="1">
      <c r="B6" s="278"/>
      <c r="C6" s="272"/>
      <c r="D6" s="271"/>
      <c r="E6" s="271"/>
      <c r="F6" s="271"/>
      <c r="G6" s="271"/>
    </row>
    <row r="7" spans="2:7" ht="13.8" thickBot="1">
      <c r="B7" s="278" t="s">
        <v>3796</v>
      </c>
      <c r="C7" s="279"/>
      <c r="D7" s="280" t="s">
        <v>3818</v>
      </c>
      <c r="E7" s="281"/>
      <c r="F7" s="282"/>
      <c r="G7" s="271"/>
    </row>
    <row r="8" spans="2:7" ht="13.5">
      <c r="B8" s="278"/>
      <c r="C8" s="283"/>
      <c r="D8" s="284"/>
      <c r="E8" s="271"/>
      <c r="F8" s="271"/>
      <c r="G8" s="271"/>
    </row>
    <row r="9" spans="2:7" ht="14.4">
      <c r="B9" s="285" t="s">
        <v>3797</v>
      </c>
      <c r="C9" s="286"/>
      <c r="D9" s="286" t="s">
        <v>3819</v>
      </c>
      <c r="E9" s="271"/>
      <c r="F9" s="271"/>
      <c r="G9" s="271"/>
    </row>
    <row r="10" spans="2:7" ht="14.4">
      <c r="B10" s="285" t="s">
        <v>3798</v>
      </c>
      <c r="C10" s="286"/>
      <c r="D10" s="287" t="s">
        <v>3799</v>
      </c>
      <c r="E10" s="271"/>
      <c r="F10" s="271"/>
      <c r="G10" s="271"/>
    </row>
    <row r="11" spans="2:7" ht="14.4">
      <c r="B11" s="285"/>
      <c r="C11" s="286"/>
      <c r="D11" s="286"/>
      <c r="E11" s="271"/>
      <c r="F11" s="271"/>
      <c r="G11" s="271"/>
    </row>
    <row r="12" spans="2:7" ht="13.5">
      <c r="B12" s="288"/>
      <c r="C12" s="271"/>
      <c r="D12" s="271"/>
      <c r="E12" s="271"/>
      <c r="F12" s="271"/>
      <c r="G12" s="271"/>
    </row>
    <row r="13" spans="2:7" ht="13.5">
      <c r="B13" s="278" t="s">
        <v>3800</v>
      </c>
      <c r="C13" s="271"/>
      <c r="D13" s="271"/>
      <c r="E13" s="271"/>
      <c r="F13" s="271"/>
      <c r="G13" s="271"/>
    </row>
    <row r="14" spans="2:7" ht="13.8" thickBot="1">
      <c r="B14" s="288"/>
      <c r="C14" s="271"/>
      <c r="D14" s="271"/>
      <c r="E14" s="271"/>
      <c r="F14" s="271"/>
      <c r="G14" s="271"/>
    </row>
    <row r="15" spans="2:7" ht="13.8" thickBot="1">
      <c r="B15" s="288" t="s">
        <v>3801</v>
      </c>
      <c r="C15" s="271"/>
      <c r="D15" s="271"/>
      <c r="E15" s="757">
        <f>'Rekapitulace stavby'!G51</f>
        <v>342064</v>
      </c>
      <c r="F15" s="758"/>
      <c r="G15" s="271"/>
    </row>
    <row r="16" spans="2:7" s="276" customFormat="1" ht="10.8" thickBot="1">
      <c r="B16" s="274"/>
      <c r="C16" s="275"/>
      <c r="D16" s="275"/>
      <c r="E16" s="275"/>
      <c r="F16" s="275"/>
      <c r="G16" s="275"/>
    </row>
    <row r="17" spans="2:7" ht="13.8" thickBot="1">
      <c r="B17" s="288" t="s">
        <v>3802</v>
      </c>
      <c r="C17" s="271"/>
      <c r="D17" s="271"/>
      <c r="E17" s="757">
        <f>'Rekapitulace stavby'!F51</f>
        <v>-510894.88000000006</v>
      </c>
      <c r="F17" s="758"/>
      <c r="G17" s="271"/>
    </row>
    <row r="18" spans="2:7" s="276" customFormat="1" ht="10.8" thickBot="1">
      <c r="B18" s="274"/>
      <c r="C18" s="275"/>
      <c r="D18" s="275"/>
      <c r="E18" s="275"/>
      <c r="F18" s="275"/>
      <c r="G18" s="275"/>
    </row>
    <row r="19" spans="2:7" ht="13.8" thickBot="1">
      <c r="B19" s="278" t="s">
        <v>3803</v>
      </c>
      <c r="C19" s="271"/>
      <c r="D19" s="271"/>
      <c r="E19" s="759">
        <f>SUM(E15+E17)</f>
        <v>-168830.88000000006</v>
      </c>
      <c r="F19" s="760"/>
      <c r="G19" s="271"/>
    </row>
    <row r="20" spans="2:7" ht="13.5">
      <c r="B20" s="278"/>
      <c r="C20" s="271"/>
      <c r="D20" s="271"/>
      <c r="E20" s="271"/>
      <c r="F20" s="271"/>
      <c r="G20" s="271"/>
    </row>
    <row r="21" ht="13.5">
      <c r="B21" s="278" t="s">
        <v>3804</v>
      </c>
    </row>
    <row r="22" ht="13.8" thickBot="1">
      <c r="B22" s="278"/>
    </row>
    <row r="23" spans="2:7" ht="13.5">
      <c r="B23" s="289" t="s">
        <v>3805</v>
      </c>
      <c r="C23" s="290" t="s">
        <v>3806</v>
      </c>
      <c r="D23" s="290" t="s">
        <v>3807</v>
      </c>
      <c r="E23" s="290" t="s">
        <v>3808</v>
      </c>
      <c r="F23" s="291" t="s">
        <v>3809</v>
      </c>
      <c r="G23" s="271"/>
    </row>
    <row r="24" spans="2:7" ht="50.1" customHeight="1">
      <c r="B24" s="292" t="s">
        <v>3810</v>
      </c>
      <c r="C24" s="293" t="s">
        <v>3811</v>
      </c>
      <c r="D24" s="294" t="s">
        <v>3812</v>
      </c>
      <c r="E24" s="750">
        <v>43181</v>
      </c>
      <c r="F24" s="295"/>
      <c r="G24" s="271"/>
    </row>
    <row r="25" spans="2:7" ht="50.1" customHeight="1">
      <c r="B25" s="296" t="s">
        <v>3813</v>
      </c>
      <c r="C25" s="297" t="s">
        <v>3814</v>
      </c>
      <c r="D25" s="298" t="s">
        <v>3812</v>
      </c>
      <c r="E25" s="751">
        <v>43181</v>
      </c>
      <c r="F25" s="299"/>
      <c r="G25" s="271"/>
    </row>
    <row r="26" spans="2:7" ht="50.1" customHeight="1">
      <c r="B26" s="296" t="s">
        <v>3815</v>
      </c>
      <c r="C26" s="297" t="s">
        <v>3816</v>
      </c>
      <c r="D26" s="298" t="s">
        <v>3812</v>
      </c>
      <c r="E26" s="751">
        <v>43181</v>
      </c>
      <c r="F26" s="299"/>
      <c r="G26" s="271"/>
    </row>
    <row r="27" spans="2:7" ht="50.1" customHeight="1" thickBot="1">
      <c r="B27" s="300" t="s">
        <v>3817</v>
      </c>
      <c r="C27" s="301" t="s">
        <v>3853</v>
      </c>
      <c r="D27" s="302" t="s">
        <v>3812</v>
      </c>
      <c r="E27" s="752">
        <v>43181</v>
      </c>
      <c r="F27" s="303"/>
      <c r="G27" s="271"/>
    </row>
    <row r="28" spans="2:7" ht="13.5">
      <c r="B28" s="288"/>
      <c r="C28" s="271"/>
      <c r="D28" s="271"/>
      <c r="E28" s="271"/>
      <c r="F28" s="271"/>
      <c r="G28" s="271"/>
    </row>
  </sheetData>
  <mergeCells count="4">
    <mergeCell ref="D5:F5"/>
    <mergeCell ref="E15:F15"/>
    <mergeCell ref="E17:F17"/>
    <mergeCell ref="E19:F1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BE57"/>
  <sheetViews>
    <sheetView showGridLines="0" workbookViewId="0" topLeftCell="A1">
      <pane ySplit="1" topLeftCell="A2" activePane="bottomLeft" state="frozen"/>
      <selection pane="bottomLeft" activeCell="C39" sqref="C3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19.33203125" style="0" customWidth="1"/>
    <col min="5" max="5" width="78" style="0" customWidth="1"/>
    <col min="6" max="6" width="27" style="0" customWidth="1"/>
    <col min="7" max="7" width="23" style="0" customWidth="1"/>
    <col min="8" max="8" width="24.33203125" style="223" customWidth="1"/>
    <col min="9" max="9" width="1.66796875" style="165" customWidth="1"/>
    <col min="10" max="10" width="22.5" style="0" customWidth="1"/>
    <col min="11" max="13" width="25.83203125" style="0" hidden="1" customWidth="1"/>
    <col min="14" max="18" width="21.66015625" style="0" hidden="1" customWidth="1"/>
    <col min="19" max="19" width="19.16015625" style="0" hidden="1" customWidth="1"/>
    <col min="20" max="20" width="25" style="0" hidden="1" customWidth="1"/>
    <col min="21" max="22" width="19.16015625" style="0" hidden="1" customWidth="1"/>
    <col min="23" max="23" width="20" style="0" customWidth="1"/>
    <col min="37" max="57" width="9.33203125" style="0" hidden="1" customWidth="1"/>
  </cols>
  <sheetData>
    <row r="1" spans="1:40" ht="21.45" customHeight="1" hidden="1">
      <c r="A1" s="161" t="s">
        <v>0</v>
      </c>
      <c r="B1" s="162"/>
      <c r="C1" s="162"/>
      <c r="D1" s="163" t="s">
        <v>1</v>
      </c>
      <c r="E1" s="162"/>
      <c r="F1" s="16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6" t="s">
        <v>2</v>
      </c>
      <c r="T1" s="16" t="s">
        <v>3</v>
      </c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L1" s="18" t="s">
        <v>4</v>
      </c>
      <c r="AM1" s="18" t="s">
        <v>4</v>
      </c>
      <c r="AN1" s="18" t="s">
        <v>5</v>
      </c>
    </row>
    <row r="2" spans="10:38" ht="36.9" customHeight="1" hidden="1">
      <c r="J2" s="769"/>
      <c r="K2" s="769"/>
      <c r="L2" s="769"/>
      <c r="M2" s="769"/>
      <c r="N2" s="769"/>
      <c r="O2" s="769"/>
      <c r="P2" s="769"/>
      <c r="Q2" s="769"/>
      <c r="R2" s="769"/>
      <c r="S2" s="769"/>
      <c r="T2" s="769"/>
      <c r="U2" s="769"/>
      <c r="V2" s="769"/>
      <c r="W2" s="769"/>
      <c r="AK2" s="19" t="s">
        <v>6</v>
      </c>
      <c r="AL2" s="19" t="s">
        <v>7</v>
      </c>
    </row>
    <row r="3" spans="2:38" ht="6.9" customHeight="1" hidden="1">
      <c r="B3" s="20"/>
      <c r="C3" s="21"/>
      <c r="D3" s="21"/>
      <c r="E3" s="21"/>
      <c r="F3" s="21"/>
      <c r="G3" s="21"/>
      <c r="H3" s="224"/>
      <c r="I3" s="166"/>
      <c r="AK3" s="19" t="s">
        <v>6</v>
      </c>
      <c r="AL3" s="19" t="s">
        <v>8</v>
      </c>
    </row>
    <row r="4" spans="2:37" ht="36.9" customHeight="1" hidden="1">
      <c r="B4" s="22"/>
      <c r="C4" s="23"/>
      <c r="D4" s="24" t="s">
        <v>9</v>
      </c>
      <c r="E4" s="23"/>
      <c r="F4" s="23"/>
      <c r="G4" s="23"/>
      <c r="H4" s="224"/>
      <c r="I4" s="166"/>
      <c r="K4" s="25" t="s">
        <v>10</v>
      </c>
      <c r="W4" s="26" t="s">
        <v>11</v>
      </c>
      <c r="AK4" s="19" t="s">
        <v>12</v>
      </c>
    </row>
    <row r="5" spans="2:37" ht="14.4" customHeight="1" hidden="1">
      <c r="B5" s="22"/>
      <c r="C5" s="23"/>
      <c r="D5" s="27" t="s">
        <v>13</v>
      </c>
      <c r="E5" s="23"/>
      <c r="F5" s="773"/>
      <c r="G5" s="773"/>
      <c r="H5" s="224"/>
      <c r="I5" s="166"/>
      <c r="W5" s="770" t="s">
        <v>15</v>
      </c>
      <c r="AK5" s="19" t="s">
        <v>6</v>
      </c>
    </row>
    <row r="6" spans="2:37" ht="36.9" customHeight="1" hidden="1">
      <c r="B6" s="22"/>
      <c r="C6" s="23"/>
      <c r="D6" s="29" t="s">
        <v>16</v>
      </c>
      <c r="E6" s="23"/>
      <c r="F6" s="773"/>
      <c r="G6" s="773"/>
      <c r="H6" s="224"/>
      <c r="I6" s="166"/>
      <c r="W6" s="769"/>
      <c r="AK6" s="19" t="s">
        <v>18</v>
      </c>
    </row>
    <row r="7" spans="2:37" ht="14.4" customHeight="1" hidden="1">
      <c r="B7" s="22"/>
      <c r="C7" s="23"/>
      <c r="D7" s="30" t="s">
        <v>19</v>
      </c>
      <c r="E7" s="23"/>
      <c r="F7" s="23"/>
      <c r="G7" s="28" t="s">
        <v>22</v>
      </c>
      <c r="H7" s="28"/>
      <c r="I7" s="166"/>
      <c r="W7" s="769"/>
      <c r="AK7" s="19" t="s">
        <v>23</v>
      </c>
    </row>
    <row r="8" spans="2:37" ht="14.4" customHeight="1" hidden="1">
      <c r="B8" s="22"/>
      <c r="C8" s="23"/>
      <c r="D8" s="30" t="s">
        <v>24</v>
      </c>
      <c r="E8" s="23"/>
      <c r="F8" s="23"/>
      <c r="G8" s="31" t="s">
        <v>27</v>
      </c>
      <c r="H8" s="31"/>
      <c r="I8" s="166"/>
      <c r="W8" s="769"/>
      <c r="AK8" s="19" t="s">
        <v>28</v>
      </c>
    </row>
    <row r="9" spans="2:37" ht="29.25" customHeight="1" hidden="1">
      <c r="B9" s="22"/>
      <c r="C9" s="23"/>
      <c r="D9" s="27" t="s">
        <v>29</v>
      </c>
      <c r="E9" s="23"/>
      <c r="F9" s="23"/>
      <c r="G9" s="32" t="s">
        <v>30</v>
      </c>
      <c r="H9" s="32"/>
      <c r="I9" s="166"/>
      <c r="W9" s="769"/>
      <c r="AK9" s="19" t="s">
        <v>31</v>
      </c>
    </row>
    <row r="10" spans="2:37" ht="14.4" customHeight="1" hidden="1">
      <c r="B10" s="22"/>
      <c r="C10" s="23"/>
      <c r="D10" s="30" t="s">
        <v>32</v>
      </c>
      <c r="E10" s="23"/>
      <c r="F10" s="23"/>
      <c r="G10" s="28" t="s">
        <v>34</v>
      </c>
      <c r="H10" s="28"/>
      <c r="I10" s="166"/>
      <c r="W10" s="769"/>
      <c r="AK10" s="19" t="s">
        <v>18</v>
      </c>
    </row>
    <row r="11" spans="2:37" ht="18.45" customHeight="1" hidden="1">
      <c r="B11" s="22"/>
      <c r="C11" s="23"/>
      <c r="D11" s="23"/>
      <c r="E11" s="23"/>
      <c r="F11" s="23"/>
      <c r="G11" s="28" t="s">
        <v>34</v>
      </c>
      <c r="H11" s="28"/>
      <c r="I11" s="166"/>
      <c r="W11" s="769"/>
      <c r="AK11" s="19" t="s">
        <v>18</v>
      </c>
    </row>
    <row r="12" spans="2:37" ht="6.9" customHeight="1" hidden="1">
      <c r="B12" s="22"/>
      <c r="C12" s="23"/>
      <c r="D12" s="23"/>
      <c r="E12" s="23"/>
      <c r="F12" s="23"/>
      <c r="G12" s="23"/>
      <c r="H12" s="224"/>
      <c r="I12" s="166"/>
      <c r="W12" s="769"/>
      <c r="AK12" s="19" t="s">
        <v>18</v>
      </c>
    </row>
    <row r="13" spans="2:37" ht="14.4" customHeight="1" hidden="1">
      <c r="B13" s="22"/>
      <c r="C13" s="23"/>
      <c r="D13" s="30" t="s">
        <v>37</v>
      </c>
      <c r="E13" s="23"/>
      <c r="F13" s="23"/>
      <c r="G13" s="33" t="s">
        <v>3767</v>
      </c>
      <c r="H13" s="33"/>
      <c r="I13" s="166"/>
      <c r="W13" s="769"/>
      <c r="AK13" s="19" t="s">
        <v>18</v>
      </c>
    </row>
    <row r="14" spans="2:37" ht="13.2" hidden="1">
      <c r="B14" s="22"/>
      <c r="C14" s="23"/>
      <c r="D14" s="23"/>
      <c r="E14" s="773"/>
      <c r="F14" s="773"/>
      <c r="G14" s="33" t="s">
        <v>3768</v>
      </c>
      <c r="H14" s="33"/>
      <c r="I14" s="166"/>
      <c r="W14" s="769"/>
      <c r="AK14" s="19" t="s">
        <v>18</v>
      </c>
    </row>
    <row r="15" spans="2:37" ht="6.9" customHeight="1" hidden="1">
      <c r="B15" s="22"/>
      <c r="C15" s="23"/>
      <c r="D15" s="23"/>
      <c r="E15" s="23"/>
      <c r="F15" s="23"/>
      <c r="G15" s="23"/>
      <c r="H15" s="224"/>
      <c r="I15" s="166"/>
      <c r="W15" s="769"/>
      <c r="AK15" s="19" t="s">
        <v>4</v>
      </c>
    </row>
    <row r="16" spans="2:37" ht="14.4" customHeight="1" hidden="1">
      <c r="B16" s="22"/>
      <c r="C16" s="23"/>
      <c r="D16" s="30" t="s">
        <v>38</v>
      </c>
      <c r="E16" s="23"/>
      <c r="F16" s="23"/>
      <c r="G16" s="28" t="s">
        <v>34</v>
      </c>
      <c r="H16" s="28"/>
      <c r="I16" s="166"/>
      <c r="W16" s="769"/>
      <c r="AK16" s="19" t="s">
        <v>4</v>
      </c>
    </row>
    <row r="17" spans="2:37" ht="18.45" customHeight="1" hidden="1">
      <c r="B17" s="22"/>
      <c r="C17" s="23"/>
      <c r="D17" s="23"/>
      <c r="E17" s="23"/>
      <c r="F17" s="23"/>
      <c r="G17" s="28" t="s">
        <v>34</v>
      </c>
      <c r="H17" s="28"/>
      <c r="I17" s="166"/>
      <c r="W17" s="769"/>
      <c r="AK17" s="19" t="s">
        <v>40</v>
      </c>
    </row>
    <row r="18" spans="2:37" ht="6.9" customHeight="1" hidden="1">
      <c r="B18" s="22"/>
      <c r="C18" s="23"/>
      <c r="D18" s="23"/>
      <c r="E18" s="23"/>
      <c r="F18" s="23"/>
      <c r="G18" s="23"/>
      <c r="H18" s="224"/>
      <c r="I18" s="166"/>
      <c r="W18" s="769"/>
      <c r="AK18" s="19" t="s">
        <v>6</v>
      </c>
    </row>
    <row r="19" spans="2:37" ht="14.4" customHeight="1" hidden="1">
      <c r="B19" s="22"/>
      <c r="C19" s="23"/>
      <c r="D19" s="30" t="s">
        <v>41</v>
      </c>
      <c r="E19" s="23"/>
      <c r="F19" s="23"/>
      <c r="G19" s="23"/>
      <c r="H19" s="224"/>
      <c r="I19" s="166"/>
      <c r="W19" s="769"/>
      <c r="AK19" s="19" t="s">
        <v>6</v>
      </c>
    </row>
    <row r="20" spans="2:37" ht="22.5" customHeight="1" hidden="1">
      <c r="B20" s="22"/>
      <c r="C20" s="23"/>
      <c r="D20" s="23"/>
      <c r="E20" s="773"/>
      <c r="F20" s="773"/>
      <c r="G20" s="773"/>
      <c r="H20" s="224"/>
      <c r="I20" s="166"/>
      <c r="W20" s="769"/>
      <c r="AK20" s="19" t="s">
        <v>40</v>
      </c>
    </row>
    <row r="21" spans="2:23" ht="6.9" customHeight="1" hidden="1">
      <c r="B21" s="22"/>
      <c r="C21" s="23"/>
      <c r="D21" s="23"/>
      <c r="E21" s="23"/>
      <c r="F21" s="23"/>
      <c r="G21" s="23"/>
      <c r="H21" s="224"/>
      <c r="I21" s="166"/>
      <c r="W21" s="769"/>
    </row>
    <row r="22" spans="2:23" ht="6.9" customHeight="1" hidden="1">
      <c r="B22" s="22"/>
      <c r="C22" s="23"/>
      <c r="D22" s="34"/>
      <c r="E22" s="34"/>
      <c r="F22" s="34"/>
      <c r="G22" s="34"/>
      <c r="H22" s="224"/>
      <c r="I22" s="166"/>
      <c r="W22" s="769"/>
    </row>
    <row r="23" spans="2:23" s="1" customFormat="1" ht="25.95" customHeight="1" hidden="1">
      <c r="B23" s="35"/>
      <c r="C23" s="36"/>
      <c r="D23" s="37" t="s">
        <v>42</v>
      </c>
      <c r="E23" s="38"/>
      <c r="F23" s="38"/>
      <c r="G23" s="167"/>
      <c r="H23" s="222"/>
      <c r="I23" s="168"/>
      <c r="W23" s="771"/>
    </row>
    <row r="24" spans="2:23" s="1" customFormat="1" ht="6.9" customHeight="1" hidden="1">
      <c r="B24" s="35"/>
      <c r="C24" s="36"/>
      <c r="D24" s="36"/>
      <c r="E24" s="36"/>
      <c r="F24" s="36"/>
      <c r="G24" s="36"/>
      <c r="H24" s="222"/>
      <c r="I24" s="168"/>
      <c r="W24" s="771"/>
    </row>
    <row r="25" spans="2:23" s="1" customFormat="1" ht="12" customHeight="1" hidden="1">
      <c r="B25" s="35"/>
      <c r="C25" s="36"/>
      <c r="D25" s="36"/>
      <c r="E25" s="36"/>
      <c r="F25" s="36"/>
      <c r="G25" s="168"/>
      <c r="H25" s="222"/>
      <c r="I25" s="168"/>
      <c r="W25" s="771"/>
    </row>
    <row r="26" spans="2:23" s="2" customFormat="1" ht="14.4" customHeight="1" hidden="1">
      <c r="B26" s="40"/>
      <c r="C26" s="41"/>
      <c r="D26" s="42" t="s">
        <v>46</v>
      </c>
      <c r="E26" s="41"/>
      <c r="F26" s="41"/>
      <c r="G26" s="169"/>
      <c r="H26" s="169"/>
      <c r="I26" s="169"/>
      <c r="W26" s="772"/>
    </row>
    <row r="27" spans="2:23" s="2" customFormat="1" ht="14.4" customHeight="1" hidden="1">
      <c r="B27" s="40"/>
      <c r="C27" s="41"/>
      <c r="D27" s="41"/>
      <c r="E27" s="41"/>
      <c r="F27" s="41"/>
      <c r="G27" s="169"/>
      <c r="H27" s="169"/>
      <c r="I27" s="169"/>
      <c r="W27" s="772"/>
    </row>
    <row r="28" spans="2:23" s="2" customFormat="1" ht="14.4" customHeight="1" hidden="1">
      <c r="B28" s="40"/>
      <c r="C28" s="41"/>
      <c r="D28" s="41"/>
      <c r="E28" s="41"/>
      <c r="F28" s="41"/>
      <c r="G28" s="169"/>
      <c r="H28" s="169"/>
      <c r="I28" s="169"/>
      <c r="W28" s="772"/>
    </row>
    <row r="29" spans="2:23" s="2" customFormat="1" ht="14.4" customHeight="1" hidden="1">
      <c r="B29" s="40"/>
      <c r="C29" s="41"/>
      <c r="D29" s="41"/>
      <c r="E29" s="41"/>
      <c r="F29" s="41"/>
      <c r="G29" s="169"/>
      <c r="H29" s="169"/>
      <c r="I29" s="169"/>
      <c r="W29" s="772"/>
    </row>
    <row r="30" spans="2:23" s="2" customFormat="1" ht="14.4" customHeight="1" hidden="1">
      <c r="B30" s="40"/>
      <c r="C30" s="41"/>
      <c r="D30" s="41"/>
      <c r="E30" s="41"/>
      <c r="F30" s="41"/>
      <c r="G30" s="169"/>
      <c r="H30" s="169"/>
      <c r="I30" s="169"/>
      <c r="W30" s="772"/>
    </row>
    <row r="31" spans="2:23" s="1" customFormat="1" ht="6.9" customHeight="1" hidden="1">
      <c r="B31" s="35"/>
      <c r="C31" s="36"/>
      <c r="D31" s="36"/>
      <c r="E31" s="36"/>
      <c r="F31" s="36"/>
      <c r="G31" s="36"/>
      <c r="H31" s="222"/>
      <c r="I31" s="168"/>
      <c r="W31" s="771"/>
    </row>
    <row r="32" spans="2:23" s="1" customFormat="1" ht="25.95" customHeight="1" hidden="1">
      <c r="B32" s="35"/>
      <c r="C32" s="43"/>
      <c r="D32" s="44" t="s">
        <v>52</v>
      </c>
      <c r="E32" s="45"/>
      <c r="F32" s="45"/>
      <c r="G32" s="170"/>
      <c r="H32" s="43"/>
      <c r="I32" s="43"/>
      <c r="W32" s="771"/>
    </row>
    <row r="33" spans="2:9" s="1" customFormat="1" ht="6.9" customHeight="1" hidden="1">
      <c r="B33" s="35"/>
      <c r="C33" s="36"/>
      <c r="D33" s="36"/>
      <c r="E33" s="36"/>
      <c r="F33" s="36"/>
      <c r="G33" s="36"/>
      <c r="H33" s="222"/>
      <c r="I33" s="168"/>
    </row>
    <row r="34" spans="2:9" s="1" customFormat="1" ht="6.9" customHeight="1" hidden="1">
      <c r="B34" s="46"/>
      <c r="C34" s="47"/>
      <c r="D34" s="47"/>
      <c r="E34" s="47"/>
      <c r="F34" s="47"/>
      <c r="G34" s="47"/>
      <c r="H34" s="222"/>
      <c r="I34" s="168"/>
    </row>
    <row r="35" ht="13.5" hidden="1"/>
    <row r="36" ht="13.5" hidden="1"/>
    <row r="37" ht="13.5" hidden="1"/>
    <row r="38" spans="2:10" s="1" customFormat="1" ht="6.9" customHeight="1">
      <c r="B38" s="48"/>
      <c r="C38" s="49"/>
      <c r="D38" s="49"/>
      <c r="E38" s="49"/>
      <c r="F38" s="49"/>
      <c r="G38" s="49"/>
      <c r="H38" s="222"/>
      <c r="I38" s="168"/>
      <c r="J38" s="50"/>
    </row>
    <row r="39" spans="2:10" s="1" customFormat="1" ht="36.9" customHeight="1">
      <c r="B39" s="35"/>
      <c r="C39" s="270" t="s">
        <v>3852</v>
      </c>
      <c r="D39" s="51"/>
      <c r="E39" s="51"/>
      <c r="F39" s="51"/>
      <c r="G39" s="51"/>
      <c r="H39" s="225"/>
      <c r="I39" s="172"/>
      <c r="J39" s="50"/>
    </row>
    <row r="40" spans="2:10" s="1" customFormat="1" ht="6.9" customHeight="1">
      <c r="B40" s="35"/>
      <c r="C40" s="51"/>
      <c r="D40" s="51"/>
      <c r="E40" s="51"/>
      <c r="F40" s="51"/>
      <c r="G40" s="51"/>
      <c r="H40" s="225"/>
      <c r="I40" s="172"/>
      <c r="J40" s="50"/>
    </row>
    <row r="41" spans="2:10" s="3" customFormat="1" ht="14.4" customHeight="1">
      <c r="B41" s="52"/>
      <c r="C41" s="53" t="s">
        <v>13</v>
      </c>
      <c r="D41" s="54"/>
      <c r="E41" s="54" t="s">
        <v>14</v>
      </c>
      <c r="F41" s="173"/>
      <c r="G41" s="173"/>
      <c r="H41" s="173"/>
      <c r="I41" s="173"/>
      <c r="J41" s="55"/>
    </row>
    <row r="42" spans="2:10" s="4" customFormat="1" ht="36.9" customHeight="1">
      <c r="B42" s="56"/>
      <c r="C42" s="57" t="s">
        <v>16</v>
      </c>
      <c r="D42" s="58"/>
      <c r="E42" s="58" t="s">
        <v>17</v>
      </c>
      <c r="F42" s="171"/>
      <c r="G42" s="171"/>
      <c r="H42" s="171"/>
      <c r="I42" s="171"/>
      <c r="J42" s="59"/>
    </row>
    <row r="43" spans="2:10" s="1" customFormat="1" ht="6.9" customHeight="1">
      <c r="B43" s="35"/>
      <c r="C43" s="51"/>
      <c r="D43" s="51"/>
      <c r="E43" s="51"/>
      <c r="F43" s="172"/>
      <c r="G43" s="172"/>
      <c r="H43" s="225"/>
      <c r="I43" s="172"/>
      <c r="J43" s="50"/>
    </row>
    <row r="44" spans="2:10" s="1" customFormat="1" ht="13.2">
      <c r="B44" s="35"/>
      <c r="C44" s="53" t="s">
        <v>24</v>
      </c>
      <c r="D44" s="51"/>
      <c r="E44" s="51" t="s">
        <v>25</v>
      </c>
      <c r="F44" s="53" t="s">
        <v>26</v>
      </c>
      <c r="G44" s="172"/>
      <c r="H44" s="225"/>
      <c r="I44" s="172"/>
      <c r="J44" s="50"/>
    </row>
    <row r="45" spans="2:10" s="1" customFormat="1" ht="6.9" customHeight="1">
      <c r="B45" s="35"/>
      <c r="C45" s="51"/>
      <c r="D45" s="51"/>
      <c r="E45" s="51"/>
      <c r="F45" s="172"/>
      <c r="G45" s="172"/>
      <c r="H45" s="225"/>
      <c r="I45" s="172"/>
      <c r="J45" s="50"/>
    </row>
    <row r="46" spans="2:22" s="1" customFormat="1" ht="13.2">
      <c r="B46" s="35"/>
      <c r="C46" s="53" t="s">
        <v>32</v>
      </c>
      <c r="D46" s="51"/>
      <c r="E46" s="129" t="s">
        <v>35</v>
      </c>
      <c r="F46" s="53" t="s">
        <v>38</v>
      </c>
      <c r="G46" s="172"/>
      <c r="H46" s="225"/>
      <c r="I46" s="172"/>
      <c r="J46" s="50"/>
      <c r="K46" s="761" t="s">
        <v>55</v>
      </c>
      <c r="L46" s="762"/>
      <c r="M46" s="60"/>
      <c r="N46" s="60"/>
      <c r="O46" s="60"/>
      <c r="P46" s="60"/>
      <c r="Q46" s="60"/>
      <c r="R46" s="60"/>
      <c r="S46" s="60"/>
      <c r="T46" s="60"/>
      <c r="U46" s="60"/>
      <c r="V46" s="61"/>
    </row>
    <row r="47" spans="2:22" s="1" customFormat="1" ht="13.2">
      <c r="B47" s="35"/>
      <c r="C47" s="53" t="s">
        <v>37</v>
      </c>
      <c r="D47" s="51"/>
      <c r="E47" s="129" t="s">
        <v>3769</v>
      </c>
      <c r="F47" s="172"/>
      <c r="G47" s="172"/>
      <c r="H47" s="225"/>
      <c r="I47" s="172"/>
      <c r="J47" s="50"/>
      <c r="K47" s="763"/>
      <c r="L47" s="764"/>
      <c r="M47" s="62"/>
      <c r="N47" s="62"/>
      <c r="O47" s="62"/>
      <c r="P47" s="62"/>
      <c r="Q47" s="62"/>
      <c r="R47" s="62"/>
      <c r="S47" s="62"/>
      <c r="T47" s="62"/>
      <c r="U47" s="62"/>
      <c r="V47" s="63"/>
    </row>
    <row r="48" spans="2:22" s="1" customFormat="1" ht="10.95" customHeight="1">
      <c r="B48" s="35"/>
      <c r="C48" s="51"/>
      <c r="D48" s="51"/>
      <c r="E48" s="51"/>
      <c r="F48" s="51"/>
      <c r="G48" s="51"/>
      <c r="H48" s="225"/>
      <c r="I48" s="172"/>
      <c r="J48" s="50"/>
      <c r="K48" s="765"/>
      <c r="L48" s="766"/>
      <c r="M48" s="36"/>
      <c r="N48" s="36"/>
      <c r="O48" s="36"/>
      <c r="P48" s="36"/>
      <c r="Q48" s="36"/>
      <c r="R48" s="36"/>
      <c r="S48" s="36"/>
      <c r="T48" s="36"/>
      <c r="U48" s="36"/>
      <c r="V48" s="64"/>
    </row>
    <row r="49" spans="2:22" s="1" customFormat="1" ht="29.25" customHeight="1">
      <c r="B49" s="35"/>
      <c r="C49" s="767" t="s">
        <v>56</v>
      </c>
      <c r="D49" s="768"/>
      <c r="E49" s="174"/>
      <c r="F49" s="244" t="s">
        <v>3770</v>
      </c>
      <c r="G49" s="244" t="s">
        <v>3771</v>
      </c>
      <c r="H49" s="255" t="s">
        <v>3772</v>
      </c>
      <c r="I49" s="256"/>
      <c r="J49" s="251"/>
      <c r="K49" s="65" t="s">
        <v>58</v>
      </c>
      <c r="L49" s="66" t="s">
        <v>59</v>
      </c>
      <c r="M49" s="66" t="s">
        <v>60</v>
      </c>
      <c r="N49" s="66" t="s">
        <v>61</v>
      </c>
      <c r="O49" s="66" t="s">
        <v>62</v>
      </c>
      <c r="P49" s="66" t="s">
        <v>63</v>
      </c>
      <c r="Q49" s="66" t="s">
        <v>64</v>
      </c>
      <c r="R49" s="66" t="s">
        <v>65</v>
      </c>
      <c r="S49" s="66" t="s">
        <v>66</v>
      </c>
      <c r="T49" s="66" t="s">
        <v>67</v>
      </c>
      <c r="U49" s="66" t="s">
        <v>68</v>
      </c>
      <c r="V49" s="67" t="s">
        <v>69</v>
      </c>
    </row>
    <row r="50" spans="2:22" s="1" customFormat="1" ht="10.95" customHeight="1">
      <c r="B50" s="35"/>
      <c r="C50" s="51"/>
      <c r="D50" s="51"/>
      <c r="E50" s="51"/>
      <c r="F50" s="245"/>
      <c r="G50" s="245"/>
      <c r="H50" s="257"/>
      <c r="I50" s="189"/>
      <c r="J50" s="251"/>
      <c r="K50" s="68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70"/>
    </row>
    <row r="51" spans="2:56" s="4" customFormat="1" ht="32.4" customHeight="1">
      <c r="B51" s="56"/>
      <c r="C51" s="71" t="s">
        <v>70</v>
      </c>
      <c r="D51" s="72"/>
      <c r="E51" s="72"/>
      <c r="F51" s="246">
        <f>SUM(F53:F56)</f>
        <v>-510894.88000000006</v>
      </c>
      <c r="G51" s="246">
        <f>SUM(G53:G56)</f>
        <v>342064</v>
      </c>
      <c r="H51" s="252">
        <f>SUM(H53:H56)</f>
        <v>-168830.88000000006</v>
      </c>
      <c r="I51" s="221"/>
      <c r="J51" s="220"/>
      <c r="K51" s="73"/>
      <c r="L51" s="74"/>
      <c r="M51" s="75"/>
      <c r="N51" s="74"/>
      <c r="O51" s="74"/>
      <c r="P51" s="74"/>
      <c r="Q51" s="74"/>
      <c r="R51" s="74"/>
      <c r="S51" s="74"/>
      <c r="T51" s="74"/>
      <c r="U51" s="74"/>
      <c r="V51" s="76"/>
      <c r="W51" s="220"/>
      <c r="AK51" s="77" t="s">
        <v>71</v>
      </c>
      <c r="AL51" s="77" t="s">
        <v>72</v>
      </c>
      <c r="AM51" s="78" t="s">
        <v>73</v>
      </c>
      <c r="AN51" s="77" t="s">
        <v>74</v>
      </c>
      <c r="AO51" s="77" t="s">
        <v>5</v>
      </c>
      <c r="AP51" s="77" t="s">
        <v>75</v>
      </c>
      <c r="BD51" s="77" t="s">
        <v>20</v>
      </c>
    </row>
    <row r="52" spans="2:57" s="5" customFormat="1" ht="25.8" customHeight="1">
      <c r="B52" s="79"/>
      <c r="C52" s="80"/>
      <c r="D52" s="178" t="s">
        <v>76</v>
      </c>
      <c r="E52" s="178" t="s">
        <v>77</v>
      </c>
      <c r="F52" s="247"/>
      <c r="G52" s="247"/>
      <c r="H52" s="258"/>
      <c r="I52" s="259"/>
      <c r="J52" s="253"/>
      <c r="K52" s="81"/>
      <c r="L52" s="82"/>
      <c r="M52" s="83"/>
      <c r="N52" s="82"/>
      <c r="O52" s="82"/>
      <c r="P52" s="82"/>
      <c r="Q52" s="82"/>
      <c r="R52" s="82"/>
      <c r="S52" s="82"/>
      <c r="T52" s="82"/>
      <c r="U52" s="82"/>
      <c r="V52" s="84"/>
      <c r="W52" s="219"/>
      <c r="AK52" s="85" t="s">
        <v>71</v>
      </c>
      <c r="AL52" s="85" t="s">
        <v>23</v>
      </c>
      <c r="AM52" s="85" t="s">
        <v>73</v>
      </c>
      <c r="AN52" s="85" t="s">
        <v>74</v>
      </c>
      <c r="AO52" s="85" t="s">
        <v>78</v>
      </c>
      <c r="AP52" s="85" t="s">
        <v>5</v>
      </c>
      <c r="BD52" s="85" t="s">
        <v>20</v>
      </c>
      <c r="BE52" s="85" t="s">
        <v>79</v>
      </c>
    </row>
    <row r="53" spans="1:56" s="6" customFormat="1" ht="22.5" customHeight="1">
      <c r="A53" s="160" t="s">
        <v>3763</v>
      </c>
      <c r="B53" s="86"/>
      <c r="C53" s="87"/>
      <c r="D53" s="179" t="s">
        <v>81</v>
      </c>
      <c r="E53" s="179" t="s">
        <v>82</v>
      </c>
      <c r="F53" s="248">
        <f>'SO 10.1 - Retenční nádrž ..'!O107</f>
        <v>-58900.87</v>
      </c>
      <c r="G53" s="247">
        <f>'SO 10.1 - Retenční nádrž ..'!L107</f>
        <v>13229.8</v>
      </c>
      <c r="H53" s="260">
        <f>F53+G53</f>
        <v>-45671.07000000001</v>
      </c>
      <c r="I53" s="261"/>
      <c r="J53" s="254"/>
      <c r="K53" s="88"/>
      <c r="L53" s="89"/>
      <c r="M53" s="90"/>
      <c r="N53" s="89"/>
      <c r="O53" s="89"/>
      <c r="P53" s="89"/>
      <c r="Q53" s="89"/>
      <c r="R53" s="89"/>
      <c r="S53" s="89"/>
      <c r="T53" s="89"/>
      <c r="U53" s="89"/>
      <c r="V53" s="91"/>
      <c r="W53" s="219"/>
      <c r="AL53" s="92" t="s">
        <v>83</v>
      </c>
      <c r="AN53" s="92" t="s">
        <v>74</v>
      </c>
      <c r="AO53" s="92" t="s">
        <v>84</v>
      </c>
      <c r="AP53" s="92" t="s">
        <v>80</v>
      </c>
      <c r="BD53" s="92" t="s">
        <v>20</v>
      </c>
    </row>
    <row r="54" spans="1:56" s="6" customFormat="1" ht="22.5" customHeight="1">
      <c r="A54" s="160" t="s">
        <v>3763</v>
      </c>
      <c r="B54" s="86"/>
      <c r="C54" s="87"/>
      <c r="D54" s="179" t="s">
        <v>85</v>
      </c>
      <c r="E54" s="179" t="s">
        <v>86</v>
      </c>
      <c r="F54" s="249">
        <f>'SO 10.4 - Přeložka trubní.. '!O99</f>
        <v>-218991.34</v>
      </c>
      <c r="G54" s="247">
        <f>'SO 10.4 - Přeložka trubní.. '!L99</f>
        <v>158933.59999999998</v>
      </c>
      <c r="H54" s="260">
        <f aca="true" t="shared" si="0" ref="H54:H56">F54+G54</f>
        <v>-60057.74000000002</v>
      </c>
      <c r="I54" s="261"/>
      <c r="J54" s="254"/>
      <c r="K54" s="88"/>
      <c r="L54" s="89"/>
      <c r="M54" s="90"/>
      <c r="N54" s="89"/>
      <c r="O54" s="89"/>
      <c r="P54" s="89"/>
      <c r="Q54" s="89"/>
      <c r="R54" s="89"/>
      <c r="S54" s="89"/>
      <c r="T54" s="89"/>
      <c r="U54" s="89"/>
      <c r="V54" s="91"/>
      <c r="W54" s="219"/>
      <c r="AL54" s="92" t="s">
        <v>83</v>
      </c>
      <c r="AN54" s="92" t="s">
        <v>74</v>
      </c>
      <c r="AO54" s="92" t="s">
        <v>87</v>
      </c>
      <c r="AP54" s="92" t="s">
        <v>80</v>
      </c>
      <c r="BD54" s="92" t="s">
        <v>88</v>
      </c>
    </row>
    <row r="55" spans="1:56" s="6" customFormat="1" ht="22.5" customHeight="1">
      <c r="A55" s="160" t="s">
        <v>3763</v>
      </c>
      <c r="B55" s="86"/>
      <c r="C55" s="87"/>
      <c r="D55" s="179" t="s">
        <v>90</v>
      </c>
      <c r="E55" s="179" t="s">
        <v>91</v>
      </c>
      <c r="F55" s="249">
        <f>'SO 20.1 - Retenční nádrž ..'!Q109</f>
        <v>-88002.58</v>
      </c>
      <c r="G55" s="247">
        <f>'SO 20.1 - Retenční nádrž ..'!N109</f>
        <v>59830.7</v>
      </c>
      <c r="H55" s="260">
        <f t="shared" si="0"/>
        <v>-28171.880000000005</v>
      </c>
      <c r="I55" s="261"/>
      <c r="J55" s="254"/>
      <c r="K55" s="88"/>
      <c r="L55" s="89"/>
      <c r="M55" s="90"/>
      <c r="N55" s="89"/>
      <c r="O55" s="89"/>
      <c r="P55" s="89"/>
      <c r="Q55" s="89"/>
      <c r="R55" s="89"/>
      <c r="S55" s="89"/>
      <c r="T55" s="89"/>
      <c r="U55" s="89"/>
      <c r="V55" s="91"/>
      <c r="W55" s="219"/>
      <c r="AL55" s="92" t="s">
        <v>83</v>
      </c>
      <c r="AN55" s="92" t="s">
        <v>74</v>
      </c>
      <c r="AO55" s="92" t="s">
        <v>92</v>
      </c>
      <c r="AP55" s="92" t="s">
        <v>89</v>
      </c>
      <c r="BD55" s="92" t="s">
        <v>20</v>
      </c>
    </row>
    <row r="56" spans="1:56" s="6" customFormat="1" ht="22.5" customHeight="1">
      <c r="A56" s="160" t="s">
        <v>3763</v>
      </c>
      <c r="B56" s="86"/>
      <c r="C56" s="87"/>
      <c r="D56" s="179" t="s">
        <v>94</v>
      </c>
      <c r="E56" s="179" t="s">
        <v>95</v>
      </c>
      <c r="F56" s="249">
        <f>'SO 40.11 - Retenční nádrž..'!P107</f>
        <v>-145000.09000000003</v>
      </c>
      <c r="G56" s="247">
        <f>'SO 40.11 - Retenční nádrž..'!M107</f>
        <v>110069.9</v>
      </c>
      <c r="H56" s="260">
        <f t="shared" si="0"/>
        <v>-34930.19000000003</v>
      </c>
      <c r="I56" s="261"/>
      <c r="J56" s="254"/>
      <c r="K56" s="88"/>
      <c r="L56" s="89"/>
      <c r="M56" s="90"/>
      <c r="N56" s="89"/>
      <c r="O56" s="89"/>
      <c r="P56" s="89"/>
      <c r="Q56" s="89"/>
      <c r="R56" s="89"/>
      <c r="S56" s="89"/>
      <c r="T56" s="89"/>
      <c r="U56" s="89"/>
      <c r="V56" s="91"/>
      <c r="W56" s="219"/>
      <c r="AL56" s="92" t="s">
        <v>83</v>
      </c>
      <c r="AN56" s="92" t="s">
        <v>74</v>
      </c>
      <c r="AO56" s="92" t="s">
        <v>96</v>
      </c>
      <c r="AP56" s="92" t="s">
        <v>93</v>
      </c>
      <c r="BD56" s="92" t="s">
        <v>20</v>
      </c>
    </row>
    <row r="57" spans="2:10" s="1" customFormat="1" ht="6.9" customHeight="1">
      <c r="B57" s="46"/>
      <c r="C57" s="47"/>
      <c r="D57" s="47"/>
      <c r="E57" s="47"/>
      <c r="F57" s="250"/>
      <c r="G57" s="250"/>
      <c r="H57" s="201"/>
      <c r="I57" s="203"/>
      <c r="J57" s="251"/>
    </row>
  </sheetData>
  <sheetProtection formatColumns="0" formatRows="0" sort="0" autoFilter="0"/>
  <mergeCells count="8">
    <mergeCell ref="K46:L48"/>
    <mergeCell ref="C49:D49"/>
    <mergeCell ref="J2:W2"/>
    <mergeCell ref="W5:W32"/>
    <mergeCell ref="F5:G5"/>
    <mergeCell ref="F6:G6"/>
    <mergeCell ref="E14:F14"/>
    <mergeCell ref="E20:G20"/>
  </mergeCells>
  <hyperlinks>
    <hyperlink ref="A53" location="'SO 10.1 - Retenční nádrž ...'!C2" tooltip="SO 10.1 - Retenční nádrž ..." display="/"/>
    <hyperlink ref="A54" location="'SO 10.4 - Přeložka trubní...'!C2" tooltip="SO 10.4 - Přeložka trubní..." display="/"/>
    <hyperlink ref="A55" location="'SO 20.1 - Retenční nádrž ...'!C2" tooltip="SO 20.1 - Retenční nádrž ..." display="/"/>
    <hyperlink ref="A56" location="'SO 40.11 - Retenční nádrž...'!C2" tooltip="SO 40.11 - Retenční nádrž..." display="/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outlinePr summaryBelow="0"/>
    <pageSetUpPr fitToPage="1"/>
  </sheetPr>
  <dimension ref="A1:V1971"/>
  <sheetViews>
    <sheetView showGridLines="0" zoomScale="85" zoomScaleNormal="85" workbookViewId="0" topLeftCell="A1">
      <pane ySplit="1" topLeftCell="A2" activePane="bottomLeft" state="frozen"/>
      <selection pane="bottomLeft" activeCell="B90" sqref="B90"/>
    </sheetView>
  </sheetViews>
  <sheetFormatPr defaultColWidth="9.33203125" defaultRowHeight="13.5" outlineLevelRow="3"/>
  <cols>
    <col min="1" max="1" width="1.66796875" style="309" customWidth="1"/>
    <col min="2" max="2" width="4.16015625" style="309" customWidth="1"/>
    <col min="3" max="3" width="4.33203125" style="309" customWidth="1"/>
    <col min="4" max="4" width="17.16015625" style="309" customWidth="1"/>
    <col min="5" max="5" width="73.66015625" style="309" customWidth="1"/>
    <col min="6" max="6" width="8.66015625" style="309" customWidth="1"/>
    <col min="7" max="7" width="11.16015625" style="309" customWidth="1"/>
    <col min="8" max="8" width="12.66015625" style="488" customWidth="1"/>
    <col min="9" max="9" width="23.5" style="309" customWidth="1"/>
    <col min="10" max="10" width="11.16015625" style="309" customWidth="1"/>
    <col min="11" max="11" width="12.66015625" style="488" hidden="1" customWidth="1"/>
    <col min="12" max="12" width="23.5" style="309" customWidth="1"/>
    <col min="13" max="13" width="13.5" style="309" customWidth="1"/>
    <col min="14" max="14" width="12.66015625" style="488" hidden="1" customWidth="1"/>
    <col min="15" max="15" width="21.16015625" style="309" customWidth="1"/>
    <col min="16" max="16" width="11.16015625" style="309" customWidth="1"/>
    <col min="17" max="17" width="12.66015625" style="488" hidden="1" customWidth="1"/>
    <col min="18" max="18" width="23.5" style="309" customWidth="1"/>
    <col min="19" max="16384" width="9.16015625" style="309" customWidth="1"/>
  </cols>
  <sheetData>
    <row r="1" spans="1:22" ht="21.75" customHeight="1" hidden="1">
      <c r="A1" s="305"/>
      <c r="B1" s="306"/>
      <c r="C1" s="307" t="s">
        <v>1</v>
      </c>
      <c r="D1" s="306"/>
      <c r="E1" s="269" t="s">
        <v>3764</v>
      </c>
      <c r="F1" s="789" t="s">
        <v>3765</v>
      </c>
      <c r="G1" s="789"/>
      <c r="H1" s="308"/>
      <c r="I1" s="269" t="s">
        <v>3766</v>
      </c>
      <c r="J1" s="304"/>
      <c r="K1" s="308"/>
      <c r="L1" s="269" t="s">
        <v>3766</v>
      </c>
      <c r="M1" s="304"/>
      <c r="N1" s="308"/>
      <c r="O1" s="269" t="s">
        <v>3766</v>
      </c>
      <c r="P1" s="304"/>
      <c r="Q1" s="308"/>
      <c r="R1" s="269" t="s">
        <v>3766</v>
      </c>
      <c r="S1" s="304"/>
      <c r="T1" s="304"/>
      <c r="U1" s="304"/>
      <c r="V1" s="304"/>
    </row>
    <row r="2" spans="1:18" ht="36.9" customHeight="1" hidden="1">
      <c r="A2" s="310"/>
      <c r="B2" s="311"/>
      <c r="C2" s="311"/>
      <c r="D2" s="311"/>
      <c r="E2" s="311"/>
      <c r="F2" s="311"/>
      <c r="G2" s="311"/>
      <c r="H2" s="312"/>
      <c r="I2" s="311"/>
      <c r="J2" s="311"/>
      <c r="K2" s="312"/>
      <c r="L2" s="311"/>
      <c r="M2" s="311"/>
      <c r="N2" s="312"/>
      <c r="O2" s="311"/>
      <c r="P2" s="311"/>
      <c r="Q2" s="312"/>
      <c r="R2" s="311"/>
    </row>
    <row r="3" spans="1:18" ht="6.9" customHeight="1" hidden="1">
      <c r="A3" s="313"/>
      <c r="B3" s="314"/>
      <c r="C3" s="314"/>
      <c r="D3" s="314"/>
      <c r="E3" s="314"/>
      <c r="F3" s="314"/>
      <c r="G3" s="314"/>
      <c r="H3" s="315"/>
      <c r="I3" s="314"/>
      <c r="J3" s="314"/>
      <c r="K3" s="315"/>
      <c r="L3" s="314"/>
      <c r="M3" s="314"/>
      <c r="N3" s="315"/>
      <c r="O3" s="314"/>
      <c r="P3" s="314"/>
      <c r="Q3" s="315"/>
      <c r="R3" s="314"/>
    </row>
    <row r="4" spans="1:18" ht="36.9" customHeight="1" hidden="1">
      <c r="A4" s="316"/>
      <c r="B4" s="317"/>
      <c r="C4" s="318" t="s">
        <v>99</v>
      </c>
      <c r="D4" s="317"/>
      <c r="E4" s="317"/>
      <c r="F4" s="317"/>
      <c r="G4" s="317"/>
      <c r="H4" s="312"/>
      <c r="I4" s="317"/>
      <c r="J4" s="317"/>
      <c r="K4" s="312"/>
      <c r="L4" s="317"/>
      <c r="M4" s="317"/>
      <c r="N4" s="312"/>
      <c r="O4" s="317"/>
      <c r="P4" s="317"/>
      <c r="Q4" s="312"/>
      <c r="R4" s="317"/>
    </row>
    <row r="5" spans="1:18" ht="6.9" customHeight="1" hidden="1">
      <c r="A5" s="316"/>
      <c r="B5" s="317"/>
      <c r="C5" s="317"/>
      <c r="D5" s="317"/>
      <c r="E5" s="317"/>
      <c r="F5" s="317"/>
      <c r="G5" s="317"/>
      <c r="H5" s="312"/>
      <c r="I5" s="317"/>
      <c r="J5" s="317"/>
      <c r="K5" s="312"/>
      <c r="L5" s="317"/>
      <c r="M5" s="317"/>
      <c r="N5" s="312"/>
      <c r="O5" s="317"/>
      <c r="P5" s="317"/>
      <c r="Q5" s="312"/>
      <c r="R5" s="317"/>
    </row>
    <row r="6" spans="1:18" ht="13.2" hidden="1">
      <c r="A6" s="316"/>
      <c r="B6" s="317"/>
      <c r="C6" s="319" t="s">
        <v>16</v>
      </c>
      <c r="D6" s="317"/>
      <c r="E6" s="317"/>
      <c r="F6" s="317"/>
      <c r="G6" s="317"/>
      <c r="H6" s="312"/>
      <c r="I6" s="317"/>
      <c r="J6" s="317"/>
      <c r="K6" s="312"/>
      <c r="L6" s="317"/>
      <c r="M6" s="317"/>
      <c r="N6" s="312"/>
      <c r="O6" s="317"/>
      <c r="P6" s="317"/>
      <c r="Q6" s="312"/>
      <c r="R6" s="317"/>
    </row>
    <row r="7" spans="1:18" ht="22.5" customHeight="1" hidden="1">
      <c r="A7" s="316"/>
      <c r="B7" s="317"/>
      <c r="C7" s="317"/>
      <c r="D7" s="785" t="e">
        <v>#REF!</v>
      </c>
      <c r="E7" s="786"/>
      <c r="F7" s="786"/>
      <c r="G7" s="786"/>
      <c r="H7" s="312"/>
      <c r="I7" s="317"/>
      <c r="K7" s="312"/>
      <c r="L7" s="317"/>
      <c r="N7" s="312"/>
      <c r="O7" s="317"/>
      <c r="Q7" s="312"/>
      <c r="R7" s="317"/>
    </row>
    <row r="8" spans="1:18" ht="13.2" hidden="1">
      <c r="A8" s="316"/>
      <c r="B8" s="317"/>
      <c r="C8" s="319" t="s">
        <v>104</v>
      </c>
      <c r="D8" s="317"/>
      <c r="E8" s="317"/>
      <c r="F8" s="317"/>
      <c r="G8" s="317"/>
      <c r="H8" s="312"/>
      <c r="I8" s="317"/>
      <c r="J8" s="317"/>
      <c r="K8" s="312"/>
      <c r="L8" s="317"/>
      <c r="M8" s="317"/>
      <c r="N8" s="312"/>
      <c r="O8" s="317"/>
      <c r="P8" s="317"/>
      <c r="Q8" s="312"/>
      <c r="R8" s="317"/>
    </row>
    <row r="9" spans="1:18" ht="22.5" customHeight="1" hidden="1">
      <c r="A9" s="316"/>
      <c r="B9" s="317"/>
      <c r="C9" s="317"/>
      <c r="D9" s="785" t="s">
        <v>106</v>
      </c>
      <c r="E9" s="786"/>
      <c r="F9" s="786"/>
      <c r="G9" s="786"/>
      <c r="H9" s="312"/>
      <c r="I9" s="317"/>
      <c r="K9" s="312"/>
      <c r="L9" s="317"/>
      <c r="N9" s="312"/>
      <c r="O9" s="317"/>
      <c r="Q9" s="312"/>
      <c r="R9" s="317"/>
    </row>
    <row r="10" spans="1:18" ht="13.2" hidden="1">
      <c r="A10" s="316"/>
      <c r="B10" s="317"/>
      <c r="C10" s="319" t="s">
        <v>108</v>
      </c>
      <c r="D10" s="317"/>
      <c r="E10" s="317"/>
      <c r="F10" s="317"/>
      <c r="G10" s="317"/>
      <c r="H10" s="312"/>
      <c r="I10" s="317"/>
      <c r="J10" s="317"/>
      <c r="K10" s="312"/>
      <c r="L10" s="317"/>
      <c r="M10" s="317"/>
      <c r="N10" s="312"/>
      <c r="O10" s="317"/>
      <c r="P10" s="317"/>
      <c r="Q10" s="312"/>
      <c r="R10" s="317"/>
    </row>
    <row r="11" spans="1:18" s="320" customFormat="1" ht="22.5" customHeight="1" hidden="1">
      <c r="A11" s="321"/>
      <c r="B11" s="322"/>
      <c r="C11" s="322"/>
      <c r="D11" s="777" t="s">
        <v>110</v>
      </c>
      <c r="E11" s="778"/>
      <c r="F11" s="778"/>
      <c r="G11" s="778"/>
      <c r="H11" s="323"/>
      <c r="I11" s="322"/>
      <c r="K11" s="323"/>
      <c r="L11" s="322"/>
      <c r="N11" s="323"/>
      <c r="O11" s="322"/>
      <c r="Q11" s="323"/>
      <c r="R11" s="322"/>
    </row>
    <row r="12" spans="1:18" s="320" customFormat="1" ht="13.2" hidden="1">
      <c r="A12" s="321"/>
      <c r="B12" s="322"/>
      <c r="C12" s="319" t="s">
        <v>112</v>
      </c>
      <c r="D12" s="322"/>
      <c r="E12" s="322"/>
      <c r="F12" s="322"/>
      <c r="G12" s="322"/>
      <c r="H12" s="323"/>
      <c r="I12" s="322"/>
      <c r="J12" s="322"/>
      <c r="K12" s="323"/>
      <c r="L12" s="322"/>
      <c r="M12" s="322"/>
      <c r="N12" s="323"/>
      <c r="O12" s="322"/>
      <c r="P12" s="322"/>
      <c r="Q12" s="323"/>
      <c r="R12" s="322"/>
    </row>
    <row r="13" spans="1:18" s="320" customFormat="1" ht="36.9" customHeight="1" hidden="1">
      <c r="A13" s="321"/>
      <c r="B13" s="322"/>
      <c r="C13" s="322"/>
      <c r="D13" s="779" t="s">
        <v>114</v>
      </c>
      <c r="E13" s="778"/>
      <c r="F13" s="778"/>
      <c r="G13" s="778"/>
      <c r="H13" s="323"/>
      <c r="I13" s="322"/>
      <c r="K13" s="323"/>
      <c r="L13" s="322"/>
      <c r="N13" s="323"/>
      <c r="O13" s="322"/>
      <c r="Q13" s="323"/>
      <c r="R13" s="322"/>
    </row>
    <row r="14" spans="1:18" s="320" customFormat="1" ht="13.5" hidden="1">
      <c r="A14" s="321"/>
      <c r="B14" s="322"/>
      <c r="C14" s="322"/>
      <c r="D14" s="322"/>
      <c r="E14" s="322"/>
      <c r="F14" s="322"/>
      <c r="G14" s="322"/>
      <c r="H14" s="323"/>
      <c r="I14" s="322"/>
      <c r="J14" s="322"/>
      <c r="K14" s="323"/>
      <c r="L14" s="322"/>
      <c r="M14" s="322"/>
      <c r="N14" s="323"/>
      <c r="O14" s="322"/>
      <c r="P14" s="322"/>
      <c r="Q14" s="323"/>
      <c r="R14" s="322"/>
    </row>
    <row r="15" spans="1:18" s="320" customFormat="1" ht="14.4" customHeight="1" hidden="1">
      <c r="A15" s="321"/>
      <c r="B15" s="322"/>
      <c r="C15" s="319" t="s">
        <v>19</v>
      </c>
      <c r="D15" s="322"/>
      <c r="E15" s="324" t="s">
        <v>20</v>
      </c>
      <c r="F15" s="322"/>
      <c r="G15" s="322"/>
      <c r="H15" s="325" t="s">
        <v>21</v>
      </c>
      <c r="I15" s="324" t="s">
        <v>34</v>
      </c>
      <c r="J15" s="322"/>
      <c r="K15" s="325" t="s">
        <v>21</v>
      </c>
      <c r="L15" s="324" t="s">
        <v>34</v>
      </c>
      <c r="M15" s="322"/>
      <c r="N15" s="325" t="s">
        <v>21</v>
      </c>
      <c r="O15" s="324" t="s">
        <v>34</v>
      </c>
      <c r="P15" s="322"/>
      <c r="Q15" s="325" t="s">
        <v>21</v>
      </c>
      <c r="R15" s="324" t="s">
        <v>34</v>
      </c>
    </row>
    <row r="16" spans="1:18" s="320" customFormat="1" ht="14.4" customHeight="1" hidden="1">
      <c r="A16" s="321"/>
      <c r="B16" s="322"/>
      <c r="C16" s="319" t="s">
        <v>24</v>
      </c>
      <c r="D16" s="322"/>
      <c r="E16" s="324" t="s">
        <v>25</v>
      </c>
      <c r="F16" s="322"/>
      <c r="G16" s="322"/>
      <c r="H16" s="325" t="s">
        <v>26</v>
      </c>
      <c r="I16" s="326" t="s">
        <v>27</v>
      </c>
      <c r="J16" s="322"/>
      <c r="K16" s="325" t="s">
        <v>26</v>
      </c>
      <c r="L16" s="326">
        <v>0</v>
      </c>
      <c r="M16" s="322"/>
      <c r="N16" s="325" t="s">
        <v>26</v>
      </c>
      <c r="O16" s="326">
        <v>0</v>
      </c>
      <c r="P16" s="322"/>
      <c r="Q16" s="325" t="s">
        <v>26</v>
      </c>
      <c r="R16" s="326">
        <v>0</v>
      </c>
    </row>
    <row r="17" spans="1:18" s="320" customFormat="1" ht="10.95" customHeight="1" hidden="1">
      <c r="A17" s="321"/>
      <c r="B17" s="322"/>
      <c r="C17" s="322"/>
      <c r="D17" s="322"/>
      <c r="E17" s="322"/>
      <c r="F17" s="322"/>
      <c r="G17" s="322"/>
      <c r="H17" s="323"/>
      <c r="I17" s="322"/>
      <c r="J17" s="322"/>
      <c r="K17" s="323"/>
      <c r="L17" s="322"/>
      <c r="M17" s="322"/>
      <c r="N17" s="323"/>
      <c r="O17" s="322"/>
      <c r="P17" s="322"/>
      <c r="Q17" s="323"/>
      <c r="R17" s="322"/>
    </row>
    <row r="18" spans="1:18" s="320" customFormat="1" ht="14.4" customHeight="1" hidden="1">
      <c r="A18" s="321"/>
      <c r="B18" s="322"/>
      <c r="C18" s="319" t="s">
        <v>32</v>
      </c>
      <c r="D18" s="322"/>
      <c r="E18" s="322"/>
      <c r="F18" s="322"/>
      <c r="G18" s="322"/>
      <c r="H18" s="325" t="s">
        <v>33</v>
      </c>
      <c r="I18" s="324" t="s">
        <v>34</v>
      </c>
      <c r="J18" s="322"/>
      <c r="K18" s="325" t="s">
        <v>33</v>
      </c>
      <c r="L18" s="324" t="s">
        <v>34</v>
      </c>
      <c r="M18" s="322"/>
      <c r="N18" s="325" t="s">
        <v>33</v>
      </c>
      <c r="O18" s="324" t="s">
        <v>34</v>
      </c>
      <c r="P18" s="322"/>
      <c r="Q18" s="325" t="s">
        <v>33</v>
      </c>
      <c r="R18" s="324" t="s">
        <v>34</v>
      </c>
    </row>
    <row r="19" spans="1:18" s="320" customFormat="1" ht="18" customHeight="1" hidden="1">
      <c r="A19" s="321"/>
      <c r="B19" s="322"/>
      <c r="C19" s="322"/>
      <c r="D19" s="324" t="s">
        <v>35</v>
      </c>
      <c r="E19" s="322"/>
      <c r="F19" s="322"/>
      <c r="G19" s="322"/>
      <c r="H19" s="325" t="s">
        <v>36</v>
      </c>
      <c r="I19" s="324" t="s">
        <v>34</v>
      </c>
      <c r="J19" s="322"/>
      <c r="K19" s="325" t="s">
        <v>36</v>
      </c>
      <c r="L19" s="324" t="s">
        <v>34</v>
      </c>
      <c r="M19" s="322"/>
      <c r="N19" s="325" t="s">
        <v>36</v>
      </c>
      <c r="O19" s="324" t="s">
        <v>34</v>
      </c>
      <c r="P19" s="322"/>
      <c r="Q19" s="325" t="s">
        <v>36</v>
      </c>
      <c r="R19" s="324" t="s">
        <v>34</v>
      </c>
    </row>
    <row r="20" spans="1:18" s="320" customFormat="1" ht="6.9" customHeight="1" hidden="1">
      <c r="A20" s="321"/>
      <c r="B20" s="322"/>
      <c r="C20" s="322"/>
      <c r="D20" s="322"/>
      <c r="E20" s="322"/>
      <c r="F20" s="322"/>
      <c r="G20" s="322"/>
      <c r="H20" s="323"/>
      <c r="I20" s="322"/>
      <c r="J20" s="322"/>
      <c r="K20" s="323"/>
      <c r="L20" s="322"/>
      <c r="M20" s="322"/>
      <c r="N20" s="323"/>
      <c r="O20" s="322"/>
      <c r="P20" s="322"/>
      <c r="Q20" s="323"/>
      <c r="R20" s="322"/>
    </row>
    <row r="21" spans="1:18" s="320" customFormat="1" ht="14.4" customHeight="1" hidden="1">
      <c r="A21" s="321"/>
      <c r="B21" s="322"/>
      <c r="C21" s="319" t="s">
        <v>37</v>
      </c>
      <c r="D21" s="322"/>
      <c r="E21" s="322"/>
      <c r="F21" s="322"/>
      <c r="G21" s="322"/>
      <c r="H21" s="325" t="s">
        <v>33</v>
      </c>
      <c r="I21" s="324" t="s">
        <v>3767</v>
      </c>
      <c r="J21" s="322"/>
      <c r="K21" s="325" t="s">
        <v>33</v>
      </c>
      <c r="L21" s="324" t="s">
        <v>34</v>
      </c>
      <c r="M21" s="322"/>
      <c r="N21" s="325" t="s">
        <v>33</v>
      </c>
      <c r="O21" s="324" t="s">
        <v>34</v>
      </c>
      <c r="P21" s="322"/>
      <c r="Q21" s="325" t="s">
        <v>33</v>
      </c>
      <c r="R21" s="324" t="s">
        <v>34</v>
      </c>
    </row>
    <row r="22" spans="1:18" s="320" customFormat="1" ht="18" customHeight="1" hidden="1">
      <c r="A22" s="321"/>
      <c r="B22" s="322"/>
      <c r="C22" s="322"/>
      <c r="D22" s="324" t="e">
        <v>#REF!</v>
      </c>
      <c r="E22" s="322"/>
      <c r="F22" s="322"/>
      <c r="G22" s="322"/>
      <c r="H22" s="325" t="s">
        <v>36</v>
      </c>
      <c r="I22" s="324" t="s">
        <v>3768</v>
      </c>
      <c r="J22" s="322"/>
      <c r="K22" s="325" t="s">
        <v>36</v>
      </c>
      <c r="L22" s="324" t="s">
        <v>34</v>
      </c>
      <c r="M22" s="322"/>
      <c r="N22" s="325" t="s">
        <v>36</v>
      </c>
      <c r="O22" s="324" t="s">
        <v>34</v>
      </c>
      <c r="P22" s="322"/>
      <c r="Q22" s="325" t="s">
        <v>36</v>
      </c>
      <c r="R22" s="324" t="s">
        <v>34</v>
      </c>
    </row>
    <row r="23" spans="1:18" s="320" customFormat="1" ht="6.9" customHeight="1" hidden="1">
      <c r="A23" s="321"/>
      <c r="B23" s="322"/>
      <c r="C23" s="322"/>
      <c r="D23" s="322"/>
      <c r="E23" s="322"/>
      <c r="F23" s="322"/>
      <c r="G23" s="322"/>
      <c r="H23" s="323"/>
      <c r="I23" s="322"/>
      <c r="J23" s="322"/>
      <c r="K23" s="323"/>
      <c r="L23" s="322"/>
      <c r="M23" s="322"/>
      <c r="N23" s="323"/>
      <c r="O23" s="322"/>
      <c r="P23" s="322"/>
      <c r="Q23" s="323"/>
      <c r="R23" s="322"/>
    </row>
    <row r="24" spans="1:18" s="320" customFormat="1" ht="14.4" customHeight="1" hidden="1">
      <c r="A24" s="321"/>
      <c r="B24" s="322"/>
      <c r="C24" s="319" t="s">
        <v>38</v>
      </c>
      <c r="D24" s="322"/>
      <c r="E24" s="322"/>
      <c r="F24" s="322"/>
      <c r="G24" s="322"/>
      <c r="H24" s="325" t="s">
        <v>33</v>
      </c>
      <c r="I24" s="324" t="s">
        <v>34</v>
      </c>
      <c r="J24" s="322"/>
      <c r="K24" s="325" t="s">
        <v>33</v>
      </c>
      <c r="L24" s="324" t="s">
        <v>34</v>
      </c>
      <c r="M24" s="322"/>
      <c r="N24" s="325" t="s">
        <v>33</v>
      </c>
      <c r="O24" s="324" t="s">
        <v>34</v>
      </c>
      <c r="P24" s="322"/>
      <c r="Q24" s="325" t="s">
        <v>33</v>
      </c>
      <c r="R24" s="324" t="s">
        <v>34</v>
      </c>
    </row>
    <row r="25" spans="1:18" s="320" customFormat="1" ht="18" customHeight="1" hidden="1">
      <c r="A25" s="321"/>
      <c r="B25" s="322"/>
      <c r="C25" s="322"/>
      <c r="D25" s="324" t="s">
        <v>39</v>
      </c>
      <c r="E25" s="322"/>
      <c r="F25" s="322"/>
      <c r="G25" s="322"/>
      <c r="H25" s="325" t="s">
        <v>36</v>
      </c>
      <c r="I25" s="324" t="s">
        <v>34</v>
      </c>
      <c r="J25" s="322"/>
      <c r="K25" s="325" t="s">
        <v>36</v>
      </c>
      <c r="L25" s="324" t="s">
        <v>34</v>
      </c>
      <c r="M25" s="322"/>
      <c r="N25" s="325" t="s">
        <v>36</v>
      </c>
      <c r="O25" s="324" t="s">
        <v>34</v>
      </c>
      <c r="P25" s="322"/>
      <c r="Q25" s="325" t="s">
        <v>36</v>
      </c>
      <c r="R25" s="324" t="s">
        <v>34</v>
      </c>
    </row>
    <row r="26" spans="1:18" s="320" customFormat="1" ht="6.9" customHeight="1" hidden="1">
      <c r="A26" s="321"/>
      <c r="B26" s="322"/>
      <c r="C26" s="322"/>
      <c r="D26" s="322"/>
      <c r="E26" s="322"/>
      <c r="F26" s="322"/>
      <c r="G26" s="322"/>
      <c r="H26" s="323"/>
      <c r="I26" s="322"/>
      <c r="J26" s="322"/>
      <c r="K26" s="323"/>
      <c r="L26" s="322"/>
      <c r="M26" s="322"/>
      <c r="N26" s="323"/>
      <c r="O26" s="322"/>
      <c r="P26" s="322"/>
      <c r="Q26" s="323"/>
      <c r="R26" s="322"/>
    </row>
    <row r="27" spans="1:18" s="320" customFormat="1" ht="14.4" customHeight="1" hidden="1">
      <c r="A27" s="321"/>
      <c r="B27" s="322"/>
      <c r="C27" s="319" t="s">
        <v>41</v>
      </c>
      <c r="D27" s="322"/>
      <c r="E27" s="322"/>
      <c r="F27" s="322"/>
      <c r="G27" s="322"/>
      <c r="H27" s="323"/>
      <c r="I27" s="322"/>
      <c r="J27" s="322"/>
      <c r="K27" s="323"/>
      <c r="L27" s="322"/>
      <c r="M27" s="322"/>
      <c r="N27" s="323"/>
      <c r="O27" s="322"/>
      <c r="P27" s="322"/>
      <c r="Q27" s="323"/>
      <c r="R27" s="322"/>
    </row>
    <row r="28" spans="1:18" s="330" customFormat="1" ht="22.5" customHeight="1" hidden="1">
      <c r="A28" s="327"/>
      <c r="B28" s="328"/>
      <c r="C28" s="328"/>
      <c r="D28" s="787" t="s">
        <v>34</v>
      </c>
      <c r="E28" s="788"/>
      <c r="F28" s="788"/>
      <c r="G28" s="788"/>
      <c r="H28" s="329"/>
      <c r="I28" s="328"/>
      <c r="K28" s="329"/>
      <c r="L28" s="328"/>
      <c r="N28" s="329"/>
      <c r="O28" s="328"/>
      <c r="Q28" s="329"/>
      <c r="R28" s="328"/>
    </row>
    <row r="29" spans="1:18" s="320" customFormat="1" ht="6.9" customHeight="1" hidden="1">
      <c r="A29" s="321"/>
      <c r="B29" s="322"/>
      <c r="C29" s="322"/>
      <c r="D29" s="322"/>
      <c r="E29" s="322"/>
      <c r="F29" s="322"/>
      <c r="G29" s="322"/>
      <c r="H29" s="323"/>
      <c r="I29" s="322"/>
      <c r="J29" s="322"/>
      <c r="K29" s="323"/>
      <c r="L29" s="322"/>
      <c r="M29" s="322"/>
      <c r="N29" s="323"/>
      <c r="O29" s="322"/>
      <c r="P29" s="322"/>
      <c r="Q29" s="323"/>
      <c r="R29" s="322"/>
    </row>
    <row r="30" spans="1:18" s="320" customFormat="1" ht="6.9" customHeight="1" hidden="1">
      <c r="A30" s="321"/>
      <c r="B30" s="322"/>
      <c r="C30" s="331"/>
      <c r="D30" s="331"/>
      <c r="E30" s="331"/>
      <c r="F30" s="331"/>
      <c r="G30" s="331"/>
      <c r="H30" s="332"/>
      <c r="I30" s="331"/>
      <c r="J30" s="331"/>
      <c r="K30" s="332"/>
      <c r="L30" s="331"/>
      <c r="M30" s="331"/>
      <c r="N30" s="332"/>
      <c r="O30" s="331"/>
      <c r="P30" s="331"/>
      <c r="Q30" s="332"/>
      <c r="R30" s="331"/>
    </row>
    <row r="31" spans="1:18" s="320" customFormat="1" ht="25.35" customHeight="1" hidden="1">
      <c r="A31" s="321"/>
      <c r="B31" s="322"/>
      <c r="C31" s="333" t="s">
        <v>42</v>
      </c>
      <c r="D31" s="322"/>
      <c r="E31" s="322"/>
      <c r="F31" s="322"/>
      <c r="G31" s="322"/>
      <c r="H31" s="323"/>
      <c r="I31" s="334">
        <f>ROUND(I107,2)</f>
        <v>60177864.98</v>
      </c>
      <c r="J31" s="322"/>
      <c r="K31" s="323"/>
      <c r="L31" s="334">
        <f>ROUND(L107,2)</f>
        <v>13229.8</v>
      </c>
      <c r="M31" s="322"/>
      <c r="N31" s="323"/>
      <c r="O31" s="334">
        <f>ROUND(O107,2)</f>
        <v>-58900.87</v>
      </c>
      <c r="P31" s="322"/>
      <c r="Q31" s="323"/>
      <c r="R31" s="334">
        <f>ROUND(R107,2)</f>
        <v>60132193.9</v>
      </c>
    </row>
    <row r="32" spans="1:18" s="320" customFormat="1" ht="6.9" customHeight="1" hidden="1">
      <c r="A32" s="321"/>
      <c r="B32" s="322"/>
      <c r="C32" s="331"/>
      <c r="D32" s="331"/>
      <c r="E32" s="331"/>
      <c r="F32" s="331"/>
      <c r="G32" s="331"/>
      <c r="H32" s="332"/>
      <c r="I32" s="331"/>
      <c r="J32" s="331"/>
      <c r="K32" s="332"/>
      <c r="L32" s="331"/>
      <c r="M32" s="331"/>
      <c r="N32" s="332"/>
      <c r="O32" s="331"/>
      <c r="P32" s="331"/>
      <c r="Q32" s="332"/>
      <c r="R32" s="331"/>
    </row>
    <row r="33" spans="1:18" s="320" customFormat="1" ht="14.4" customHeight="1" hidden="1">
      <c r="A33" s="321"/>
      <c r="B33" s="322"/>
      <c r="C33" s="322"/>
      <c r="D33" s="322"/>
      <c r="E33" s="335" t="s">
        <v>44</v>
      </c>
      <c r="F33" s="322"/>
      <c r="G33" s="322"/>
      <c r="H33" s="336" t="s">
        <v>43</v>
      </c>
      <c r="I33" s="335" t="s">
        <v>45</v>
      </c>
      <c r="J33" s="322"/>
      <c r="K33" s="336" t="s">
        <v>43</v>
      </c>
      <c r="L33" s="335" t="s">
        <v>45</v>
      </c>
      <c r="M33" s="322"/>
      <c r="N33" s="336" t="s">
        <v>43</v>
      </c>
      <c r="O33" s="335" t="s">
        <v>45</v>
      </c>
      <c r="P33" s="322"/>
      <c r="Q33" s="336" t="s">
        <v>43</v>
      </c>
      <c r="R33" s="335" t="s">
        <v>45</v>
      </c>
    </row>
    <row r="34" spans="1:18" s="320" customFormat="1" ht="14.4" customHeight="1" hidden="1">
      <c r="A34" s="321"/>
      <c r="B34" s="322"/>
      <c r="C34" s="337" t="s">
        <v>46</v>
      </c>
      <c r="D34" s="337" t="s">
        <v>47</v>
      </c>
      <c r="E34" s="338" t="e">
        <f>ROUND(SUM(#REF!),2)</f>
        <v>#REF!</v>
      </c>
      <c r="F34" s="322"/>
      <c r="G34" s="322"/>
      <c r="H34" s="339">
        <v>0.21</v>
      </c>
      <c r="I34" s="338" t="e">
        <f>ROUND(ROUND((SUM(#REF!)),2)*H34,2)</f>
        <v>#REF!</v>
      </c>
      <c r="J34" s="322"/>
      <c r="K34" s="339">
        <v>0.21</v>
      </c>
      <c r="L34" s="338" t="e">
        <f>ROUND(ROUND((SUM(#REF!)),2)*K34,2)</f>
        <v>#REF!</v>
      </c>
      <c r="M34" s="322"/>
      <c r="N34" s="339">
        <v>0.21</v>
      </c>
      <c r="O34" s="338" t="e">
        <f>ROUND(ROUND((SUM(#REF!)),2)*N34,2)</f>
        <v>#REF!</v>
      </c>
      <c r="P34" s="322"/>
      <c r="Q34" s="339">
        <v>0.21</v>
      </c>
      <c r="R34" s="338" t="e">
        <f>ROUND(ROUND((SUM(#REF!)),2)*Q34,2)</f>
        <v>#REF!</v>
      </c>
    </row>
    <row r="35" spans="1:18" s="320" customFormat="1" ht="14.4" customHeight="1" hidden="1">
      <c r="A35" s="321"/>
      <c r="B35" s="322"/>
      <c r="C35" s="322"/>
      <c r="D35" s="337" t="s">
        <v>48</v>
      </c>
      <c r="E35" s="338" t="e">
        <f>ROUND(SUM(#REF!),2)</f>
        <v>#REF!</v>
      </c>
      <c r="F35" s="322"/>
      <c r="G35" s="322"/>
      <c r="H35" s="339">
        <v>0.15</v>
      </c>
      <c r="I35" s="338" t="e">
        <f>ROUND(ROUND((SUM(#REF!)),2)*H35,2)</f>
        <v>#REF!</v>
      </c>
      <c r="J35" s="322"/>
      <c r="K35" s="339">
        <v>0.15</v>
      </c>
      <c r="L35" s="338" t="e">
        <f>ROUND(ROUND((SUM(#REF!)),2)*K35,2)</f>
        <v>#REF!</v>
      </c>
      <c r="M35" s="322"/>
      <c r="N35" s="339">
        <v>0.15</v>
      </c>
      <c r="O35" s="338" t="e">
        <f>ROUND(ROUND((SUM(#REF!)),2)*N35,2)</f>
        <v>#REF!</v>
      </c>
      <c r="P35" s="322"/>
      <c r="Q35" s="339">
        <v>0.15</v>
      </c>
      <c r="R35" s="338" t="e">
        <f>ROUND(ROUND((SUM(#REF!)),2)*Q35,2)</f>
        <v>#REF!</v>
      </c>
    </row>
    <row r="36" spans="1:18" s="320" customFormat="1" ht="14.4" customHeight="1" hidden="1">
      <c r="A36" s="321"/>
      <c r="B36" s="322"/>
      <c r="C36" s="322"/>
      <c r="D36" s="337" t="s">
        <v>49</v>
      </c>
      <c r="E36" s="338" t="e">
        <f>ROUND(SUM(#REF!),2)</f>
        <v>#REF!</v>
      </c>
      <c r="F36" s="322"/>
      <c r="G36" s="322"/>
      <c r="H36" s="339">
        <v>0.21</v>
      </c>
      <c r="I36" s="338">
        <v>0</v>
      </c>
      <c r="J36" s="322"/>
      <c r="K36" s="339">
        <v>0.21</v>
      </c>
      <c r="L36" s="338">
        <v>0</v>
      </c>
      <c r="M36" s="322"/>
      <c r="N36" s="339">
        <v>0.21</v>
      </c>
      <c r="O36" s="338">
        <v>0</v>
      </c>
      <c r="P36" s="322"/>
      <c r="Q36" s="339">
        <v>0.21</v>
      </c>
      <c r="R36" s="338">
        <v>0</v>
      </c>
    </row>
    <row r="37" spans="1:18" s="320" customFormat="1" ht="14.4" customHeight="1" hidden="1">
      <c r="A37" s="321"/>
      <c r="B37" s="322"/>
      <c r="C37" s="322"/>
      <c r="D37" s="337" t="s">
        <v>50</v>
      </c>
      <c r="E37" s="338" t="e">
        <f>ROUND(SUM(#REF!),2)</f>
        <v>#REF!</v>
      </c>
      <c r="F37" s="322"/>
      <c r="G37" s="322"/>
      <c r="H37" s="339">
        <v>0.15</v>
      </c>
      <c r="I37" s="338">
        <v>0</v>
      </c>
      <c r="J37" s="322"/>
      <c r="K37" s="339">
        <v>0.15</v>
      </c>
      <c r="L37" s="338">
        <v>0</v>
      </c>
      <c r="M37" s="322"/>
      <c r="N37" s="339">
        <v>0.15</v>
      </c>
      <c r="O37" s="338">
        <v>0</v>
      </c>
      <c r="P37" s="322"/>
      <c r="Q37" s="339">
        <v>0.15</v>
      </c>
      <c r="R37" s="338">
        <v>0</v>
      </c>
    </row>
    <row r="38" spans="1:18" s="320" customFormat="1" ht="14.4" customHeight="1" hidden="1">
      <c r="A38" s="321"/>
      <c r="B38" s="322"/>
      <c r="C38" s="322"/>
      <c r="D38" s="337" t="s">
        <v>51</v>
      </c>
      <c r="E38" s="338" t="e">
        <f>ROUND(SUM(#REF!),2)</f>
        <v>#REF!</v>
      </c>
      <c r="F38" s="322"/>
      <c r="G38" s="322"/>
      <c r="H38" s="339">
        <v>0</v>
      </c>
      <c r="I38" s="338">
        <v>0</v>
      </c>
      <c r="J38" s="322"/>
      <c r="K38" s="339">
        <v>0</v>
      </c>
      <c r="L38" s="338">
        <v>0</v>
      </c>
      <c r="M38" s="322"/>
      <c r="N38" s="339">
        <v>0</v>
      </c>
      <c r="O38" s="338">
        <v>0</v>
      </c>
      <c r="P38" s="322"/>
      <c r="Q38" s="339">
        <v>0</v>
      </c>
      <c r="R38" s="338">
        <v>0</v>
      </c>
    </row>
    <row r="39" spans="1:18" s="320" customFormat="1" ht="6.9" customHeight="1" hidden="1">
      <c r="A39" s="321"/>
      <c r="B39" s="322"/>
      <c r="C39" s="322"/>
      <c r="D39" s="322"/>
      <c r="E39" s="322"/>
      <c r="F39" s="322"/>
      <c r="G39" s="322"/>
      <c r="H39" s="323"/>
      <c r="I39" s="322"/>
      <c r="J39" s="322"/>
      <c r="K39" s="323"/>
      <c r="L39" s="322"/>
      <c r="M39" s="322"/>
      <c r="N39" s="323"/>
      <c r="O39" s="322"/>
      <c r="P39" s="322"/>
      <c r="Q39" s="323"/>
      <c r="R39" s="322"/>
    </row>
    <row r="40" spans="1:18" s="320" customFormat="1" ht="25.35" customHeight="1" hidden="1">
      <c r="A40" s="321"/>
      <c r="B40" s="340"/>
      <c r="C40" s="341" t="s">
        <v>52</v>
      </c>
      <c r="D40" s="342"/>
      <c r="E40" s="342"/>
      <c r="F40" s="343" t="s">
        <v>53</v>
      </c>
      <c r="G40" s="344" t="s">
        <v>54</v>
      </c>
      <c r="H40" s="345"/>
      <c r="I40" s="346" t="e">
        <f>SUM(I31:I38)</f>
        <v>#REF!</v>
      </c>
      <c r="J40" s="344" t="s">
        <v>54</v>
      </c>
      <c r="K40" s="345"/>
      <c r="L40" s="346" t="e">
        <f>SUM(L31:L38)</f>
        <v>#REF!</v>
      </c>
      <c r="M40" s="344" t="s">
        <v>54</v>
      </c>
      <c r="N40" s="345"/>
      <c r="O40" s="346" t="e">
        <f>SUM(O31:O38)</f>
        <v>#REF!</v>
      </c>
      <c r="P40" s="344" t="s">
        <v>54</v>
      </c>
      <c r="Q40" s="345"/>
      <c r="R40" s="346" t="e">
        <f>SUM(R31:R38)</f>
        <v>#REF!</v>
      </c>
    </row>
    <row r="41" spans="1:18" s="320" customFormat="1" ht="14.4" customHeight="1" hidden="1">
      <c r="A41" s="347"/>
      <c r="B41" s="348"/>
      <c r="C41" s="348"/>
      <c r="D41" s="348"/>
      <c r="E41" s="348"/>
      <c r="F41" s="348"/>
      <c r="G41" s="348"/>
      <c r="H41" s="349"/>
      <c r="I41" s="348"/>
      <c r="J41" s="348"/>
      <c r="K41" s="349"/>
      <c r="L41" s="348"/>
      <c r="M41" s="348"/>
      <c r="N41" s="349"/>
      <c r="O41" s="348"/>
      <c r="P41" s="348"/>
      <c r="Q41" s="349"/>
      <c r="R41" s="348"/>
    </row>
    <row r="42" spans="1:18" ht="13.5" hidden="1">
      <c r="A42" s="310"/>
      <c r="B42" s="311"/>
      <c r="C42" s="311"/>
      <c r="D42" s="311"/>
      <c r="E42" s="311"/>
      <c r="F42" s="311"/>
      <c r="G42" s="311"/>
      <c r="H42" s="312"/>
      <c r="I42" s="311"/>
      <c r="J42" s="311"/>
      <c r="K42" s="312"/>
      <c r="L42" s="311"/>
      <c r="M42" s="311"/>
      <c r="N42" s="312"/>
      <c r="O42" s="311"/>
      <c r="P42" s="311"/>
      <c r="Q42" s="312"/>
      <c r="R42" s="311"/>
    </row>
    <row r="43" spans="1:18" ht="13.5" hidden="1">
      <c r="A43" s="310"/>
      <c r="B43" s="311"/>
      <c r="C43" s="311"/>
      <c r="D43" s="311"/>
      <c r="E43" s="311"/>
      <c r="F43" s="311"/>
      <c r="G43" s="311"/>
      <c r="H43" s="312"/>
      <c r="I43" s="311"/>
      <c r="J43" s="311"/>
      <c r="K43" s="312"/>
      <c r="L43" s="311"/>
      <c r="M43" s="311"/>
      <c r="N43" s="312"/>
      <c r="O43" s="311"/>
      <c r="P43" s="311"/>
      <c r="Q43" s="312"/>
      <c r="R43" s="311"/>
    </row>
    <row r="44" spans="1:18" ht="13.5" hidden="1">
      <c r="A44" s="310"/>
      <c r="B44" s="311"/>
      <c r="C44" s="311"/>
      <c r="D44" s="311"/>
      <c r="E44" s="311"/>
      <c r="F44" s="311"/>
      <c r="G44" s="311"/>
      <c r="H44" s="312"/>
      <c r="I44" s="311"/>
      <c r="J44" s="311"/>
      <c r="K44" s="312"/>
      <c r="L44" s="311"/>
      <c r="M44" s="311"/>
      <c r="N44" s="312"/>
      <c r="O44" s="311"/>
      <c r="P44" s="311"/>
      <c r="Q44" s="312"/>
      <c r="R44" s="311"/>
    </row>
    <row r="45" spans="1:18" s="320" customFormat="1" ht="6.9" customHeight="1" hidden="1">
      <c r="A45" s="350"/>
      <c r="B45" s="351"/>
      <c r="C45" s="351"/>
      <c r="D45" s="351"/>
      <c r="E45" s="351"/>
      <c r="F45" s="351"/>
      <c r="G45" s="351"/>
      <c r="H45" s="352"/>
      <c r="I45" s="351"/>
      <c r="J45" s="351"/>
      <c r="K45" s="352"/>
      <c r="L45" s="351"/>
      <c r="M45" s="351"/>
      <c r="N45" s="352"/>
      <c r="O45" s="351"/>
      <c r="P45" s="351"/>
      <c r="Q45" s="352"/>
      <c r="R45" s="351"/>
    </row>
    <row r="46" spans="1:18" s="320" customFormat="1" ht="36.9" customHeight="1" hidden="1">
      <c r="A46" s="321"/>
      <c r="B46" s="318" t="s">
        <v>151</v>
      </c>
      <c r="C46" s="322"/>
      <c r="D46" s="322"/>
      <c r="E46" s="322"/>
      <c r="F46" s="322"/>
      <c r="G46" s="322"/>
      <c r="H46" s="323"/>
      <c r="I46" s="322"/>
      <c r="J46" s="322"/>
      <c r="K46" s="323"/>
      <c r="L46" s="322"/>
      <c r="M46" s="322"/>
      <c r="N46" s="323"/>
      <c r="O46" s="322"/>
      <c r="P46" s="322"/>
      <c r="Q46" s="323"/>
      <c r="R46" s="322"/>
    </row>
    <row r="47" spans="1:18" s="320" customFormat="1" ht="6.9" customHeight="1" hidden="1">
      <c r="A47" s="321"/>
      <c r="B47" s="322"/>
      <c r="C47" s="322"/>
      <c r="D47" s="322"/>
      <c r="E47" s="322"/>
      <c r="F47" s="322"/>
      <c r="G47" s="322"/>
      <c r="H47" s="323"/>
      <c r="I47" s="322"/>
      <c r="J47" s="322"/>
      <c r="K47" s="323"/>
      <c r="L47" s="322"/>
      <c r="M47" s="322"/>
      <c r="N47" s="323"/>
      <c r="O47" s="322"/>
      <c r="P47" s="322"/>
      <c r="Q47" s="323"/>
      <c r="R47" s="322"/>
    </row>
    <row r="48" spans="1:18" s="320" customFormat="1" ht="14.4" customHeight="1" hidden="1">
      <c r="A48" s="321"/>
      <c r="B48" s="319" t="s">
        <v>16</v>
      </c>
      <c r="C48" s="322"/>
      <c r="D48" s="322"/>
      <c r="E48" s="322"/>
      <c r="F48" s="322"/>
      <c r="G48" s="322"/>
      <c r="H48" s="323"/>
      <c r="I48" s="322"/>
      <c r="J48" s="322"/>
      <c r="K48" s="323"/>
      <c r="L48" s="322"/>
      <c r="M48" s="322"/>
      <c r="N48" s="323"/>
      <c r="O48" s="322"/>
      <c r="P48" s="322"/>
      <c r="Q48" s="323"/>
      <c r="R48" s="322"/>
    </row>
    <row r="49" spans="1:18" s="320" customFormat="1" ht="22.5" customHeight="1" hidden="1">
      <c r="A49" s="321"/>
      <c r="B49" s="322"/>
      <c r="C49" s="322"/>
      <c r="D49" s="785" t="e">
        <f>D7</f>
        <v>#REF!</v>
      </c>
      <c r="E49" s="778"/>
      <c r="F49" s="778"/>
      <c r="G49" s="778"/>
      <c r="H49" s="323"/>
      <c r="I49" s="322"/>
      <c r="K49" s="323"/>
      <c r="L49" s="322"/>
      <c r="N49" s="323"/>
      <c r="O49" s="322"/>
      <c r="Q49" s="323"/>
      <c r="R49" s="322"/>
    </row>
    <row r="50" spans="1:18" ht="13.2" hidden="1">
      <c r="A50" s="316"/>
      <c r="B50" s="319" t="s">
        <v>104</v>
      </c>
      <c r="C50" s="317"/>
      <c r="D50" s="317"/>
      <c r="E50" s="317"/>
      <c r="F50" s="317"/>
      <c r="G50" s="317"/>
      <c r="H50" s="312"/>
      <c r="I50" s="317"/>
      <c r="J50" s="317"/>
      <c r="K50" s="312"/>
      <c r="L50" s="317"/>
      <c r="M50" s="317"/>
      <c r="N50" s="312"/>
      <c r="O50" s="317"/>
      <c r="P50" s="317"/>
      <c r="Q50" s="312"/>
      <c r="R50" s="317"/>
    </row>
    <row r="51" spans="1:18" ht="22.5" customHeight="1" hidden="1">
      <c r="A51" s="316"/>
      <c r="B51" s="317"/>
      <c r="C51" s="317"/>
      <c r="D51" s="785" t="s">
        <v>106</v>
      </c>
      <c r="E51" s="786"/>
      <c r="F51" s="786"/>
      <c r="G51" s="786"/>
      <c r="H51" s="312"/>
      <c r="I51" s="317"/>
      <c r="K51" s="312"/>
      <c r="L51" s="317"/>
      <c r="N51" s="312"/>
      <c r="O51" s="317"/>
      <c r="Q51" s="312"/>
      <c r="R51" s="317"/>
    </row>
    <row r="52" spans="1:18" ht="13.2" hidden="1">
      <c r="A52" s="316"/>
      <c r="B52" s="319" t="s">
        <v>108</v>
      </c>
      <c r="C52" s="317"/>
      <c r="D52" s="317"/>
      <c r="E52" s="317"/>
      <c r="F52" s="317"/>
      <c r="G52" s="317"/>
      <c r="H52" s="312"/>
      <c r="I52" s="317"/>
      <c r="J52" s="317"/>
      <c r="K52" s="312"/>
      <c r="L52" s="317"/>
      <c r="M52" s="317"/>
      <c r="N52" s="312"/>
      <c r="O52" s="317"/>
      <c r="P52" s="317"/>
      <c r="Q52" s="312"/>
      <c r="R52" s="317"/>
    </row>
    <row r="53" spans="1:18" s="320" customFormat="1" ht="22.5" customHeight="1" hidden="1">
      <c r="A53" s="321"/>
      <c r="B53" s="322"/>
      <c r="C53" s="322"/>
      <c r="D53" s="777" t="s">
        <v>110</v>
      </c>
      <c r="E53" s="778"/>
      <c r="F53" s="778"/>
      <c r="G53" s="778"/>
      <c r="H53" s="323"/>
      <c r="I53" s="322"/>
      <c r="K53" s="323"/>
      <c r="L53" s="322"/>
      <c r="N53" s="323"/>
      <c r="O53" s="322"/>
      <c r="Q53" s="323"/>
      <c r="R53" s="322"/>
    </row>
    <row r="54" spans="1:18" s="320" customFormat="1" ht="14.4" customHeight="1" hidden="1">
      <c r="A54" s="321"/>
      <c r="B54" s="319" t="s">
        <v>112</v>
      </c>
      <c r="C54" s="322"/>
      <c r="D54" s="322"/>
      <c r="E54" s="322"/>
      <c r="F54" s="322"/>
      <c r="G54" s="322"/>
      <c r="H54" s="323"/>
      <c r="I54" s="322"/>
      <c r="J54" s="322"/>
      <c r="K54" s="323"/>
      <c r="L54" s="322"/>
      <c r="M54" s="322"/>
      <c r="N54" s="323"/>
      <c r="O54" s="322"/>
      <c r="P54" s="322"/>
      <c r="Q54" s="323"/>
      <c r="R54" s="322"/>
    </row>
    <row r="55" spans="1:18" s="320" customFormat="1" ht="23.25" customHeight="1" hidden="1">
      <c r="A55" s="321"/>
      <c r="B55" s="322"/>
      <c r="C55" s="322"/>
      <c r="D55" s="779" t="str">
        <f>D13</f>
        <v>SO 10.1 - Retenční nádrž RN1A</v>
      </c>
      <c r="E55" s="778"/>
      <c r="F55" s="778"/>
      <c r="G55" s="778"/>
      <c r="H55" s="323"/>
      <c r="I55" s="322"/>
      <c r="K55" s="323"/>
      <c r="L55" s="322"/>
      <c r="N55" s="323"/>
      <c r="O55" s="322"/>
      <c r="Q55" s="323"/>
      <c r="R55" s="322"/>
    </row>
    <row r="56" spans="1:18" s="320" customFormat="1" ht="6.9" customHeight="1" hidden="1">
      <c r="A56" s="321"/>
      <c r="B56" s="322"/>
      <c r="C56" s="322"/>
      <c r="D56" s="322"/>
      <c r="E56" s="322"/>
      <c r="F56" s="322"/>
      <c r="G56" s="322"/>
      <c r="H56" s="323"/>
      <c r="I56" s="322"/>
      <c r="J56" s="322"/>
      <c r="K56" s="323"/>
      <c r="L56" s="322"/>
      <c r="M56" s="322"/>
      <c r="N56" s="323"/>
      <c r="O56" s="322"/>
      <c r="P56" s="322"/>
      <c r="Q56" s="323"/>
      <c r="R56" s="322"/>
    </row>
    <row r="57" spans="1:18" s="320" customFormat="1" ht="18" customHeight="1" hidden="1">
      <c r="A57" s="321"/>
      <c r="B57" s="319" t="s">
        <v>24</v>
      </c>
      <c r="C57" s="322"/>
      <c r="D57" s="322"/>
      <c r="E57" s="324" t="str">
        <f>E16</f>
        <v>HRANICE - DRAHOTUŠE</v>
      </c>
      <c r="F57" s="322"/>
      <c r="G57" s="322"/>
      <c r="H57" s="325" t="s">
        <v>26</v>
      </c>
      <c r="I57" s="326" t="str">
        <f>IF(I16="","",I16)</f>
        <v>6.4.2016</v>
      </c>
      <c r="J57" s="322"/>
      <c r="K57" s="325" t="s">
        <v>26</v>
      </c>
      <c r="L57" s="326">
        <f>IF(L16="","",L16)</f>
        <v>0</v>
      </c>
      <c r="M57" s="322"/>
      <c r="N57" s="325" t="s">
        <v>26</v>
      </c>
      <c r="O57" s="326">
        <f>IF(O16="","",O16)</f>
        <v>0</v>
      </c>
      <c r="P57" s="322"/>
      <c r="Q57" s="325" t="s">
        <v>26</v>
      </c>
      <c r="R57" s="326">
        <f>IF(R16="","",R16)</f>
        <v>0</v>
      </c>
    </row>
    <row r="58" spans="1:18" s="320" customFormat="1" ht="6.9" customHeight="1" hidden="1">
      <c r="A58" s="321"/>
      <c r="B58" s="322"/>
      <c r="C58" s="322"/>
      <c r="D58" s="322"/>
      <c r="E58" s="322"/>
      <c r="F58" s="322"/>
      <c r="G58" s="322"/>
      <c r="H58" s="323"/>
      <c r="I58" s="322"/>
      <c r="J58" s="322"/>
      <c r="K58" s="323"/>
      <c r="L58" s="322"/>
      <c r="M58" s="322"/>
      <c r="N58" s="323"/>
      <c r="O58" s="322"/>
      <c r="P58" s="322"/>
      <c r="Q58" s="323"/>
      <c r="R58" s="322"/>
    </row>
    <row r="59" spans="1:18" s="320" customFormat="1" ht="13.2" hidden="1">
      <c r="A59" s="321"/>
      <c r="B59" s="319" t="s">
        <v>32</v>
      </c>
      <c r="C59" s="322"/>
      <c r="D59" s="322"/>
      <c r="E59" s="324" t="str">
        <f>D19</f>
        <v>VODOVODY A KANALIZACE PŘEROV a.s.</v>
      </c>
      <c r="F59" s="322"/>
      <c r="G59" s="322"/>
      <c r="H59" s="325" t="s">
        <v>38</v>
      </c>
      <c r="I59" s="324" t="str">
        <f>D25</f>
        <v>JV PROJEKT VH s.r.o., BRNO</v>
      </c>
      <c r="J59" s="322"/>
      <c r="K59" s="325" t="s">
        <v>38</v>
      </c>
      <c r="L59" s="324">
        <f>G25</f>
        <v>0</v>
      </c>
      <c r="M59" s="322"/>
      <c r="N59" s="325" t="s">
        <v>38</v>
      </c>
      <c r="O59" s="324">
        <f>J25</f>
        <v>0</v>
      </c>
      <c r="P59" s="322"/>
      <c r="Q59" s="325" t="s">
        <v>38</v>
      </c>
      <c r="R59" s="324">
        <f>M25</f>
        <v>0</v>
      </c>
    </row>
    <row r="60" spans="1:18" s="320" customFormat="1" ht="14.4" customHeight="1" hidden="1">
      <c r="A60" s="321"/>
      <c r="B60" s="319" t="s">
        <v>37</v>
      </c>
      <c r="C60" s="322"/>
      <c r="D60" s="322"/>
      <c r="E60" s="324" t="e">
        <f>IF(D22="","",D22)</f>
        <v>#REF!</v>
      </c>
      <c r="F60" s="322"/>
      <c r="G60" s="322"/>
      <c r="H60" s="323"/>
      <c r="I60" s="322"/>
      <c r="J60" s="322"/>
      <c r="K60" s="323"/>
      <c r="L60" s="322"/>
      <c r="M60" s="322"/>
      <c r="N60" s="323"/>
      <c r="O60" s="322"/>
      <c r="P60" s="322"/>
      <c r="Q60" s="323"/>
      <c r="R60" s="322"/>
    </row>
    <row r="61" spans="1:18" s="320" customFormat="1" ht="10.35" customHeight="1" hidden="1">
      <c r="A61" s="321"/>
      <c r="B61" s="322"/>
      <c r="C61" s="322"/>
      <c r="D61" s="322"/>
      <c r="E61" s="322"/>
      <c r="F61" s="322"/>
      <c r="G61" s="322"/>
      <c r="H61" s="323"/>
      <c r="I61" s="322"/>
      <c r="J61" s="322"/>
      <c r="K61" s="323"/>
      <c r="L61" s="322"/>
      <c r="M61" s="322"/>
      <c r="N61" s="323"/>
      <c r="O61" s="322"/>
      <c r="P61" s="322"/>
      <c r="Q61" s="323"/>
      <c r="R61" s="322"/>
    </row>
    <row r="62" spans="1:18" s="320" customFormat="1" ht="29.25" customHeight="1" hidden="1">
      <c r="A62" s="321"/>
      <c r="B62" s="353" t="s">
        <v>169</v>
      </c>
      <c r="C62" s="340"/>
      <c r="D62" s="340"/>
      <c r="E62" s="340"/>
      <c r="F62" s="340"/>
      <c r="G62" s="340"/>
      <c r="H62" s="354"/>
      <c r="I62" s="355" t="s">
        <v>170</v>
      </c>
      <c r="J62" s="340"/>
      <c r="K62" s="354"/>
      <c r="L62" s="355" t="s">
        <v>170</v>
      </c>
      <c r="M62" s="340"/>
      <c r="N62" s="354"/>
      <c r="O62" s="355" t="s">
        <v>170</v>
      </c>
      <c r="P62" s="340"/>
      <c r="Q62" s="354"/>
      <c r="R62" s="355" t="s">
        <v>170</v>
      </c>
    </row>
    <row r="63" spans="1:18" s="320" customFormat="1" ht="10.35" customHeight="1" hidden="1">
      <c r="A63" s="321"/>
      <c r="B63" s="322"/>
      <c r="C63" s="322"/>
      <c r="D63" s="322"/>
      <c r="E63" s="322"/>
      <c r="F63" s="322"/>
      <c r="G63" s="322"/>
      <c r="H63" s="323"/>
      <c r="I63" s="322"/>
      <c r="J63" s="322"/>
      <c r="K63" s="323"/>
      <c r="L63" s="322"/>
      <c r="M63" s="322"/>
      <c r="N63" s="323"/>
      <c r="O63" s="322"/>
      <c r="P63" s="322"/>
      <c r="Q63" s="323"/>
      <c r="R63" s="322"/>
    </row>
    <row r="64" spans="1:18" s="320" customFormat="1" ht="29.25" customHeight="1" hidden="1">
      <c r="A64" s="321"/>
      <c r="B64" s="356" t="s">
        <v>172</v>
      </c>
      <c r="C64" s="322"/>
      <c r="D64" s="322"/>
      <c r="E64" s="322"/>
      <c r="F64" s="322"/>
      <c r="G64" s="322"/>
      <c r="H64" s="323"/>
      <c r="I64" s="334">
        <f>I107</f>
        <v>60177864.979999974</v>
      </c>
      <c r="J64" s="322"/>
      <c r="K64" s="323"/>
      <c r="L64" s="334">
        <f>L107</f>
        <v>13229.8</v>
      </c>
      <c r="M64" s="322"/>
      <c r="N64" s="323"/>
      <c r="O64" s="334">
        <f>O107</f>
        <v>-58900.87</v>
      </c>
      <c r="P64" s="322"/>
      <c r="Q64" s="323"/>
      <c r="R64" s="334">
        <f>R107</f>
        <v>60132193.899999976</v>
      </c>
    </row>
    <row r="65" spans="1:18" s="363" customFormat="1" ht="24.9" customHeight="1" hidden="1">
      <c r="A65" s="357"/>
      <c r="B65" s="358"/>
      <c r="C65" s="359" t="s">
        <v>174</v>
      </c>
      <c r="D65" s="360"/>
      <c r="E65" s="360"/>
      <c r="F65" s="360"/>
      <c r="G65" s="360"/>
      <c r="H65" s="361"/>
      <c r="I65" s="362">
        <f>I108</f>
        <v>59968411.53999998</v>
      </c>
      <c r="J65" s="360"/>
      <c r="K65" s="361"/>
      <c r="L65" s="362">
        <f>L108</f>
        <v>13229.8</v>
      </c>
      <c r="M65" s="360"/>
      <c r="N65" s="361"/>
      <c r="O65" s="362">
        <f>O108</f>
        <v>-58900.87</v>
      </c>
      <c r="P65" s="360"/>
      <c r="Q65" s="361"/>
      <c r="R65" s="362">
        <f>R108</f>
        <v>59922740.45999998</v>
      </c>
    </row>
    <row r="66" spans="1:18" s="370" customFormat="1" ht="19.95" customHeight="1" hidden="1">
      <c r="A66" s="364"/>
      <c r="B66" s="365"/>
      <c r="C66" s="366" t="s">
        <v>176</v>
      </c>
      <c r="D66" s="367"/>
      <c r="E66" s="367"/>
      <c r="F66" s="367"/>
      <c r="G66" s="367"/>
      <c r="H66" s="368"/>
      <c r="I66" s="369">
        <f>I109</f>
        <v>25973879.54999999</v>
      </c>
      <c r="J66" s="367"/>
      <c r="K66" s="368"/>
      <c r="L66" s="369">
        <f>L109</f>
        <v>0</v>
      </c>
      <c r="M66" s="367"/>
      <c r="N66" s="368"/>
      <c r="O66" s="369">
        <f>O109</f>
        <v>0</v>
      </c>
      <c r="P66" s="367"/>
      <c r="Q66" s="368"/>
      <c r="R66" s="369">
        <f>R109</f>
        <v>25973879.54999999</v>
      </c>
    </row>
    <row r="67" spans="1:18" s="370" customFormat="1" ht="14.85" customHeight="1" hidden="1">
      <c r="A67" s="364"/>
      <c r="B67" s="365"/>
      <c r="C67" s="366" t="s">
        <v>178</v>
      </c>
      <c r="D67" s="367"/>
      <c r="E67" s="367"/>
      <c r="F67" s="367"/>
      <c r="G67" s="367"/>
      <c r="H67" s="368"/>
      <c r="I67" s="369">
        <f>I110</f>
        <v>1004771.46</v>
      </c>
      <c r="J67" s="367"/>
      <c r="K67" s="368"/>
      <c r="L67" s="369">
        <f>L110</f>
        <v>0</v>
      </c>
      <c r="M67" s="367"/>
      <c r="N67" s="368"/>
      <c r="O67" s="369">
        <f>O110</f>
        <v>0</v>
      </c>
      <c r="P67" s="367"/>
      <c r="Q67" s="368"/>
      <c r="R67" s="369">
        <f>R110</f>
        <v>1004771.46</v>
      </c>
    </row>
    <row r="68" spans="1:18" s="370" customFormat="1" ht="14.85" customHeight="1" hidden="1">
      <c r="A68" s="364"/>
      <c r="B68" s="365"/>
      <c r="C68" s="366" t="s">
        <v>180</v>
      </c>
      <c r="D68" s="367"/>
      <c r="E68" s="367"/>
      <c r="F68" s="367"/>
      <c r="G68" s="367"/>
      <c r="H68" s="368"/>
      <c r="I68" s="369">
        <f>I189</f>
        <v>5173283.479999999</v>
      </c>
      <c r="J68" s="367"/>
      <c r="K68" s="368"/>
      <c r="L68" s="369">
        <f>L189</f>
        <v>0</v>
      </c>
      <c r="M68" s="367"/>
      <c r="N68" s="368"/>
      <c r="O68" s="369">
        <f>O189</f>
        <v>0</v>
      </c>
      <c r="P68" s="367"/>
      <c r="Q68" s="368"/>
      <c r="R68" s="369">
        <f>R189</f>
        <v>5173283.479999999</v>
      </c>
    </row>
    <row r="69" spans="1:18" s="370" customFormat="1" ht="14.85" customHeight="1" hidden="1">
      <c r="A69" s="364"/>
      <c r="B69" s="365"/>
      <c r="C69" s="366" t="s">
        <v>182</v>
      </c>
      <c r="D69" s="367"/>
      <c r="E69" s="367"/>
      <c r="F69" s="367"/>
      <c r="G69" s="367"/>
      <c r="H69" s="368"/>
      <c r="I69" s="369">
        <f>I695</f>
        <v>19795824.609999992</v>
      </c>
      <c r="J69" s="367"/>
      <c r="K69" s="368"/>
      <c r="L69" s="369">
        <f>L695</f>
        <v>0</v>
      </c>
      <c r="M69" s="367"/>
      <c r="N69" s="368"/>
      <c r="O69" s="369">
        <f>O695</f>
        <v>0</v>
      </c>
      <c r="P69" s="367"/>
      <c r="Q69" s="368"/>
      <c r="R69" s="369">
        <f>R695</f>
        <v>19795824.609999992</v>
      </c>
    </row>
    <row r="70" spans="1:18" s="370" customFormat="1" ht="19.95" customHeight="1" hidden="1">
      <c r="A70" s="364"/>
      <c r="B70" s="365"/>
      <c r="C70" s="366" t="s">
        <v>184</v>
      </c>
      <c r="D70" s="367"/>
      <c r="E70" s="367"/>
      <c r="F70" s="367"/>
      <c r="G70" s="367"/>
      <c r="H70" s="368"/>
      <c r="I70" s="369">
        <f>I914</f>
        <v>782203.68</v>
      </c>
      <c r="J70" s="367"/>
      <c r="K70" s="368"/>
      <c r="L70" s="369">
        <f>L914</f>
        <v>0</v>
      </c>
      <c r="M70" s="367"/>
      <c r="N70" s="368"/>
      <c r="O70" s="369">
        <f>O914</f>
        <v>0</v>
      </c>
      <c r="P70" s="367"/>
      <c r="Q70" s="368"/>
      <c r="R70" s="369">
        <f>R914</f>
        <v>782203.68</v>
      </c>
    </row>
    <row r="71" spans="1:18" s="370" customFormat="1" ht="19.95" customHeight="1" hidden="1">
      <c r="A71" s="364"/>
      <c r="B71" s="365"/>
      <c r="C71" s="366" t="s">
        <v>186</v>
      </c>
      <c r="D71" s="367"/>
      <c r="E71" s="367"/>
      <c r="F71" s="367"/>
      <c r="G71" s="367"/>
      <c r="H71" s="368"/>
      <c r="I71" s="369">
        <f>I997</f>
        <v>22672774.110000003</v>
      </c>
      <c r="J71" s="367"/>
      <c r="K71" s="368"/>
      <c r="L71" s="369">
        <f>L997</f>
        <v>0</v>
      </c>
      <c r="M71" s="367"/>
      <c r="N71" s="368"/>
      <c r="O71" s="369">
        <f>O997</f>
        <v>0</v>
      </c>
      <c r="P71" s="367"/>
      <c r="Q71" s="368"/>
      <c r="R71" s="369">
        <f>R997</f>
        <v>22672774.110000003</v>
      </c>
    </row>
    <row r="72" spans="1:18" s="370" customFormat="1" ht="19.95" customHeight="1" hidden="1">
      <c r="A72" s="364"/>
      <c r="B72" s="365"/>
      <c r="C72" s="366" t="s">
        <v>188</v>
      </c>
      <c r="D72" s="367"/>
      <c r="E72" s="367"/>
      <c r="F72" s="367"/>
      <c r="G72" s="367"/>
      <c r="H72" s="368"/>
      <c r="I72" s="369">
        <f>I1248</f>
        <v>1340641.7400000002</v>
      </c>
      <c r="J72" s="367"/>
      <c r="K72" s="368"/>
      <c r="L72" s="369">
        <f>L1248</f>
        <v>0</v>
      </c>
      <c r="M72" s="367"/>
      <c r="N72" s="368"/>
      <c r="O72" s="369">
        <f>O1248</f>
        <v>-767.36</v>
      </c>
      <c r="P72" s="367"/>
      <c r="Q72" s="368"/>
      <c r="R72" s="369">
        <f>R1248</f>
        <v>1339874.3800000004</v>
      </c>
    </row>
    <row r="73" spans="1:18" s="370" customFormat="1" ht="19.95" customHeight="1" hidden="1">
      <c r="A73" s="364"/>
      <c r="B73" s="365"/>
      <c r="C73" s="366" t="s">
        <v>190</v>
      </c>
      <c r="D73" s="367"/>
      <c r="E73" s="367"/>
      <c r="F73" s="367"/>
      <c r="G73" s="367"/>
      <c r="H73" s="368"/>
      <c r="I73" s="369">
        <f>I1474</f>
        <v>949746.0099999999</v>
      </c>
      <c r="J73" s="367"/>
      <c r="K73" s="368"/>
      <c r="L73" s="369">
        <f>L1474</f>
        <v>0</v>
      </c>
      <c r="M73" s="367"/>
      <c r="N73" s="368"/>
      <c r="O73" s="369">
        <f>O1474</f>
        <v>0</v>
      </c>
      <c r="P73" s="367"/>
      <c r="Q73" s="368"/>
      <c r="R73" s="369">
        <f>R1474</f>
        <v>949746.0099999999</v>
      </c>
    </row>
    <row r="74" spans="1:18" s="370" customFormat="1" ht="19.95" customHeight="1" hidden="1">
      <c r="A74" s="364"/>
      <c r="B74" s="365"/>
      <c r="C74" s="366" t="s">
        <v>192</v>
      </c>
      <c r="D74" s="367"/>
      <c r="E74" s="367"/>
      <c r="F74" s="367"/>
      <c r="G74" s="367"/>
      <c r="H74" s="368"/>
      <c r="I74" s="369">
        <f>I1532</f>
        <v>49038.689999999995</v>
      </c>
      <c r="J74" s="367"/>
      <c r="K74" s="368"/>
      <c r="L74" s="369">
        <f>L1532</f>
        <v>0</v>
      </c>
      <c r="M74" s="367"/>
      <c r="N74" s="368"/>
      <c r="O74" s="369">
        <f>O1532</f>
        <v>0</v>
      </c>
      <c r="P74" s="367"/>
      <c r="Q74" s="368"/>
      <c r="R74" s="369">
        <f>R1532</f>
        <v>49038.689999999995</v>
      </c>
    </row>
    <row r="75" spans="1:18" s="370" customFormat="1" ht="19.95" customHeight="1" hidden="1">
      <c r="A75" s="364"/>
      <c r="B75" s="365"/>
      <c r="C75" s="366" t="s">
        <v>194</v>
      </c>
      <c r="D75" s="367"/>
      <c r="E75" s="367"/>
      <c r="F75" s="367"/>
      <c r="G75" s="367"/>
      <c r="H75" s="368"/>
      <c r="I75" s="369">
        <f>I1540</f>
        <v>6582881.299999999</v>
      </c>
      <c r="J75" s="367"/>
      <c r="K75" s="368"/>
      <c r="L75" s="369">
        <f>L1540</f>
        <v>13229.8</v>
      </c>
      <c r="M75" s="367"/>
      <c r="N75" s="368"/>
      <c r="O75" s="369">
        <f>O1540</f>
        <v>-58133.51</v>
      </c>
      <c r="P75" s="367"/>
      <c r="Q75" s="368"/>
      <c r="R75" s="369">
        <f>R1540</f>
        <v>6537977.579999999</v>
      </c>
    </row>
    <row r="76" spans="1:18" s="370" customFormat="1" ht="19.95" customHeight="1" hidden="1">
      <c r="A76" s="364"/>
      <c r="B76" s="365"/>
      <c r="C76" s="366" t="s">
        <v>196</v>
      </c>
      <c r="D76" s="367"/>
      <c r="E76" s="367"/>
      <c r="F76" s="367"/>
      <c r="G76" s="367"/>
      <c r="H76" s="368"/>
      <c r="I76" s="369">
        <f>I1885</f>
        <v>1225976.8</v>
      </c>
      <c r="J76" s="367"/>
      <c r="K76" s="368"/>
      <c r="L76" s="369">
        <f>L1885</f>
        <v>0</v>
      </c>
      <c r="M76" s="367"/>
      <c r="N76" s="368"/>
      <c r="O76" s="369">
        <f>O1885</f>
        <v>0</v>
      </c>
      <c r="P76" s="367"/>
      <c r="Q76" s="368"/>
      <c r="R76" s="369">
        <f>R1885</f>
        <v>1225976.8</v>
      </c>
    </row>
    <row r="77" spans="1:18" s="370" customFormat="1" ht="19.95" customHeight="1" hidden="1">
      <c r="A77" s="364"/>
      <c r="B77" s="365"/>
      <c r="C77" s="366" t="s">
        <v>198</v>
      </c>
      <c r="D77" s="367"/>
      <c r="E77" s="367"/>
      <c r="F77" s="367"/>
      <c r="G77" s="367"/>
      <c r="H77" s="368"/>
      <c r="I77" s="369">
        <f>I1925</f>
        <v>391269.66</v>
      </c>
      <c r="J77" s="367"/>
      <c r="K77" s="368"/>
      <c r="L77" s="369">
        <f>L1925</f>
        <v>0</v>
      </c>
      <c r="M77" s="367"/>
      <c r="N77" s="368"/>
      <c r="O77" s="369">
        <f>O1925</f>
        <v>0</v>
      </c>
      <c r="P77" s="367"/>
      <c r="Q77" s="368"/>
      <c r="R77" s="369">
        <f>R1925</f>
        <v>391269.66</v>
      </c>
    </row>
    <row r="78" spans="1:18" s="363" customFormat="1" ht="24.9" customHeight="1" hidden="1">
      <c r="A78" s="357"/>
      <c r="B78" s="358"/>
      <c r="C78" s="359" t="s">
        <v>200</v>
      </c>
      <c r="D78" s="360"/>
      <c r="E78" s="360"/>
      <c r="F78" s="360"/>
      <c r="G78" s="360"/>
      <c r="H78" s="361"/>
      <c r="I78" s="362">
        <f>I1927</f>
        <v>164578.32</v>
      </c>
      <c r="J78" s="360"/>
      <c r="K78" s="361"/>
      <c r="L78" s="362">
        <f>L1927</f>
        <v>0</v>
      </c>
      <c r="M78" s="360"/>
      <c r="N78" s="361"/>
      <c r="O78" s="362">
        <f>O1927</f>
        <v>0</v>
      </c>
      <c r="P78" s="360"/>
      <c r="Q78" s="361"/>
      <c r="R78" s="362">
        <f>R1927</f>
        <v>164578.32</v>
      </c>
    </row>
    <row r="79" spans="1:18" s="370" customFormat="1" ht="19.95" customHeight="1" hidden="1">
      <c r="A79" s="364"/>
      <c r="B79" s="365"/>
      <c r="C79" s="366" t="s">
        <v>202</v>
      </c>
      <c r="D79" s="367"/>
      <c r="E79" s="367"/>
      <c r="F79" s="367"/>
      <c r="G79" s="367"/>
      <c r="H79" s="368"/>
      <c r="I79" s="369">
        <f>I1928</f>
        <v>159562.32</v>
      </c>
      <c r="J79" s="367"/>
      <c r="K79" s="368"/>
      <c r="L79" s="369">
        <f>L1928</f>
        <v>0</v>
      </c>
      <c r="M79" s="367"/>
      <c r="N79" s="368"/>
      <c r="O79" s="369">
        <f>O1928</f>
        <v>0</v>
      </c>
      <c r="P79" s="367"/>
      <c r="Q79" s="368"/>
      <c r="R79" s="369">
        <f>R1928</f>
        <v>159562.32</v>
      </c>
    </row>
    <row r="80" spans="1:18" s="370" customFormat="1" ht="19.95" customHeight="1" hidden="1">
      <c r="A80" s="364"/>
      <c r="B80" s="365"/>
      <c r="C80" s="366" t="s">
        <v>204</v>
      </c>
      <c r="D80" s="367"/>
      <c r="E80" s="367"/>
      <c r="F80" s="367"/>
      <c r="G80" s="367"/>
      <c r="H80" s="368"/>
      <c r="I80" s="369">
        <f>I1952</f>
        <v>5016</v>
      </c>
      <c r="J80" s="367"/>
      <c r="K80" s="368"/>
      <c r="L80" s="369">
        <f>L1952</f>
        <v>0</v>
      </c>
      <c r="M80" s="367"/>
      <c r="N80" s="368"/>
      <c r="O80" s="369">
        <f>O1952</f>
        <v>0</v>
      </c>
      <c r="P80" s="367"/>
      <c r="Q80" s="368"/>
      <c r="R80" s="369">
        <f>R1952</f>
        <v>5016</v>
      </c>
    </row>
    <row r="81" spans="1:18" s="363" customFormat="1" ht="24.9" customHeight="1" hidden="1">
      <c r="A81" s="357"/>
      <c r="B81" s="358"/>
      <c r="C81" s="359" t="s">
        <v>205</v>
      </c>
      <c r="D81" s="360"/>
      <c r="E81" s="360"/>
      <c r="F81" s="360"/>
      <c r="G81" s="360"/>
      <c r="H81" s="361"/>
      <c r="I81" s="362">
        <f>I1954</f>
        <v>44875.119999999995</v>
      </c>
      <c r="J81" s="360"/>
      <c r="K81" s="361"/>
      <c r="L81" s="362">
        <f>L1954</f>
        <v>0</v>
      </c>
      <c r="M81" s="360"/>
      <c r="N81" s="361"/>
      <c r="O81" s="362">
        <f>O1954</f>
        <v>0</v>
      </c>
      <c r="P81" s="360"/>
      <c r="Q81" s="361"/>
      <c r="R81" s="362">
        <f>R1954</f>
        <v>44875.119999999995</v>
      </c>
    </row>
    <row r="82" spans="1:18" s="370" customFormat="1" ht="19.95" customHeight="1" hidden="1">
      <c r="A82" s="364"/>
      <c r="B82" s="365"/>
      <c r="C82" s="366" t="s">
        <v>206</v>
      </c>
      <c r="D82" s="367"/>
      <c r="E82" s="367"/>
      <c r="F82" s="367"/>
      <c r="G82" s="367"/>
      <c r="H82" s="368"/>
      <c r="I82" s="369">
        <f>I1955</f>
        <v>44136.6</v>
      </c>
      <c r="J82" s="367"/>
      <c r="K82" s="368"/>
      <c r="L82" s="369">
        <f>L1955</f>
        <v>0</v>
      </c>
      <c r="M82" s="367"/>
      <c r="N82" s="368"/>
      <c r="O82" s="369">
        <f>O1955</f>
        <v>0</v>
      </c>
      <c r="P82" s="367"/>
      <c r="Q82" s="368"/>
      <c r="R82" s="369">
        <f>R1955</f>
        <v>44136.6</v>
      </c>
    </row>
    <row r="83" spans="1:18" s="370" customFormat="1" ht="19.95" customHeight="1" hidden="1">
      <c r="A83" s="364"/>
      <c r="B83" s="365"/>
      <c r="C83" s="366" t="s">
        <v>207</v>
      </c>
      <c r="D83" s="367"/>
      <c r="E83" s="367"/>
      <c r="F83" s="367"/>
      <c r="G83" s="367"/>
      <c r="H83" s="368"/>
      <c r="I83" s="369">
        <f>I1958</f>
        <v>738.52</v>
      </c>
      <c r="J83" s="367"/>
      <c r="K83" s="368"/>
      <c r="L83" s="369">
        <f>L1958</f>
        <v>0</v>
      </c>
      <c r="M83" s="367"/>
      <c r="N83" s="368"/>
      <c r="O83" s="369">
        <f>O1958</f>
        <v>0</v>
      </c>
      <c r="P83" s="367"/>
      <c r="Q83" s="368"/>
      <c r="R83" s="369">
        <f>R1958</f>
        <v>738.52</v>
      </c>
    </row>
    <row r="84" spans="1:18" s="320" customFormat="1" ht="21.75" customHeight="1" hidden="1">
      <c r="A84" s="321"/>
      <c r="B84" s="322"/>
      <c r="C84" s="322"/>
      <c r="D84" s="322"/>
      <c r="E84" s="322"/>
      <c r="F84" s="322"/>
      <c r="G84" s="322"/>
      <c r="H84" s="323"/>
      <c r="I84" s="322"/>
      <c r="J84" s="322"/>
      <c r="K84" s="323"/>
      <c r="L84" s="322"/>
      <c r="M84" s="322"/>
      <c r="N84" s="323"/>
      <c r="O84" s="322"/>
      <c r="P84" s="322"/>
      <c r="Q84" s="323"/>
      <c r="R84" s="322"/>
    </row>
    <row r="85" spans="1:18" s="320" customFormat="1" ht="6.9" customHeight="1" hidden="1">
      <c r="A85" s="347"/>
      <c r="B85" s="348"/>
      <c r="C85" s="348"/>
      <c r="D85" s="348"/>
      <c r="E85" s="348"/>
      <c r="F85" s="348"/>
      <c r="G85" s="348"/>
      <c r="H85" s="349"/>
      <c r="I85" s="348"/>
      <c r="J85" s="348"/>
      <c r="K85" s="349"/>
      <c r="L85" s="348"/>
      <c r="M85" s="348"/>
      <c r="N85" s="349"/>
      <c r="O85" s="348"/>
      <c r="P85" s="348"/>
      <c r="Q85" s="349"/>
      <c r="R85" s="348"/>
    </row>
    <row r="86" spans="1:18" ht="13.5" hidden="1">
      <c r="A86" s="310"/>
      <c r="B86" s="311"/>
      <c r="C86" s="311"/>
      <c r="D86" s="311"/>
      <c r="E86" s="311"/>
      <c r="F86" s="311"/>
      <c r="G86" s="311"/>
      <c r="H86" s="312"/>
      <c r="I86" s="311"/>
      <c r="J86" s="311"/>
      <c r="K86" s="312"/>
      <c r="L86" s="311"/>
      <c r="M86" s="311"/>
      <c r="N86" s="312"/>
      <c r="O86" s="311"/>
      <c r="P86" s="311"/>
      <c r="Q86" s="312"/>
      <c r="R86" s="311"/>
    </row>
    <row r="87" spans="1:18" ht="13.5" hidden="1">
      <c r="A87" s="310"/>
      <c r="B87" s="311"/>
      <c r="C87" s="311"/>
      <c r="D87" s="311"/>
      <c r="E87" s="311"/>
      <c r="F87" s="311"/>
      <c r="G87" s="311"/>
      <c r="H87" s="312"/>
      <c r="I87" s="311"/>
      <c r="J87" s="311"/>
      <c r="K87" s="312"/>
      <c r="L87" s="311"/>
      <c r="M87" s="311"/>
      <c r="N87" s="312"/>
      <c r="O87" s="311"/>
      <c r="P87" s="311"/>
      <c r="Q87" s="312"/>
      <c r="R87" s="311"/>
    </row>
    <row r="88" spans="1:18" ht="13.5" hidden="1">
      <c r="A88" s="310"/>
      <c r="B88" s="311"/>
      <c r="C88" s="311"/>
      <c r="D88" s="311"/>
      <c r="E88" s="311"/>
      <c r="F88" s="311"/>
      <c r="G88" s="311"/>
      <c r="H88" s="312"/>
      <c r="I88" s="311"/>
      <c r="J88" s="311"/>
      <c r="K88" s="312"/>
      <c r="L88" s="311"/>
      <c r="M88" s="311"/>
      <c r="N88" s="312"/>
      <c r="O88" s="311"/>
      <c r="P88" s="311"/>
      <c r="Q88" s="312"/>
      <c r="R88" s="311"/>
    </row>
    <row r="89" spans="1:18" s="320" customFormat="1" ht="6.9" customHeight="1">
      <c r="A89" s="371"/>
      <c r="B89" s="372"/>
      <c r="C89" s="372"/>
      <c r="D89" s="372"/>
      <c r="E89" s="372"/>
      <c r="F89" s="372"/>
      <c r="G89" s="372"/>
      <c r="H89" s="352"/>
      <c r="I89" s="372"/>
      <c r="J89" s="372"/>
      <c r="K89" s="352"/>
      <c r="L89" s="372"/>
      <c r="M89" s="372"/>
      <c r="N89" s="352"/>
      <c r="O89" s="372"/>
      <c r="P89" s="372"/>
      <c r="Q89" s="352"/>
      <c r="R89" s="372"/>
    </row>
    <row r="90" spans="1:18" s="320" customFormat="1" ht="36.9" customHeight="1">
      <c r="A90" s="321"/>
      <c r="B90" s="270" t="s">
        <v>3852</v>
      </c>
      <c r="C90" s="322"/>
      <c r="D90" s="322"/>
      <c r="E90" s="322"/>
      <c r="F90" s="322"/>
      <c r="G90" s="322"/>
      <c r="H90" s="323"/>
      <c r="I90" s="322"/>
      <c r="J90" s="322"/>
      <c r="K90" s="323"/>
      <c r="L90" s="322"/>
      <c r="M90" s="322"/>
      <c r="N90" s="323"/>
      <c r="O90" s="322"/>
      <c r="P90" s="322"/>
      <c r="Q90" s="323"/>
      <c r="R90" s="322"/>
    </row>
    <row r="91" spans="1:18" s="320" customFormat="1" ht="6.9" customHeight="1">
      <c r="A91" s="321"/>
      <c r="B91" s="322"/>
      <c r="C91" s="322"/>
      <c r="D91" s="322"/>
      <c r="E91" s="322"/>
      <c r="F91" s="322"/>
      <c r="G91" s="322"/>
      <c r="H91" s="323"/>
      <c r="I91" s="322"/>
      <c r="J91" s="322"/>
      <c r="K91" s="323"/>
      <c r="L91" s="322"/>
      <c r="M91" s="322"/>
      <c r="N91" s="323"/>
      <c r="O91" s="322"/>
      <c r="P91" s="322"/>
      <c r="Q91" s="323"/>
      <c r="R91" s="322"/>
    </row>
    <row r="92" spans="1:18" s="320" customFormat="1" ht="14.4" customHeight="1">
      <c r="A92" s="321"/>
      <c r="B92" s="319" t="s">
        <v>16</v>
      </c>
      <c r="C92" s="322"/>
      <c r="D92" s="322"/>
      <c r="E92" s="322"/>
      <c r="F92" s="322"/>
      <c r="G92" s="322"/>
      <c r="H92" s="323"/>
      <c r="I92" s="322"/>
      <c r="J92" s="322"/>
      <c r="K92" s="323"/>
      <c r="L92" s="322"/>
      <c r="M92" s="322"/>
      <c r="N92" s="323"/>
      <c r="O92" s="322"/>
      <c r="P92" s="322"/>
      <c r="Q92" s="323"/>
      <c r="R92" s="322"/>
    </row>
    <row r="93" spans="1:18" s="320" customFormat="1" ht="22.5" customHeight="1">
      <c r="A93" s="321"/>
      <c r="B93" s="322"/>
      <c r="C93" s="322"/>
      <c r="D93" s="785" t="s">
        <v>17</v>
      </c>
      <c r="E93" s="778"/>
      <c r="F93" s="778"/>
      <c r="G93" s="778"/>
      <c r="H93" s="323"/>
      <c r="I93" s="322"/>
      <c r="K93" s="323"/>
      <c r="L93" s="322"/>
      <c r="N93" s="323"/>
      <c r="O93" s="322"/>
      <c r="Q93" s="323"/>
      <c r="R93" s="322"/>
    </row>
    <row r="94" spans="1:18" ht="13.2">
      <c r="A94" s="316"/>
      <c r="B94" s="319" t="s">
        <v>104</v>
      </c>
      <c r="C94" s="317"/>
      <c r="D94" s="317"/>
      <c r="E94" s="317"/>
      <c r="F94" s="317"/>
      <c r="G94" s="317"/>
      <c r="H94" s="312"/>
      <c r="I94" s="317"/>
      <c r="J94" s="317"/>
      <c r="K94" s="312"/>
      <c r="L94" s="317"/>
      <c r="M94" s="317"/>
      <c r="N94" s="312"/>
      <c r="O94" s="317"/>
      <c r="P94" s="317"/>
      <c r="Q94" s="312"/>
      <c r="R94" s="317"/>
    </row>
    <row r="95" spans="1:18" ht="22.5" customHeight="1">
      <c r="A95" s="316"/>
      <c r="B95" s="317"/>
      <c r="C95" s="317"/>
      <c r="D95" s="785" t="s">
        <v>106</v>
      </c>
      <c r="E95" s="786"/>
      <c r="F95" s="786"/>
      <c r="G95" s="786"/>
      <c r="H95" s="312"/>
      <c r="I95" s="317"/>
      <c r="K95" s="312"/>
      <c r="L95" s="317"/>
      <c r="N95" s="312"/>
      <c r="O95" s="317"/>
      <c r="Q95" s="312"/>
      <c r="R95" s="317"/>
    </row>
    <row r="96" spans="1:18" ht="13.2">
      <c r="A96" s="316"/>
      <c r="B96" s="319" t="s">
        <v>108</v>
      </c>
      <c r="C96" s="317"/>
      <c r="D96" s="317"/>
      <c r="E96" s="317"/>
      <c r="F96" s="317"/>
      <c r="G96" s="317"/>
      <c r="H96" s="312"/>
      <c r="I96" s="317"/>
      <c r="J96" s="317"/>
      <c r="K96" s="312"/>
      <c r="L96" s="317"/>
      <c r="M96" s="317"/>
      <c r="N96" s="312"/>
      <c r="O96" s="317"/>
      <c r="P96" s="317"/>
      <c r="Q96" s="312"/>
      <c r="R96" s="317"/>
    </row>
    <row r="97" spans="1:18" s="320" customFormat="1" ht="22.5" customHeight="1">
      <c r="A97" s="321"/>
      <c r="B97" s="322"/>
      <c r="C97" s="322"/>
      <c r="D97" s="777" t="s">
        <v>110</v>
      </c>
      <c r="E97" s="778"/>
      <c r="F97" s="778"/>
      <c r="G97" s="778"/>
      <c r="H97" s="323"/>
      <c r="I97" s="322"/>
      <c r="K97" s="323"/>
      <c r="L97" s="322"/>
      <c r="N97" s="323"/>
      <c r="O97" s="322"/>
      <c r="Q97" s="323"/>
      <c r="R97" s="322"/>
    </row>
    <row r="98" spans="1:18" s="320" customFormat="1" ht="14.4" customHeight="1">
      <c r="A98" s="321"/>
      <c r="B98" s="319" t="s">
        <v>112</v>
      </c>
      <c r="C98" s="322"/>
      <c r="D98" s="322"/>
      <c r="E98" s="322"/>
      <c r="F98" s="322"/>
      <c r="G98" s="322"/>
      <c r="H98" s="323"/>
      <c r="I98" s="322"/>
      <c r="J98" s="322"/>
      <c r="K98" s="323"/>
      <c r="L98" s="322"/>
      <c r="M98" s="322"/>
      <c r="N98" s="323"/>
      <c r="O98" s="322"/>
      <c r="P98" s="322"/>
      <c r="Q98" s="323"/>
      <c r="R98" s="322"/>
    </row>
    <row r="99" spans="1:18" s="320" customFormat="1" ht="23.25" customHeight="1">
      <c r="A99" s="321"/>
      <c r="B99" s="322"/>
      <c r="C99" s="322"/>
      <c r="D99" s="779" t="str">
        <f>D13</f>
        <v>SO 10.1 - Retenční nádrž RN1A</v>
      </c>
      <c r="E99" s="778"/>
      <c r="F99" s="778"/>
      <c r="G99" s="778"/>
      <c r="H99" s="323"/>
      <c r="I99" s="322"/>
      <c r="K99" s="323"/>
      <c r="L99" s="322"/>
      <c r="N99" s="323"/>
      <c r="O99" s="322"/>
      <c r="Q99" s="323"/>
      <c r="R99" s="322"/>
    </row>
    <row r="100" spans="1:18" s="320" customFormat="1" ht="6.9" customHeight="1">
      <c r="A100" s="321"/>
      <c r="B100" s="322"/>
      <c r="C100" s="322"/>
      <c r="D100" s="322"/>
      <c r="E100" s="322"/>
      <c r="F100" s="322"/>
      <c r="G100" s="322"/>
      <c r="H100" s="323"/>
      <c r="I100" s="322"/>
      <c r="J100" s="322"/>
      <c r="K100" s="323"/>
      <c r="L100" s="322"/>
      <c r="M100" s="322"/>
      <c r="N100" s="323"/>
      <c r="O100" s="322"/>
      <c r="P100" s="322"/>
      <c r="Q100" s="323"/>
      <c r="R100" s="322"/>
    </row>
    <row r="101" spans="1:18" s="320" customFormat="1" ht="18" customHeight="1">
      <c r="A101" s="321"/>
      <c r="B101" s="319" t="s">
        <v>24</v>
      </c>
      <c r="C101" s="322"/>
      <c r="D101" s="322"/>
      <c r="E101" s="324" t="str">
        <f>E16</f>
        <v>HRANICE - DRAHOTUŠE</v>
      </c>
      <c r="F101" s="322"/>
      <c r="G101" s="322"/>
      <c r="H101" s="325"/>
      <c r="I101" s="326"/>
      <c r="J101" s="322"/>
      <c r="K101" s="325"/>
      <c r="L101" s="326"/>
      <c r="M101" s="322"/>
      <c r="N101" s="325"/>
      <c r="O101" s="326"/>
      <c r="P101" s="322"/>
      <c r="Q101" s="325"/>
      <c r="R101" s="326"/>
    </row>
    <row r="102" spans="1:18" s="320" customFormat="1" ht="6.9" customHeight="1">
      <c r="A102" s="321"/>
      <c r="B102" s="322"/>
      <c r="C102" s="322"/>
      <c r="D102" s="322"/>
      <c r="E102" s="322"/>
      <c r="F102" s="322"/>
      <c r="G102" s="322"/>
      <c r="H102" s="323"/>
      <c r="I102" s="322"/>
      <c r="J102" s="322"/>
      <c r="K102" s="323"/>
      <c r="L102" s="322"/>
      <c r="M102" s="322"/>
      <c r="N102" s="323"/>
      <c r="O102" s="322"/>
      <c r="P102" s="322"/>
      <c r="Q102" s="323"/>
      <c r="R102" s="322"/>
    </row>
    <row r="103" spans="1:18" s="320" customFormat="1" ht="13.2">
      <c r="A103" s="321"/>
      <c r="B103" s="319" t="s">
        <v>32</v>
      </c>
      <c r="C103" s="322"/>
      <c r="D103" s="322"/>
      <c r="E103" s="324" t="str">
        <f>D19</f>
        <v>VODOVODY A KANALIZACE PŘEROV a.s.</v>
      </c>
      <c r="F103" s="322"/>
      <c r="G103" s="322"/>
      <c r="H103" s="325" t="s">
        <v>38</v>
      </c>
      <c r="I103" s="324" t="str">
        <f>D25</f>
        <v>JV PROJEKT VH s.r.o., BRNO</v>
      </c>
      <c r="J103" s="322"/>
      <c r="K103" s="325"/>
      <c r="L103" s="324"/>
      <c r="M103" s="322"/>
      <c r="N103" s="325"/>
      <c r="O103" s="324"/>
      <c r="P103" s="322"/>
      <c r="Q103" s="325"/>
      <c r="R103" s="324"/>
    </row>
    <row r="104" spans="1:18" s="320" customFormat="1" ht="14.4" customHeight="1">
      <c r="A104" s="321"/>
      <c r="B104" s="319" t="s">
        <v>37</v>
      </c>
      <c r="C104" s="322"/>
      <c r="D104" s="322"/>
      <c r="E104" s="324" t="s">
        <v>3769</v>
      </c>
      <c r="F104" s="322"/>
      <c r="G104" s="322"/>
      <c r="H104" s="323"/>
      <c r="I104" s="322"/>
      <c r="J104" s="322"/>
      <c r="K104" s="323"/>
      <c r="L104" s="322"/>
      <c r="M104" s="322"/>
      <c r="N104" s="323"/>
      <c r="O104" s="322"/>
      <c r="P104" s="322"/>
      <c r="Q104" s="323"/>
      <c r="R104" s="322"/>
    </row>
    <row r="105" spans="1:18" s="320" customFormat="1" ht="21" customHeight="1">
      <c r="A105" s="321"/>
      <c r="B105" s="322"/>
      <c r="C105" s="322"/>
      <c r="D105" s="322"/>
      <c r="E105" s="322"/>
      <c r="F105" s="322"/>
      <c r="G105" s="780" t="s">
        <v>3820</v>
      </c>
      <c r="H105" s="781"/>
      <c r="I105" s="781"/>
      <c r="J105" s="782" t="s">
        <v>3771</v>
      </c>
      <c r="K105" s="783"/>
      <c r="L105" s="784"/>
      <c r="M105" s="782" t="s">
        <v>3770</v>
      </c>
      <c r="N105" s="783"/>
      <c r="O105" s="784"/>
      <c r="P105" s="782" t="s">
        <v>3821</v>
      </c>
      <c r="Q105" s="783"/>
      <c r="R105" s="784"/>
    </row>
    <row r="106" spans="1:18" s="381" customFormat="1" ht="29.25" customHeight="1">
      <c r="A106" s="493"/>
      <c r="B106" s="374" t="s">
        <v>208</v>
      </c>
      <c r="C106" s="375" t="s">
        <v>57</v>
      </c>
      <c r="D106" s="375" t="s">
        <v>56</v>
      </c>
      <c r="E106" s="375" t="s">
        <v>209</v>
      </c>
      <c r="F106" s="375" t="s">
        <v>210</v>
      </c>
      <c r="G106" s="375" t="s">
        <v>211</v>
      </c>
      <c r="H106" s="376" t="s">
        <v>212</v>
      </c>
      <c r="I106" s="377" t="s">
        <v>170</v>
      </c>
      <c r="J106" s="378" t="s">
        <v>211</v>
      </c>
      <c r="K106" s="379" t="s">
        <v>212</v>
      </c>
      <c r="L106" s="380" t="s">
        <v>170</v>
      </c>
      <c r="M106" s="378" t="s">
        <v>211</v>
      </c>
      <c r="N106" s="379" t="s">
        <v>212</v>
      </c>
      <c r="O106" s="380" t="s">
        <v>170</v>
      </c>
      <c r="P106" s="378" t="s">
        <v>211</v>
      </c>
      <c r="Q106" s="379" t="s">
        <v>212</v>
      </c>
      <c r="R106" s="380" t="s">
        <v>170</v>
      </c>
    </row>
    <row r="107" spans="1:18" s="320" customFormat="1" ht="29.25" customHeight="1">
      <c r="A107" s="321"/>
      <c r="B107" s="382" t="s">
        <v>172</v>
      </c>
      <c r="C107" s="322"/>
      <c r="D107" s="322"/>
      <c r="E107" s="322"/>
      <c r="F107" s="322"/>
      <c r="G107" s="322"/>
      <c r="H107" s="323"/>
      <c r="I107" s="383">
        <f>I108+I1927+I1954</f>
        <v>60177864.979999974</v>
      </c>
      <c r="J107" s="321"/>
      <c r="K107" s="323"/>
      <c r="L107" s="383">
        <f>L108+L1927+L1954</f>
        <v>13229.8</v>
      </c>
      <c r="M107" s="321"/>
      <c r="N107" s="323"/>
      <c r="O107" s="383">
        <f>O108+O1927+O1954</f>
        <v>-58900.87</v>
      </c>
      <c r="P107" s="321"/>
      <c r="Q107" s="323"/>
      <c r="R107" s="383">
        <f>R108+R1927+R1954</f>
        <v>60132193.899999976</v>
      </c>
    </row>
    <row r="108" spans="1:18" s="390" customFormat="1" ht="37.35" customHeight="1">
      <c r="A108" s="384"/>
      <c r="B108" s="385"/>
      <c r="C108" s="386" t="s">
        <v>71</v>
      </c>
      <c r="D108" s="387" t="s">
        <v>213</v>
      </c>
      <c r="E108" s="387" t="s">
        <v>214</v>
      </c>
      <c r="F108" s="385"/>
      <c r="G108" s="385"/>
      <c r="H108" s="388"/>
      <c r="I108" s="389">
        <f>I109+I914+I997+I1248+I1474+I1532+I1540+I1885+I1925</f>
        <v>59968411.53999998</v>
      </c>
      <c r="J108" s="384"/>
      <c r="K108" s="388"/>
      <c r="L108" s="389">
        <f>L109+L914+L997+L1248+L1474+L1532+L1540+L1885+L1925</f>
        <v>13229.8</v>
      </c>
      <c r="M108" s="384"/>
      <c r="N108" s="388"/>
      <c r="O108" s="389">
        <f>O109+O914+O997+O1248+O1474+O1532+O1540+O1885+O1925</f>
        <v>-58900.87</v>
      </c>
      <c r="P108" s="384"/>
      <c r="Q108" s="388"/>
      <c r="R108" s="389">
        <f>R109+R914+R997+R1248+R1474+R1532+R1540+R1885+R1925</f>
        <v>59922740.45999998</v>
      </c>
    </row>
    <row r="109" spans="1:18" s="390" customFormat="1" ht="29.85" customHeight="1" outlineLevel="1" collapsed="1">
      <c r="A109" s="384"/>
      <c r="B109" s="385"/>
      <c r="C109" s="386" t="s">
        <v>71</v>
      </c>
      <c r="D109" s="391" t="s">
        <v>23</v>
      </c>
      <c r="E109" s="392" t="s">
        <v>215</v>
      </c>
      <c r="F109" s="385"/>
      <c r="G109" s="385"/>
      <c r="H109" s="388"/>
      <c r="I109" s="393">
        <f>I110+I189+I695</f>
        <v>25973879.54999999</v>
      </c>
      <c r="J109" s="384"/>
      <c r="K109" s="388"/>
      <c r="L109" s="393">
        <f>L110+L189+L695</f>
        <v>0</v>
      </c>
      <c r="M109" s="384"/>
      <c r="N109" s="388"/>
      <c r="O109" s="393">
        <f>O110+O189+O695</f>
        <v>0</v>
      </c>
      <c r="P109" s="384"/>
      <c r="Q109" s="388"/>
      <c r="R109" s="393">
        <f>R110+R189+R695</f>
        <v>25973879.54999999</v>
      </c>
    </row>
    <row r="110" spans="1:18" s="390" customFormat="1" ht="29.85" customHeight="1" outlineLevel="1" collapsed="1">
      <c r="A110" s="384"/>
      <c r="B110" s="385"/>
      <c r="C110" s="386" t="s">
        <v>71</v>
      </c>
      <c r="D110" s="392" t="s">
        <v>216</v>
      </c>
      <c r="E110" s="392" t="s">
        <v>217</v>
      </c>
      <c r="F110" s="385"/>
      <c r="G110" s="385"/>
      <c r="H110" s="388"/>
      <c r="I110" s="393">
        <f>SUM(I111:I187)</f>
        <v>1004771.46</v>
      </c>
      <c r="J110" s="384"/>
      <c r="K110" s="388"/>
      <c r="L110" s="393">
        <f>SUM(L111:L187)</f>
        <v>0</v>
      </c>
      <c r="M110" s="384"/>
      <c r="N110" s="388"/>
      <c r="O110" s="393">
        <f>SUM(O111:O187)</f>
        <v>0</v>
      </c>
      <c r="P110" s="384"/>
      <c r="Q110" s="388"/>
      <c r="R110" s="393">
        <f>SUM(R111:R187)</f>
        <v>1004771.46</v>
      </c>
    </row>
    <row r="111" spans="1:18" s="320" customFormat="1" ht="22.5" customHeight="1" hidden="1" outlineLevel="2" collapsed="1">
      <c r="A111" s="321"/>
      <c r="B111" s="394" t="s">
        <v>23</v>
      </c>
      <c r="C111" s="394" t="s">
        <v>218</v>
      </c>
      <c r="D111" s="395" t="s">
        <v>219</v>
      </c>
      <c r="E111" s="396" t="s">
        <v>220</v>
      </c>
      <c r="F111" s="397" t="s">
        <v>221</v>
      </c>
      <c r="G111" s="398">
        <v>1746.4</v>
      </c>
      <c r="H111" s="399">
        <v>64.1</v>
      </c>
      <c r="I111" s="400">
        <f>ROUND(H111*G111,2)</f>
        <v>111944.24</v>
      </c>
      <c r="J111" s="401"/>
      <c r="K111" s="399">
        <v>64.1</v>
      </c>
      <c r="L111" s="400">
        <f>ROUND(K111*J111,2)</f>
        <v>0</v>
      </c>
      <c r="M111" s="401"/>
      <c r="N111" s="399">
        <v>64.1</v>
      </c>
      <c r="O111" s="400">
        <f>ROUND(N111*M111,2)</f>
        <v>0</v>
      </c>
      <c r="P111" s="401">
        <f>J111+M111+G111</f>
        <v>1746.4</v>
      </c>
      <c r="Q111" s="399">
        <v>64.1</v>
      </c>
      <c r="R111" s="400">
        <f>ROUND(Q111*P111,2)</f>
        <v>111944.24</v>
      </c>
    </row>
    <row r="112" spans="1:18" s="411" customFormat="1" ht="13.5" hidden="1" outlineLevel="3">
      <c r="A112" s="402"/>
      <c r="B112" s="403"/>
      <c r="C112" s="404" t="s">
        <v>223</v>
      </c>
      <c r="D112" s="405" t="s">
        <v>34</v>
      </c>
      <c r="E112" s="406" t="s">
        <v>224</v>
      </c>
      <c r="F112" s="403"/>
      <c r="G112" s="407" t="s">
        <v>34</v>
      </c>
      <c r="H112" s="408" t="s">
        <v>34</v>
      </c>
      <c r="I112" s="409"/>
      <c r="J112" s="410"/>
      <c r="K112" s="408" t="s">
        <v>34</v>
      </c>
      <c r="L112" s="409"/>
      <c r="M112" s="410"/>
      <c r="N112" s="408" t="s">
        <v>34</v>
      </c>
      <c r="O112" s="409"/>
      <c r="P112" s="410" t="s">
        <v>34</v>
      </c>
      <c r="Q112" s="408" t="s">
        <v>34</v>
      </c>
      <c r="R112" s="409"/>
    </row>
    <row r="113" spans="1:18" s="411" customFormat="1" ht="13.5" hidden="1" outlineLevel="3">
      <c r="A113" s="402"/>
      <c r="B113" s="403"/>
      <c r="C113" s="404" t="s">
        <v>223</v>
      </c>
      <c r="D113" s="405" t="s">
        <v>34</v>
      </c>
      <c r="E113" s="406" t="s">
        <v>225</v>
      </c>
      <c r="F113" s="403"/>
      <c r="G113" s="407" t="s">
        <v>34</v>
      </c>
      <c r="H113" s="408" t="s">
        <v>34</v>
      </c>
      <c r="I113" s="409"/>
      <c r="J113" s="410"/>
      <c r="K113" s="408" t="s">
        <v>34</v>
      </c>
      <c r="L113" s="409"/>
      <c r="M113" s="410"/>
      <c r="N113" s="408" t="s">
        <v>34</v>
      </c>
      <c r="O113" s="409"/>
      <c r="P113" s="410" t="s">
        <v>34</v>
      </c>
      <c r="Q113" s="408" t="s">
        <v>34</v>
      </c>
      <c r="R113" s="409"/>
    </row>
    <row r="114" spans="1:18" s="420" customFormat="1" ht="13.5" hidden="1" outlineLevel="3">
      <c r="A114" s="412"/>
      <c r="B114" s="413"/>
      <c r="C114" s="404" t="s">
        <v>223</v>
      </c>
      <c r="D114" s="414" t="s">
        <v>34</v>
      </c>
      <c r="E114" s="415" t="s">
        <v>226</v>
      </c>
      <c r="F114" s="413"/>
      <c r="G114" s="416">
        <v>4366</v>
      </c>
      <c r="H114" s="417" t="s">
        <v>34</v>
      </c>
      <c r="I114" s="418"/>
      <c r="J114" s="419"/>
      <c r="K114" s="417" t="s">
        <v>34</v>
      </c>
      <c r="L114" s="418"/>
      <c r="M114" s="419"/>
      <c r="N114" s="417" t="s">
        <v>34</v>
      </c>
      <c r="O114" s="418"/>
      <c r="P114" s="419">
        <v>4366</v>
      </c>
      <c r="Q114" s="417" t="s">
        <v>34</v>
      </c>
      <c r="R114" s="418"/>
    </row>
    <row r="115" spans="1:18" s="429" customFormat="1" ht="13.5" hidden="1" outlineLevel="3">
      <c r="A115" s="421"/>
      <c r="B115" s="422"/>
      <c r="C115" s="404" t="s">
        <v>223</v>
      </c>
      <c r="D115" s="423" t="s">
        <v>136</v>
      </c>
      <c r="E115" s="424" t="s">
        <v>227</v>
      </c>
      <c r="F115" s="422"/>
      <c r="G115" s="425">
        <v>4366</v>
      </c>
      <c r="H115" s="426" t="s">
        <v>34</v>
      </c>
      <c r="I115" s="427"/>
      <c r="J115" s="428"/>
      <c r="K115" s="426" t="s">
        <v>34</v>
      </c>
      <c r="L115" s="427"/>
      <c r="M115" s="428"/>
      <c r="N115" s="426" t="s">
        <v>34</v>
      </c>
      <c r="O115" s="427"/>
      <c r="P115" s="428">
        <v>4366</v>
      </c>
      <c r="Q115" s="426" t="s">
        <v>34</v>
      </c>
      <c r="R115" s="427"/>
    </row>
    <row r="116" spans="1:18" s="411" customFormat="1" ht="13.5" hidden="1" outlineLevel="3">
      <c r="A116" s="402"/>
      <c r="B116" s="403"/>
      <c r="C116" s="404" t="s">
        <v>223</v>
      </c>
      <c r="D116" s="405" t="s">
        <v>34</v>
      </c>
      <c r="E116" s="406" t="s">
        <v>228</v>
      </c>
      <c r="F116" s="403"/>
      <c r="G116" s="407" t="s">
        <v>34</v>
      </c>
      <c r="H116" s="408" t="s">
        <v>34</v>
      </c>
      <c r="I116" s="409"/>
      <c r="J116" s="410"/>
      <c r="K116" s="408" t="s">
        <v>34</v>
      </c>
      <c r="L116" s="409"/>
      <c r="M116" s="410"/>
      <c r="N116" s="408" t="s">
        <v>34</v>
      </c>
      <c r="O116" s="409"/>
      <c r="P116" s="410" t="s">
        <v>34</v>
      </c>
      <c r="Q116" s="408" t="s">
        <v>34</v>
      </c>
      <c r="R116" s="409"/>
    </row>
    <row r="117" spans="1:18" s="420" customFormat="1" ht="13.5" hidden="1" outlineLevel="3">
      <c r="A117" s="412"/>
      <c r="B117" s="413"/>
      <c r="C117" s="404" t="s">
        <v>223</v>
      </c>
      <c r="D117" s="414" t="s">
        <v>34</v>
      </c>
      <c r="E117" s="415" t="s">
        <v>229</v>
      </c>
      <c r="F117" s="413"/>
      <c r="G117" s="416">
        <v>1746.4</v>
      </c>
      <c r="H117" s="417" t="s">
        <v>34</v>
      </c>
      <c r="I117" s="418"/>
      <c r="J117" s="419"/>
      <c r="K117" s="417" t="s">
        <v>34</v>
      </c>
      <c r="L117" s="418"/>
      <c r="M117" s="419"/>
      <c r="N117" s="417" t="s">
        <v>34</v>
      </c>
      <c r="O117" s="418"/>
      <c r="P117" s="419">
        <v>1746.4</v>
      </c>
      <c r="Q117" s="417" t="s">
        <v>34</v>
      </c>
      <c r="R117" s="418"/>
    </row>
    <row r="118" spans="1:18" s="429" customFormat="1" ht="13.5" hidden="1" outlineLevel="3">
      <c r="A118" s="421"/>
      <c r="B118" s="422"/>
      <c r="C118" s="404" t="s">
        <v>223</v>
      </c>
      <c r="D118" s="423" t="s">
        <v>137</v>
      </c>
      <c r="E118" s="424" t="s">
        <v>227</v>
      </c>
      <c r="F118" s="422"/>
      <c r="G118" s="425">
        <v>1746.4</v>
      </c>
      <c r="H118" s="426" t="s">
        <v>34</v>
      </c>
      <c r="I118" s="427"/>
      <c r="J118" s="428"/>
      <c r="K118" s="426" t="s">
        <v>34</v>
      </c>
      <c r="L118" s="427"/>
      <c r="M118" s="428"/>
      <c r="N118" s="426" t="s">
        <v>34</v>
      </c>
      <c r="O118" s="427"/>
      <c r="P118" s="428">
        <v>1746.4</v>
      </c>
      <c r="Q118" s="426" t="s">
        <v>34</v>
      </c>
      <c r="R118" s="427"/>
    </row>
    <row r="119" spans="1:18" s="320" customFormat="1" ht="22.5" customHeight="1" hidden="1" outlineLevel="2" collapsed="1">
      <c r="A119" s="321"/>
      <c r="B119" s="394" t="s">
        <v>79</v>
      </c>
      <c r="C119" s="394" t="s">
        <v>218</v>
      </c>
      <c r="D119" s="395" t="s">
        <v>230</v>
      </c>
      <c r="E119" s="396" t="s">
        <v>231</v>
      </c>
      <c r="F119" s="397" t="s">
        <v>221</v>
      </c>
      <c r="G119" s="398">
        <v>1746.4</v>
      </c>
      <c r="H119" s="399">
        <v>68.1</v>
      </c>
      <c r="I119" s="400">
        <f>ROUND(H119*G119,2)</f>
        <v>118929.84</v>
      </c>
      <c r="J119" s="401"/>
      <c r="K119" s="399">
        <v>68.1</v>
      </c>
      <c r="L119" s="400">
        <f>ROUND(K119*J119,2)</f>
        <v>0</v>
      </c>
      <c r="M119" s="401"/>
      <c r="N119" s="399">
        <v>68.1</v>
      </c>
      <c r="O119" s="400">
        <f>ROUND(N119*M119,2)</f>
        <v>0</v>
      </c>
      <c r="P119" s="401">
        <f aca="true" t="shared" si="0" ref="P119:P182">J119+M119+G119</f>
        <v>1746.4</v>
      </c>
      <c r="Q119" s="399">
        <v>68.1</v>
      </c>
      <c r="R119" s="400">
        <f>ROUND(Q119*P119,2)</f>
        <v>118929.84</v>
      </c>
    </row>
    <row r="120" spans="1:18" s="420" customFormat="1" ht="13.5" hidden="1" outlineLevel="3">
      <c r="A120" s="412"/>
      <c r="B120" s="413"/>
      <c r="C120" s="404" t="s">
        <v>223</v>
      </c>
      <c r="D120" s="414" t="s">
        <v>34</v>
      </c>
      <c r="E120" s="415" t="s">
        <v>137</v>
      </c>
      <c r="F120" s="413"/>
      <c r="G120" s="416">
        <v>1746.4</v>
      </c>
      <c r="H120" s="417" t="s">
        <v>34</v>
      </c>
      <c r="I120" s="418"/>
      <c r="J120" s="419"/>
      <c r="K120" s="417" t="s">
        <v>34</v>
      </c>
      <c r="L120" s="418"/>
      <c r="M120" s="419"/>
      <c r="N120" s="417" t="s">
        <v>34</v>
      </c>
      <c r="O120" s="418"/>
      <c r="P120" s="419">
        <f t="shared" si="0"/>
        <v>1746.4</v>
      </c>
      <c r="Q120" s="417" t="s">
        <v>34</v>
      </c>
      <c r="R120" s="418"/>
    </row>
    <row r="121" spans="1:18" s="320" customFormat="1" ht="22.5" customHeight="1" hidden="1" outlineLevel="2" collapsed="1">
      <c r="A121" s="321"/>
      <c r="B121" s="394" t="s">
        <v>83</v>
      </c>
      <c r="C121" s="394" t="s">
        <v>218</v>
      </c>
      <c r="D121" s="395" t="s">
        <v>232</v>
      </c>
      <c r="E121" s="396" t="s">
        <v>233</v>
      </c>
      <c r="F121" s="397" t="s">
        <v>221</v>
      </c>
      <c r="G121" s="398">
        <v>1746.4</v>
      </c>
      <c r="H121" s="399">
        <v>76.7</v>
      </c>
      <c r="I121" s="400">
        <f>ROUND(H121*G121,2)</f>
        <v>133948.88</v>
      </c>
      <c r="J121" s="401"/>
      <c r="K121" s="399">
        <v>76.7</v>
      </c>
      <c r="L121" s="400">
        <f>ROUND(K121*J121,2)</f>
        <v>0</v>
      </c>
      <c r="M121" s="401"/>
      <c r="N121" s="399">
        <v>76.7</v>
      </c>
      <c r="O121" s="400">
        <f>ROUND(N121*M121,2)</f>
        <v>0</v>
      </c>
      <c r="P121" s="401">
        <f t="shared" si="0"/>
        <v>1746.4</v>
      </c>
      <c r="Q121" s="399">
        <v>76.7</v>
      </c>
      <c r="R121" s="400">
        <f>ROUND(Q121*P121,2)</f>
        <v>133948.88</v>
      </c>
    </row>
    <row r="122" spans="1:18" s="420" customFormat="1" ht="13.5" hidden="1" outlineLevel="3">
      <c r="A122" s="412"/>
      <c r="B122" s="413"/>
      <c r="C122" s="404" t="s">
        <v>223</v>
      </c>
      <c r="D122" s="414" t="s">
        <v>34</v>
      </c>
      <c r="E122" s="415" t="s">
        <v>234</v>
      </c>
      <c r="F122" s="413"/>
      <c r="G122" s="416">
        <v>1746.4</v>
      </c>
      <c r="H122" s="417" t="s">
        <v>34</v>
      </c>
      <c r="I122" s="418"/>
      <c r="J122" s="419"/>
      <c r="K122" s="417" t="s">
        <v>34</v>
      </c>
      <c r="L122" s="418"/>
      <c r="M122" s="419"/>
      <c r="N122" s="417" t="s">
        <v>34</v>
      </c>
      <c r="O122" s="418"/>
      <c r="P122" s="419">
        <f t="shared" si="0"/>
        <v>1746.4</v>
      </c>
      <c r="Q122" s="417" t="s">
        <v>34</v>
      </c>
      <c r="R122" s="418"/>
    </row>
    <row r="123" spans="1:18" s="320" customFormat="1" ht="22.5" customHeight="1" hidden="1" outlineLevel="2" collapsed="1">
      <c r="A123" s="321"/>
      <c r="B123" s="466" t="s">
        <v>222</v>
      </c>
      <c r="C123" s="466" t="s">
        <v>218</v>
      </c>
      <c r="D123" s="494" t="s">
        <v>235</v>
      </c>
      <c r="E123" s="468" t="s">
        <v>236</v>
      </c>
      <c r="F123" s="469" t="s">
        <v>221</v>
      </c>
      <c r="G123" s="470">
        <v>15.586</v>
      </c>
      <c r="H123" s="399">
        <v>250.8</v>
      </c>
      <c r="I123" s="471">
        <f>ROUND(H123*G123,2)</f>
        <v>3908.97</v>
      </c>
      <c r="J123" s="474"/>
      <c r="K123" s="399">
        <v>250.8</v>
      </c>
      <c r="L123" s="471">
        <f>ROUND(K123*J123,2)</f>
        <v>0</v>
      </c>
      <c r="M123" s="474"/>
      <c r="N123" s="399">
        <v>250.8</v>
      </c>
      <c r="O123" s="471">
        <f>ROUND(N123*M123,2)</f>
        <v>0</v>
      </c>
      <c r="P123" s="474">
        <f t="shared" si="0"/>
        <v>15.586</v>
      </c>
      <c r="Q123" s="399">
        <v>250.8</v>
      </c>
      <c r="R123" s="471">
        <f>ROUND(Q123*P123,2)</f>
        <v>3908.97</v>
      </c>
    </row>
    <row r="124" spans="1:18" s="411" customFormat="1" ht="13.5" hidden="1" outlineLevel="3">
      <c r="A124" s="402"/>
      <c r="B124" s="495"/>
      <c r="C124" s="496" t="s">
        <v>223</v>
      </c>
      <c r="D124" s="497" t="s">
        <v>34</v>
      </c>
      <c r="E124" s="498" t="s">
        <v>224</v>
      </c>
      <c r="F124" s="495"/>
      <c r="G124" s="499" t="s">
        <v>34</v>
      </c>
      <c r="H124" s="408" t="s">
        <v>34</v>
      </c>
      <c r="I124" s="500"/>
      <c r="J124" s="501"/>
      <c r="K124" s="408" t="s">
        <v>34</v>
      </c>
      <c r="L124" s="500"/>
      <c r="M124" s="501"/>
      <c r="N124" s="408" t="s">
        <v>34</v>
      </c>
      <c r="O124" s="500"/>
      <c r="P124" s="501" t="e">
        <f t="shared" si="0"/>
        <v>#VALUE!</v>
      </c>
      <c r="Q124" s="408" t="s">
        <v>34</v>
      </c>
      <c r="R124" s="500"/>
    </row>
    <row r="125" spans="1:18" s="420" customFormat="1" ht="13.5" hidden="1" outlineLevel="3">
      <c r="A125" s="412"/>
      <c r="B125" s="502"/>
      <c r="C125" s="496" t="s">
        <v>223</v>
      </c>
      <c r="D125" s="503" t="s">
        <v>34</v>
      </c>
      <c r="E125" s="504" t="s">
        <v>237</v>
      </c>
      <c r="F125" s="502"/>
      <c r="G125" s="505">
        <v>31.02</v>
      </c>
      <c r="H125" s="417" t="s">
        <v>34</v>
      </c>
      <c r="I125" s="506"/>
      <c r="J125" s="507"/>
      <c r="K125" s="417" t="s">
        <v>34</v>
      </c>
      <c r="L125" s="506"/>
      <c r="M125" s="507"/>
      <c r="N125" s="417" t="s">
        <v>34</v>
      </c>
      <c r="O125" s="506"/>
      <c r="P125" s="507">
        <f t="shared" si="0"/>
        <v>31.02</v>
      </c>
      <c r="Q125" s="417" t="s">
        <v>34</v>
      </c>
      <c r="R125" s="506"/>
    </row>
    <row r="126" spans="1:18" s="445" customFormat="1" ht="13.5" hidden="1" outlineLevel="3">
      <c r="A126" s="444"/>
      <c r="B126" s="508"/>
      <c r="C126" s="496" t="s">
        <v>223</v>
      </c>
      <c r="D126" s="509" t="s">
        <v>177</v>
      </c>
      <c r="E126" s="510" t="s">
        <v>238</v>
      </c>
      <c r="F126" s="508"/>
      <c r="G126" s="511">
        <v>31.02</v>
      </c>
      <c r="H126" s="450" t="s">
        <v>34</v>
      </c>
      <c r="I126" s="512"/>
      <c r="J126" s="513"/>
      <c r="K126" s="450" t="s">
        <v>34</v>
      </c>
      <c r="L126" s="512"/>
      <c r="M126" s="513"/>
      <c r="N126" s="450" t="s">
        <v>34</v>
      </c>
      <c r="O126" s="512"/>
      <c r="P126" s="513">
        <f t="shared" si="0"/>
        <v>31.02</v>
      </c>
      <c r="Q126" s="450" t="s">
        <v>34</v>
      </c>
      <c r="R126" s="512"/>
    </row>
    <row r="127" spans="1:18" s="411" customFormat="1" ht="13.5" hidden="1" outlineLevel="3">
      <c r="A127" s="402"/>
      <c r="B127" s="495"/>
      <c r="C127" s="496" t="s">
        <v>223</v>
      </c>
      <c r="D127" s="497" t="s">
        <v>34</v>
      </c>
      <c r="E127" s="498" t="s">
        <v>239</v>
      </c>
      <c r="F127" s="495"/>
      <c r="G127" s="499" t="s">
        <v>34</v>
      </c>
      <c r="H127" s="408" t="s">
        <v>34</v>
      </c>
      <c r="I127" s="500"/>
      <c r="J127" s="501"/>
      <c r="K127" s="408" t="s">
        <v>34</v>
      </c>
      <c r="L127" s="500"/>
      <c r="M127" s="501"/>
      <c r="N127" s="408" t="s">
        <v>34</v>
      </c>
      <c r="O127" s="500"/>
      <c r="P127" s="501" t="e">
        <f t="shared" si="0"/>
        <v>#VALUE!</v>
      </c>
      <c r="Q127" s="408" t="s">
        <v>34</v>
      </c>
      <c r="R127" s="500"/>
    </row>
    <row r="128" spans="1:18" s="420" customFormat="1" ht="13.5" hidden="1" outlineLevel="3">
      <c r="A128" s="412"/>
      <c r="B128" s="502"/>
      <c r="C128" s="496" t="s">
        <v>223</v>
      </c>
      <c r="D128" s="503" t="s">
        <v>34</v>
      </c>
      <c r="E128" s="504" t="s">
        <v>240</v>
      </c>
      <c r="F128" s="502"/>
      <c r="G128" s="505">
        <v>-5.882</v>
      </c>
      <c r="H128" s="417" t="s">
        <v>34</v>
      </c>
      <c r="I128" s="506"/>
      <c r="J128" s="507"/>
      <c r="K128" s="417" t="s">
        <v>34</v>
      </c>
      <c r="L128" s="506"/>
      <c r="M128" s="507"/>
      <c r="N128" s="417" t="s">
        <v>34</v>
      </c>
      <c r="O128" s="506"/>
      <c r="P128" s="507">
        <f t="shared" si="0"/>
        <v>-5.882</v>
      </c>
      <c r="Q128" s="417" t="s">
        <v>34</v>
      </c>
      <c r="R128" s="506"/>
    </row>
    <row r="129" spans="1:18" s="429" customFormat="1" ht="13.5" hidden="1" outlineLevel="3">
      <c r="A129" s="421"/>
      <c r="B129" s="514"/>
      <c r="C129" s="496" t="s">
        <v>223</v>
      </c>
      <c r="D129" s="515" t="s">
        <v>175</v>
      </c>
      <c r="E129" s="516" t="s">
        <v>227</v>
      </c>
      <c r="F129" s="514"/>
      <c r="G129" s="517">
        <v>25.138</v>
      </c>
      <c r="H129" s="426" t="s">
        <v>34</v>
      </c>
      <c r="I129" s="518"/>
      <c r="J129" s="519"/>
      <c r="K129" s="426" t="s">
        <v>34</v>
      </c>
      <c r="L129" s="518"/>
      <c r="M129" s="519"/>
      <c r="N129" s="426" t="s">
        <v>34</v>
      </c>
      <c r="O129" s="518"/>
      <c r="P129" s="519">
        <f t="shared" si="0"/>
        <v>25.138</v>
      </c>
      <c r="Q129" s="426" t="s">
        <v>34</v>
      </c>
      <c r="R129" s="518"/>
    </row>
    <row r="130" spans="1:18" s="411" customFormat="1" ht="13.5" hidden="1" outlineLevel="3">
      <c r="A130" s="402"/>
      <c r="B130" s="495"/>
      <c r="C130" s="496" t="s">
        <v>223</v>
      </c>
      <c r="D130" s="497" t="s">
        <v>34</v>
      </c>
      <c r="E130" s="498" t="s">
        <v>241</v>
      </c>
      <c r="F130" s="495"/>
      <c r="G130" s="499" t="s">
        <v>34</v>
      </c>
      <c r="H130" s="408" t="s">
        <v>34</v>
      </c>
      <c r="I130" s="500"/>
      <c r="J130" s="501"/>
      <c r="K130" s="408" t="s">
        <v>34</v>
      </c>
      <c r="L130" s="500"/>
      <c r="M130" s="501"/>
      <c r="N130" s="408" t="s">
        <v>34</v>
      </c>
      <c r="O130" s="500"/>
      <c r="P130" s="501" t="e">
        <f t="shared" si="0"/>
        <v>#VALUE!</v>
      </c>
      <c r="Q130" s="408" t="s">
        <v>34</v>
      </c>
      <c r="R130" s="500"/>
    </row>
    <row r="131" spans="1:18" s="420" customFormat="1" ht="13.5" hidden="1" outlineLevel="3">
      <c r="A131" s="412"/>
      <c r="B131" s="502"/>
      <c r="C131" s="496" t="s">
        <v>223</v>
      </c>
      <c r="D131" s="503" t="s">
        <v>34</v>
      </c>
      <c r="E131" s="504" t="s">
        <v>242</v>
      </c>
      <c r="F131" s="502"/>
      <c r="G131" s="505">
        <v>15.586</v>
      </c>
      <c r="H131" s="417" t="s">
        <v>34</v>
      </c>
      <c r="I131" s="506"/>
      <c r="J131" s="507"/>
      <c r="K131" s="417" t="s">
        <v>34</v>
      </c>
      <c r="L131" s="506"/>
      <c r="M131" s="507"/>
      <c r="N131" s="417" t="s">
        <v>34</v>
      </c>
      <c r="O131" s="506"/>
      <c r="P131" s="507">
        <f t="shared" si="0"/>
        <v>15.586</v>
      </c>
      <c r="Q131" s="417" t="s">
        <v>34</v>
      </c>
      <c r="R131" s="506"/>
    </row>
    <row r="132" spans="1:18" s="320" customFormat="1" ht="22.5" customHeight="1" hidden="1" outlineLevel="2" collapsed="1">
      <c r="A132" s="321"/>
      <c r="B132" s="466" t="s">
        <v>243</v>
      </c>
      <c r="C132" s="466" t="s">
        <v>218</v>
      </c>
      <c r="D132" s="494" t="s">
        <v>244</v>
      </c>
      <c r="E132" s="468" t="s">
        <v>245</v>
      </c>
      <c r="F132" s="469" t="s">
        <v>221</v>
      </c>
      <c r="G132" s="470">
        <v>7.793</v>
      </c>
      <c r="H132" s="399">
        <v>12.4</v>
      </c>
      <c r="I132" s="471">
        <f>ROUND(H132*G132,2)</f>
        <v>96.63</v>
      </c>
      <c r="J132" s="474"/>
      <c r="K132" s="399">
        <v>12.4</v>
      </c>
      <c r="L132" s="471">
        <f>ROUND(K132*J132,2)</f>
        <v>0</v>
      </c>
      <c r="M132" s="474"/>
      <c r="N132" s="399">
        <v>12.4</v>
      </c>
      <c r="O132" s="471">
        <f>ROUND(N132*M132,2)</f>
        <v>0</v>
      </c>
      <c r="P132" s="474">
        <f t="shared" si="0"/>
        <v>7.793</v>
      </c>
      <c r="Q132" s="399">
        <v>12.4</v>
      </c>
      <c r="R132" s="471">
        <f>ROUND(Q132*P132,2)</f>
        <v>96.63</v>
      </c>
    </row>
    <row r="133" spans="1:18" s="411" customFormat="1" ht="13.5" hidden="1" outlineLevel="3">
      <c r="A133" s="402"/>
      <c r="B133" s="495"/>
      <c r="C133" s="496" t="s">
        <v>223</v>
      </c>
      <c r="D133" s="497" t="s">
        <v>34</v>
      </c>
      <c r="E133" s="498" t="s">
        <v>246</v>
      </c>
      <c r="F133" s="495"/>
      <c r="G133" s="499" t="s">
        <v>34</v>
      </c>
      <c r="H133" s="408" t="s">
        <v>34</v>
      </c>
      <c r="I133" s="500"/>
      <c r="J133" s="501"/>
      <c r="K133" s="408" t="s">
        <v>34</v>
      </c>
      <c r="L133" s="500"/>
      <c r="M133" s="501"/>
      <c r="N133" s="408" t="s">
        <v>34</v>
      </c>
      <c r="O133" s="500"/>
      <c r="P133" s="501" t="e">
        <f t="shared" si="0"/>
        <v>#VALUE!</v>
      </c>
      <c r="Q133" s="408" t="s">
        <v>34</v>
      </c>
      <c r="R133" s="500"/>
    </row>
    <row r="134" spans="1:18" s="420" customFormat="1" ht="13.5" hidden="1" outlineLevel="3">
      <c r="A134" s="412"/>
      <c r="B134" s="502"/>
      <c r="C134" s="496" t="s">
        <v>223</v>
      </c>
      <c r="D134" s="503" t="s">
        <v>34</v>
      </c>
      <c r="E134" s="504" t="s">
        <v>247</v>
      </c>
      <c r="F134" s="502"/>
      <c r="G134" s="505">
        <v>7.793</v>
      </c>
      <c r="H134" s="417" t="s">
        <v>34</v>
      </c>
      <c r="I134" s="506"/>
      <c r="J134" s="507"/>
      <c r="K134" s="417" t="s">
        <v>34</v>
      </c>
      <c r="L134" s="506"/>
      <c r="M134" s="507"/>
      <c r="N134" s="417" t="s">
        <v>34</v>
      </c>
      <c r="O134" s="506"/>
      <c r="P134" s="507">
        <f t="shared" si="0"/>
        <v>7.793</v>
      </c>
      <c r="Q134" s="417" t="s">
        <v>34</v>
      </c>
      <c r="R134" s="506"/>
    </row>
    <row r="135" spans="1:18" s="320" customFormat="1" ht="22.5" customHeight="1" hidden="1" outlineLevel="2" collapsed="1">
      <c r="A135" s="321"/>
      <c r="B135" s="466" t="s">
        <v>248</v>
      </c>
      <c r="C135" s="466" t="s">
        <v>218</v>
      </c>
      <c r="D135" s="494" t="s">
        <v>249</v>
      </c>
      <c r="E135" s="468" t="s">
        <v>250</v>
      </c>
      <c r="F135" s="469" t="s">
        <v>221</v>
      </c>
      <c r="G135" s="470">
        <v>7.541</v>
      </c>
      <c r="H135" s="399">
        <v>250.8</v>
      </c>
      <c r="I135" s="471">
        <f>ROUND(H135*G135,2)</f>
        <v>1891.28</v>
      </c>
      <c r="J135" s="474"/>
      <c r="K135" s="399">
        <v>250.8</v>
      </c>
      <c r="L135" s="471">
        <f>ROUND(K135*J135,2)</f>
        <v>0</v>
      </c>
      <c r="M135" s="474"/>
      <c r="N135" s="399">
        <v>250.8</v>
      </c>
      <c r="O135" s="471">
        <f>ROUND(N135*M135,2)</f>
        <v>0</v>
      </c>
      <c r="P135" s="474">
        <f t="shared" si="0"/>
        <v>7.541</v>
      </c>
      <c r="Q135" s="399">
        <v>250.8</v>
      </c>
      <c r="R135" s="471">
        <f>ROUND(Q135*P135,2)</f>
        <v>1891.28</v>
      </c>
    </row>
    <row r="136" spans="1:18" s="411" customFormat="1" ht="13.5" hidden="1" outlineLevel="3">
      <c r="A136" s="402"/>
      <c r="B136" s="495"/>
      <c r="C136" s="496" t="s">
        <v>223</v>
      </c>
      <c r="D136" s="497" t="s">
        <v>34</v>
      </c>
      <c r="E136" s="498" t="s">
        <v>251</v>
      </c>
      <c r="F136" s="495"/>
      <c r="G136" s="499" t="s">
        <v>34</v>
      </c>
      <c r="H136" s="408" t="s">
        <v>34</v>
      </c>
      <c r="I136" s="500"/>
      <c r="J136" s="501"/>
      <c r="K136" s="408" t="s">
        <v>34</v>
      </c>
      <c r="L136" s="500"/>
      <c r="M136" s="501"/>
      <c r="N136" s="408" t="s">
        <v>34</v>
      </c>
      <c r="O136" s="500"/>
      <c r="P136" s="501" t="e">
        <f t="shared" si="0"/>
        <v>#VALUE!</v>
      </c>
      <c r="Q136" s="408" t="s">
        <v>34</v>
      </c>
      <c r="R136" s="500"/>
    </row>
    <row r="137" spans="1:18" s="420" customFormat="1" ht="13.5" hidden="1" outlineLevel="3">
      <c r="A137" s="412"/>
      <c r="B137" s="502"/>
      <c r="C137" s="496" t="s">
        <v>223</v>
      </c>
      <c r="D137" s="503" t="s">
        <v>34</v>
      </c>
      <c r="E137" s="504" t="s">
        <v>252</v>
      </c>
      <c r="F137" s="502"/>
      <c r="G137" s="505">
        <v>7.541</v>
      </c>
      <c r="H137" s="417" t="s">
        <v>34</v>
      </c>
      <c r="I137" s="506"/>
      <c r="J137" s="507"/>
      <c r="K137" s="417" t="s">
        <v>34</v>
      </c>
      <c r="L137" s="506"/>
      <c r="M137" s="507"/>
      <c r="N137" s="417" t="s">
        <v>34</v>
      </c>
      <c r="O137" s="506"/>
      <c r="P137" s="507">
        <f t="shared" si="0"/>
        <v>7.541</v>
      </c>
      <c r="Q137" s="417" t="s">
        <v>34</v>
      </c>
      <c r="R137" s="506"/>
    </row>
    <row r="138" spans="1:18" s="320" customFormat="1" ht="22.5" customHeight="1" hidden="1" outlineLevel="2" collapsed="1">
      <c r="A138" s="321"/>
      <c r="B138" s="466" t="s">
        <v>253</v>
      </c>
      <c r="C138" s="466" t="s">
        <v>218</v>
      </c>
      <c r="D138" s="494" t="s">
        <v>254</v>
      </c>
      <c r="E138" s="468" t="s">
        <v>255</v>
      </c>
      <c r="F138" s="469" t="s">
        <v>221</v>
      </c>
      <c r="G138" s="470">
        <v>3.771</v>
      </c>
      <c r="H138" s="399">
        <v>12.4</v>
      </c>
      <c r="I138" s="471">
        <f>ROUND(H138*G138,2)</f>
        <v>46.76</v>
      </c>
      <c r="J138" s="474"/>
      <c r="K138" s="399">
        <v>12.4</v>
      </c>
      <c r="L138" s="471">
        <f>ROUND(K138*J138,2)</f>
        <v>0</v>
      </c>
      <c r="M138" s="474"/>
      <c r="N138" s="399">
        <v>12.4</v>
      </c>
      <c r="O138" s="471">
        <f>ROUND(N138*M138,2)</f>
        <v>0</v>
      </c>
      <c r="P138" s="474">
        <f t="shared" si="0"/>
        <v>3.771</v>
      </c>
      <c r="Q138" s="399">
        <v>12.4</v>
      </c>
      <c r="R138" s="471">
        <f>ROUND(Q138*P138,2)</f>
        <v>46.76</v>
      </c>
    </row>
    <row r="139" spans="1:18" s="411" customFormat="1" ht="13.5" hidden="1" outlineLevel="3">
      <c r="A139" s="402"/>
      <c r="B139" s="495"/>
      <c r="C139" s="496" t="s">
        <v>223</v>
      </c>
      <c r="D139" s="497" t="s">
        <v>34</v>
      </c>
      <c r="E139" s="498" t="s">
        <v>246</v>
      </c>
      <c r="F139" s="495"/>
      <c r="G139" s="499" t="s">
        <v>34</v>
      </c>
      <c r="H139" s="408" t="s">
        <v>34</v>
      </c>
      <c r="I139" s="500"/>
      <c r="J139" s="501"/>
      <c r="K139" s="408" t="s">
        <v>34</v>
      </c>
      <c r="L139" s="500"/>
      <c r="M139" s="501"/>
      <c r="N139" s="408" t="s">
        <v>34</v>
      </c>
      <c r="O139" s="500"/>
      <c r="P139" s="501" t="e">
        <f t="shared" si="0"/>
        <v>#VALUE!</v>
      </c>
      <c r="Q139" s="408" t="s">
        <v>34</v>
      </c>
      <c r="R139" s="500"/>
    </row>
    <row r="140" spans="1:18" s="420" customFormat="1" ht="13.5" hidden="1" outlineLevel="3">
      <c r="A140" s="412"/>
      <c r="B140" s="502"/>
      <c r="C140" s="496" t="s">
        <v>223</v>
      </c>
      <c r="D140" s="503" t="s">
        <v>34</v>
      </c>
      <c r="E140" s="504" t="s">
        <v>256</v>
      </c>
      <c r="F140" s="502"/>
      <c r="G140" s="505">
        <v>3.771</v>
      </c>
      <c r="H140" s="417" t="s">
        <v>34</v>
      </c>
      <c r="I140" s="506"/>
      <c r="J140" s="507"/>
      <c r="K140" s="417" t="s">
        <v>34</v>
      </c>
      <c r="L140" s="506"/>
      <c r="M140" s="507"/>
      <c r="N140" s="417" t="s">
        <v>34</v>
      </c>
      <c r="O140" s="506"/>
      <c r="P140" s="507">
        <f t="shared" si="0"/>
        <v>3.771</v>
      </c>
      <c r="Q140" s="417" t="s">
        <v>34</v>
      </c>
      <c r="R140" s="506"/>
    </row>
    <row r="141" spans="1:18" s="320" customFormat="1" ht="22.5" customHeight="1" hidden="1" outlineLevel="2" collapsed="1">
      <c r="A141" s="321"/>
      <c r="B141" s="466" t="s">
        <v>257</v>
      </c>
      <c r="C141" s="466" t="s">
        <v>218</v>
      </c>
      <c r="D141" s="494" t="s">
        <v>258</v>
      </c>
      <c r="E141" s="468" t="s">
        <v>259</v>
      </c>
      <c r="F141" s="469" t="s">
        <v>221</v>
      </c>
      <c r="G141" s="470">
        <v>2.011</v>
      </c>
      <c r="H141" s="399">
        <v>585.1</v>
      </c>
      <c r="I141" s="471">
        <f>ROUND(H141*G141,2)</f>
        <v>1176.64</v>
      </c>
      <c r="J141" s="474"/>
      <c r="K141" s="399">
        <v>585.1</v>
      </c>
      <c r="L141" s="471">
        <f>ROUND(K141*J141,2)</f>
        <v>0</v>
      </c>
      <c r="M141" s="474"/>
      <c r="N141" s="399">
        <v>585.1</v>
      </c>
      <c r="O141" s="471">
        <f>ROUND(N141*M141,2)</f>
        <v>0</v>
      </c>
      <c r="P141" s="474">
        <f t="shared" si="0"/>
        <v>2.011</v>
      </c>
      <c r="Q141" s="399">
        <v>585.1</v>
      </c>
      <c r="R141" s="471">
        <f>ROUND(Q141*P141,2)</f>
        <v>1176.64</v>
      </c>
    </row>
    <row r="142" spans="1:18" s="411" customFormat="1" ht="13.5" hidden="1" outlineLevel="3">
      <c r="A142" s="402"/>
      <c r="B142" s="495"/>
      <c r="C142" s="496" t="s">
        <v>223</v>
      </c>
      <c r="D142" s="497" t="s">
        <v>34</v>
      </c>
      <c r="E142" s="498" t="s">
        <v>260</v>
      </c>
      <c r="F142" s="495"/>
      <c r="G142" s="499" t="s">
        <v>34</v>
      </c>
      <c r="H142" s="408" t="s">
        <v>34</v>
      </c>
      <c r="I142" s="500"/>
      <c r="J142" s="501"/>
      <c r="K142" s="408" t="s">
        <v>34</v>
      </c>
      <c r="L142" s="500"/>
      <c r="M142" s="501"/>
      <c r="N142" s="408" t="s">
        <v>34</v>
      </c>
      <c r="O142" s="500"/>
      <c r="P142" s="501" t="e">
        <f t="shared" si="0"/>
        <v>#VALUE!</v>
      </c>
      <c r="Q142" s="408" t="s">
        <v>34</v>
      </c>
      <c r="R142" s="500"/>
    </row>
    <row r="143" spans="1:18" s="420" customFormat="1" ht="13.5" hidden="1" outlineLevel="3">
      <c r="A143" s="412"/>
      <c r="B143" s="502"/>
      <c r="C143" s="496" t="s">
        <v>223</v>
      </c>
      <c r="D143" s="503" t="s">
        <v>34</v>
      </c>
      <c r="E143" s="504" t="s">
        <v>261</v>
      </c>
      <c r="F143" s="502"/>
      <c r="G143" s="505">
        <v>2.011</v>
      </c>
      <c r="H143" s="417" t="s">
        <v>34</v>
      </c>
      <c r="I143" s="506"/>
      <c r="J143" s="507"/>
      <c r="K143" s="417" t="s">
        <v>34</v>
      </c>
      <c r="L143" s="506"/>
      <c r="M143" s="507"/>
      <c r="N143" s="417" t="s">
        <v>34</v>
      </c>
      <c r="O143" s="506"/>
      <c r="P143" s="507">
        <f t="shared" si="0"/>
        <v>2.011</v>
      </c>
      <c r="Q143" s="417" t="s">
        <v>34</v>
      </c>
      <c r="R143" s="506"/>
    </row>
    <row r="144" spans="1:18" s="320" customFormat="1" ht="22.5" customHeight="1" hidden="1" outlineLevel="2" collapsed="1">
      <c r="A144" s="321"/>
      <c r="B144" s="466" t="s">
        <v>262</v>
      </c>
      <c r="C144" s="466" t="s">
        <v>218</v>
      </c>
      <c r="D144" s="494" t="s">
        <v>263</v>
      </c>
      <c r="E144" s="468" t="s">
        <v>264</v>
      </c>
      <c r="F144" s="469" t="s">
        <v>265</v>
      </c>
      <c r="G144" s="470">
        <v>48.88</v>
      </c>
      <c r="H144" s="399">
        <v>585.1</v>
      </c>
      <c r="I144" s="471">
        <f>ROUND(H144*G144,2)</f>
        <v>28599.69</v>
      </c>
      <c r="J144" s="474"/>
      <c r="K144" s="399">
        <v>585.1</v>
      </c>
      <c r="L144" s="471">
        <f>ROUND(K144*J144,2)</f>
        <v>0</v>
      </c>
      <c r="M144" s="474"/>
      <c r="N144" s="399">
        <v>585.1</v>
      </c>
      <c r="O144" s="471">
        <f>ROUND(N144*M144,2)</f>
        <v>0</v>
      </c>
      <c r="P144" s="474">
        <f t="shared" si="0"/>
        <v>48.88</v>
      </c>
      <c r="Q144" s="399">
        <v>585.1</v>
      </c>
      <c r="R144" s="471">
        <f>ROUND(Q144*P144,2)</f>
        <v>28599.69</v>
      </c>
    </row>
    <row r="145" spans="1:18" s="411" customFormat="1" ht="13.5" hidden="1" outlineLevel="3">
      <c r="A145" s="402"/>
      <c r="B145" s="495"/>
      <c r="C145" s="496" t="s">
        <v>223</v>
      </c>
      <c r="D145" s="497" t="s">
        <v>34</v>
      </c>
      <c r="E145" s="498" t="s">
        <v>224</v>
      </c>
      <c r="F145" s="495"/>
      <c r="G145" s="499" t="s">
        <v>34</v>
      </c>
      <c r="H145" s="408" t="s">
        <v>34</v>
      </c>
      <c r="I145" s="500"/>
      <c r="J145" s="501"/>
      <c r="K145" s="408" t="s">
        <v>34</v>
      </c>
      <c r="L145" s="500"/>
      <c r="M145" s="501"/>
      <c r="N145" s="408" t="s">
        <v>34</v>
      </c>
      <c r="O145" s="500"/>
      <c r="P145" s="501" t="e">
        <f t="shared" si="0"/>
        <v>#VALUE!</v>
      </c>
      <c r="Q145" s="408" t="s">
        <v>34</v>
      </c>
      <c r="R145" s="500"/>
    </row>
    <row r="146" spans="1:18" s="420" customFormat="1" ht="13.5" hidden="1" outlineLevel="3">
      <c r="A146" s="412"/>
      <c r="B146" s="502"/>
      <c r="C146" s="496" t="s">
        <v>223</v>
      </c>
      <c r="D146" s="503" t="s">
        <v>34</v>
      </c>
      <c r="E146" s="504" t="s">
        <v>266</v>
      </c>
      <c r="F146" s="502"/>
      <c r="G146" s="505">
        <v>48.88</v>
      </c>
      <c r="H146" s="417" t="s">
        <v>34</v>
      </c>
      <c r="I146" s="506"/>
      <c r="J146" s="507"/>
      <c r="K146" s="417" t="s">
        <v>34</v>
      </c>
      <c r="L146" s="506"/>
      <c r="M146" s="507"/>
      <c r="N146" s="417" t="s">
        <v>34</v>
      </c>
      <c r="O146" s="506"/>
      <c r="P146" s="507">
        <f t="shared" si="0"/>
        <v>48.88</v>
      </c>
      <c r="Q146" s="417" t="s">
        <v>34</v>
      </c>
      <c r="R146" s="506"/>
    </row>
    <row r="147" spans="1:18" s="320" customFormat="1" ht="22.5" customHeight="1" hidden="1" outlineLevel="2">
      <c r="A147" s="321"/>
      <c r="B147" s="466" t="s">
        <v>28</v>
      </c>
      <c r="C147" s="466" t="s">
        <v>218</v>
      </c>
      <c r="D147" s="494" t="s">
        <v>267</v>
      </c>
      <c r="E147" s="468" t="s">
        <v>268</v>
      </c>
      <c r="F147" s="469" t="s">
        <v>265</v>
      </c>
      <c r="G147" s="470">
        <v>48.88</v>
      </c>
      <c r="H147" s="399">
        <v>111.5</v>
      </c>
      <c r="I147" s="471">
        <f>ROUND(H147*G147,2)</f>
        <v>5450.12</v>
      </c>
      <c r="J147" s="474"/>
      <c r="K147" s="399">
        <v>111.5</v>
      </c>
      <c r="L147" s="471">
        <f>ROUND(K147*J147,2)</f>
        <v>0</v>
      </c>
      <c r="M147" s="474"/>
      <c r="N147" s="399">
        <v>111.5</v>
      </c>
      <c r="O147" s="471">
        <f>ROUND(N147*M147,2)</f>
        <v>0</v>
      </c>
      <c r="P147" s="474">
        <f t="shared" si="0"/>
        <v>48.88</v>
      </c>
      <c r="Q147" s="399">
        <v>111.5</v>
      </c>
      <c r="R147" s="471">
        <f>ROUND(Q147*P147,2)</f>
        <v>5450.12</v>
      </c>
    </row>
    <row r="148" spans="1:18" s="320" customFormat="1" ht="22.5" customHeight="1" hidden="1" outlineLevel="2" collapsed="1">
      <c r="A148" s="321"/>
      <c r="B148" s="466" t="s">
        <v>216</v>
      </c>
      <c r="C148" s="466" t="s">
        <v>218</v>
      </c>
      <c r="D148" s="494" t="s">
        <v>269</v>
      </c>
      <c r="E148" s="468" t="s">
        <v>270</v>
      </c>
      <c r="F148" s="469" t="s">
        <v>221</v>
      </c>
      <c r="G148" s="470">
        <v>23.127</v>
      </c>
      <c r="H148" s="399">
        <v>36.1</v>
      </c>
      <c r="I148" s="471">
        <f>ROUND(H148*G148,2)</f>
        <v>834.88</v>
      </c>
      <c r="J148" s="474"/>
      <c r="K148" s="399">
        <v>36.1</v>
      </c>
      <c r="L148" s="471">
        <f>ROUND(K148*J148,2)</f>
        <v>0</v>
      </c>
      <c r="M148" s="474"/>
      <c r="N148" s="399">
        <v>36.1</v>
      </c>
      <c r="O148" s="471">
        <f>ROUND(N148*M148,2)</f>
        <v>0</v>
      </c>
      <c r="P148" s="474">
        <f t="shared" si="0"/>
        <v>23.127</v>
      </c>
      <c r="Q148" s="399">
        <v>36.1</v>
      </c>
      <c r="R148" s="471">
        <f>ROUND(Q148*P148,2)</f>
        <v>834.88</v>
      </c>
    </row>
    <row r="149" spans="1:18" s="420" customFormat="1" ht="13.5" hidden="1" outlineLevel="3">
      <c r="A149" s="412"/>
      <c r="B149" s="502"/>
      <c r="C149" s="496" t="s">
        <v>223</v>
      </c>
      <c r="D149" s="503" t="s">
        <v>34</v>
      </c>
      <c r="E149" s="504" t="s">
        <v>271</v>
      </c>
      <c r="F149" s="502"/>
      <c r="G149" s="505">
        <v>23.127</v>
      </c>
      <c r="H149" s="417" t="s">
        <v>34</v>
      </c>
      <c r="I149" s="506"/>
      <c r="J149" s="507"/>
      <c r="K149" s="417" t="s">
        <v>34</v>
      </c>
      <c r="L149" s="506"/>
      <c r="M149" s="507"/>
      <c r="N149" s="417" t="s">
        <v>34</v>
      </c>
      <c r="O149" s="506"/>
      <c r="P149" s="507">
        <f t="shared" si="0"/>
        <v>23.127</v>
      </c>
      <c r="Q149" s="417" t="s">
        <v>34</v>
      </c>
      <c r="R149" s="506"/>
    </row>
    <row r="150" spans="1:18" s="320" customFormat="1" ht="22.5" customHeight="1" hidden="1" outlineLevel="2" collapsed="1">
      <c r="A150" s="321"/>
      <c r="B150" s="466" t="s">
        <v>272</v>
      </c>
      <c r="C150" s="466" t="s">
        <v>218</v>
      </c>
      <c r="D150" s="494" t="s">
        <v>273</v>
      </c>
      <c r="E150" s="468" t="s">
        <v>274</v>
      </c>
      <c r="F150" s="469" t="s">
        <v>221</v>
      </c>
      <c r="G150" s="470">
        <v>2.011</v>
      </c>
      <c r="H150" s="399">
        <v>72.2</v>
      </c>
      <c r="I150" s="471">
        <f>ROUND(H150*G150,2)</f>
        <v>145.19</v>
      </c>
      <c r="J150" s="474"/>
      <c r="K150" s="399">
        <v>72.2</v>
      </c>
      <c r="L150" s="471">
        <f>ROUND(K150*J150,2)</f>
        <v>0</v>
      </c>
      <c r="M150" s="474"/>
      <c r="N150" s="399">
        <v>72.2</v>
      </c>
      <c r="O150" s="471">
        <f>ROUND(N150*M150,2)</f>
        <v>0</v>
      </c>
      <c r="P150" s="474">
        <f t="shared" si="0"/>
        <v>2.011</v>
      </c>
      <c r="Q150" s="399">
        <v>72.2</v>
      </c>
      <c r="R150" s="471">
        <f>ROUND(Q150*P150,2)</f>
        <v>145.19</v>
      </c>
    </row>
    <row r="151" spans="1:18" s="420" customFormat="1" ht="13.5" hidden="1" outlineLevel="3">
      <c r="A151" s="412"/>
      <c r="B151" s="502"/>
      <c r="C151" s="496" t="s">
        <v>223</v>
      </c>
      <c r="D151" s="503" t="s">
        <v>34</v>
      </c>
      <c r="E151" s="504" t="s">
        <v>261</v>
      </c>
      <c r="F151" s="502"/>
      <c r="G151" s="505">
        <v>2.011</v>
      </c>
      <c r="H151" s="417" t="s">
        <v>34</v>
      </c>
      <c r="I151" s="506"/>
      <c r="J151" s="507"/>
      <c r="K151" s="417" t="s">
        <v>34</v>
      </c>
      <c r="L151" s="506"/>
      <c r="M151" s="507"/>
      <c r="N151" s="417" t="s">
        <v>34</v>
      </c>
      <c r="O151" s="506"/>
      <c r="P151" s="507">
        <f t="shared" si="0"/>
        <v>2.011</v>
      </c>
      <c r="Q151" s="417" t="s">
        <v>34</v>
      </c>
      <c r="R151" s="506"/>
    </row>
    <row r="152" spans="1:18" s="320" customFormat="1" ht="22.5" customHeight="1" hidden="1" outlineLevel="2" collapsed="1">
      <c r="A152" s="321"/>
      <c r="B152" s="466" t="s">
        <v>158</v>
      </c>
      <c r="C152" s="466" t="s">
        <v>218</v>
      </c>
      <c r="D152" s="494" t="s">
        <v>275</v>
      </c>
      <c r="E152" s="468" t="s">
        <v>276</v>
      </c>
      <c r="F152" s="469" t="s">
        <v>221</v>
      </c>
      <c r="G152" s="470">
        <v>31.02</v>
      </c>
      <c r="H152" s="399">
        <v>75.2</v>
      </c>
      <c r="I152" s="471">
        <f>ROUND(H152*G152,2)</f>
        <v>2332.7</v>
      </c>
      <c r="J152" s="474"/>
      <c r="K152" s="399">
        <v>75.2</v>
      </c>
      <c r="L152" s="471">
        <f>ROUND(K152*J152,2)</f>
        <v>0</v>
      </c>
      <c r="M152" s="474"/>
      <c r="N152" s="399">
        <v>75.2</v>
      </c>
      <c r="O152" s="471">
        <f>ROUND(N152*M152,2)</f>
        <v>0</v>
      </c>
      <c r="P152" s="474">
        <f t="shared" si="0"/>
        <v>31.02</v>
      </c>
      <c r="Q152" s="399">
        <v>75.2</v>
      </c>
      <c r="R152" s="471">
        <f>ROUND(Q152*P152,2)</f>
        <v>2332.7</v>
      </c>
    </row>
    <row r="153" spans="1:18" s="420" customFormat="1" ht="13.5" hidden="1" outlineLevel="3">
      <c r="A153" s="412"/>
      <c r="B153" s="413"/>
      <c r="C153" s="404" t="s">
        <v>223</v>
      </c>
      <c r="D153" s="414" t="s">
        <v>34</v>
      </c>
      <c r="E153" s="415" t="s">
        <v>277</v>
      </c>
      <c r="F153" s="413"/>
      <c r="G153" s="416">
        <v>31.02</v>
      </c>
      <c r="H153" s="417" t="s">
        <v>34</v>
      </c>
      <c r="I153" s="418"/>
      <c r="J153" s="419"/>
      <c r="K153" s="417" t="s">
        <v>34</v>
      </c>
      <c r="L153" s="418"/>
      <c r="M153" s="419"/>
      <c r="N153" s="417" t="s">
        <v>34</v>
      </c>
      <c r="O153" s="418"/>
      <c r="P153" s="419">
        <f t="shared" si="0"/>
        <v>31.02</v>
      </c>
      <c r="Q153" s="417" t="s">
        <v>34</v>
      </c>
      <c r="R153" s="418"/>
    </row>
    <row r="154" spans="1:18" s="320" customFormat="1" ht="31.5" customHeight="1" hidden="1" outlineLevel="2" collapsed="1">
      <c r="A154" s="321"/>
      <c r="B154" s="394" t="s">
        <v>278</v>
      </c>
      <c r="C154" s="394" t="s">
        <v>218</v>
      </c>
      <c r="D154" s="395" t="s">
        <v>279</v>
      </c>
      <c r="E154" s="396" t="s">
        <v>280</v>
      </c>
      <c r="F154" s="397" t="s">
        <v>265</v>
      </c>
      <c r="G154" s="398">
        <v>1047.42</v>
      </c>
      <c r="H154" s="399">
        <v>80.8</v>
      </c>
      <c r="I154" s="400">
        <f>ROUND(H154*G154,2)</f>
        <v>84631.54</v>
      </c>
      <c r="J154" s="401"/>
      <c r="K154" s="399">
        <v>80.8</v>
      </c>
      <c r="L154" s="400">
        <f>ROUND(K154*J154,2)</f>
        <v>0</v>
      </c>
      <c r="M154" s="401"/>
      <c r="N154" s="399">
        <v>80.8</v>
      </c>
      <c r="O154" s="400">
        <f>ROUND(N154*M154,2)</f>
        <v>0</v>
      </c>
      <c r="P154" s="401">
        <f t="shared" si="0"/>
        <v>1047.42</v>
      </c>
      <c r="Q154" s="399">
        <v>80.8</v>
      </c>
      <c r="R154" s="400">
        <f>ROUND(Q154*P154,2)</f>
        <v>84631.54</v>
      </c>
    </row>
    <row r="155" spans="1:18" s="420" customFormat="1" ht="13.5" hidden="1" outlineLevel="3">
      <c r="A155" s="412"/>
      <c r="B155" s="413"/>
      <c r="C155" s="404" t="s">
        <v>223</v>
      </c>
      <c r="D155" s="414" t="s">
        <v>34</v>
      </c>
      <c r="E155" s="415" t="s">
        <v>281</v>
      </c>
      <c r="F155" s="413"/>
      <c r="G155" s="416">
        <v>1047.42</v>
      </c>
      <c r="H155" s="417" t="s">
        <v>34</v>
      </c>
      <c r="I155" s="418"/>
      <c r="J155" s="419"/>
      <c r="K155" s="417" t="s">
        <v>34</v>
      </c>
      <c r="L155" s="418"/>
      <c r="M155" s="419"/>
      <c r="N155" s="417" t="s">
        <v>34</v>
      </c>
      <c r="O155" s="418"/>
      <c r="P155" s="419">
        <f t="shared" si="0"/>
        <v>1047.42</v>
      </c>
      <c r="Q155" s="417" t="s">
        <v>34</v>
      </c>
      <c r="R155" s="418"/>
    </row>
    <row r="156" spans="1:18" s="320" customFormat="1" ht="31.5" customHeight="1" hidden="1" outlineLevel="2" collapsed="1">
      <c r="A156" s="321"/>
      <c r="B156" s="394" t="s">
        <v>8</v>
      </c>
      <c r="C156" s="394" t="s">
        <v>218</v>
      </c>
      <c r="D156" s="395" t="s">
        <v>282</v>
      </c>
      <c r="E156" s="396" t="s">
        <v>283</v>
      </c>
      <c r="F156" s="397" t="s">
        <v>265</v>
      </c>
      <c r="G156" s="398">
        <v>621</v>
      </c>
      <c r="H156" s="399">
        <v>195</v>
      </c>
      <c r="I156" s="400">
        <f>ROUND(H156*G156,2)</f>
        <v>121095</v>
      </c>
      <c r="J156" s="401"/>
      <c r="K156" s="399">
        <v>195</v>
      </c>
      <c r="L156" s="400">
        <f>ROUND(K156*J156,2)</f>
        <v>0</v>
      </c>
      <c r="M156" s="401"/>
      <c r="N156" s="399">
        <v>195</v>
      </c>
      <c r="O156" s="400">
        <f>ROUND(N156*M156,2)</f>
        <v>0</v>
      </c>
      <c r="P156" s="401">
        <f t="shared" si="0"/>
        <v>621</v>
      </c>
      <c r="Q156" s="399">
        <v>195</v>
      </c>
      <c r="R156" s="400">
        <f>ROUND(Q156*P156,2)</f>
        <v>121095</v>
      </c>
    </row>
    <row r="157" spans="1:18" s="420" customFormat="1" ht="13.5" hidden="1" outlineLevel="3">
      <c r="A157" s="412"/>
      <c r="B157" s="413"/>
      <c r="C157" s="404" t="s">
        <v>223</v>
      </c>
      <c r="D157" s="414" t="s">
        <v>34</v>
      </c>
      <c r="E157" s="415" t="s">
        <v>284</v>
      </c>
      <c r="F157" s="413"/>
      <c r="G157" s="416">
        <v>621</v>
      </c>
      <c r="H157" s="417" t="s">
        <v>34</v>
      </c>
      <c r="I157" s="418"/>
      <c r="J157" s="419"/>
      <c r="K157" s="417" t="s">
        <v>34</v>
      </c>
      <c r="L157" s="418"/>
      <c r="M157" s="419"/>
      <c r="N157" s="417" t="s">
        <v>34</v>
      </c>
      <c r="O157" s="418"/>
      <c r="P157" s="419">
        <f t="shared" si="0"/>
        <v>621</v>
      </c>
      <c r="Q157" s="417" t="s">
        <v>34</v>
      </c>
      <c r="R157" s="418"/>
    </row>
    <row r="158" spans="1:18" s="320" customFormat="1" ht="31.5" customHeight="1" hidden="1" outlineLevel="2" collapsed="1">
      <c r="A158" s="321"/>
      <c r="B158" s="394" t="s">
        <v>285</v>
      </c>
      <c r="C158" s="394" t="s">
        <v>218</v>
      </c>
      <c r="D158" s="395" t="s">
        <v>286</v>
      </c>
      <c r="E158" s="396" t="s">
        <v>287</v>
      </c>
      <c r="F158" s="397" t="s">
        <v>265</v>
      </c>
      <c r="G158" s="398">
        <v>1177.28</v>
      </c>
      <c r="H158" s="399">
        <v>7</v>
      </c>
      <c r="I158" s="400">
        <f>ROUND(H158*G158,2)</f>
        <v>8240.96</v>
      </c>
      <c r="J158" s="401"/>
      <c r="K158" s="399">
        <v>7</v>
      </c>
      <c r="L158" s="400">
        <f>ROUND(K158*J158,2)</f>
        <v>0</v>
      </c>
      <c r="M158" s="401"/>
      <c r="N158" s="399">
        <v>7</v>
      </c>
      <c r="O158" s="400">
        <f>ROUND(N158*M158,2)</f>
        <v>0</v>
      </c>
      <c r="P158" s="401">
        <f t="shared" si="0"/>
        <v>1177.28</v>
      </c>
      <c r="Q158" s="399">
        <v>7</v>
      </c>
      <c r="R158" s="400">
        <f>ROUND(Q158*P158,2)</f>
        <v>8240.96</v>
      </c>
    </row>
    <row r="159" spans="1:18" s="420" customFormat="1" ht="13.5" hidden="1" outlineLevel="3">
      <c r="A159" s="412"/>
      <c r="B159" s="413"/>
      <c r="C159" s="404" t="s">
        <v>223</v>
      </c>
      <c r="D159" s="414" t="s">
        <v>34</v>
      </c>
      <c r="E159" s="415" t="s">
        <v>288</v>
      </c>
      <c r="F159" s="413"/>
      <c r="G159" s="416">
        <v>1177.28</v>
      </c>
      <c r="H159" s="417" t="s">
        <v>34</v>
      </c>
      <c r="I159" s="418"/>
      <c r="J159" s="419"/>
      <c r="K159" s="417" t="s">
        <v>34</v>
      </c>
      <c r="L159" s="418"/>
      <c r="M159" s="419"/>
      <c r="N159" s="417" t="s">
        <v>34</v>
      </c>
      <c r="O159" s="418"/>
      <c r="P159" s="419">
        <f t="shared" si="0"/>
        <v>1177.28</v>
      </c>
      <c r="Q159" s="417" t="s">
        <v>34</v>
      </c>
      <c r="R159" s="418"/>
    </row>
    <row r="160" spans="1:18" s="320" customFormat="1" ht="22.5" customHeight="1" hidden="1" outlineLevel="2">
      <c r="A160" s="321"/>
      <c r="B160" s="394" t="s">
        <v>289</v>
      </c>
      <c r="C160" s="394" t="s">
        <v>218</v>
      </c>
      <c r="D160" s="395" t="s">
        <v>290</v>
      </c>
      <c r="E160" s="396" t="s">
        <v>291</v>
      </c>
      <c r="F160" s="397" t="s">
        <v>292</v>
      </c>
      <c r="G160" s="398">
        <v>0.353</v>
      </c>
      <c r="H160" s="399">
        <v>37.2</v>
      </c>
      <c r="I160" s="400">
        <f>ROUND(H160*G160,2)</f>
        <v>13.13</v>
      </c>
      <c r="J160" s="401"/>
      <c r="K160" s="399">
        <v>37.2</v>
      </c>
      <c r="L160" s="400">
        <f>ROUND(K160*J160,2)</f>
        <v>0</v>
      </c>
      <c r="M160" s="401"/>
      <c r="N160" s="399">
        <v>37.2</v>
      </c>
      <c r="O160" s="400">
        <f>ROUND(N160*M160,2)</f>
        <v>0</v>
      </c>
      <c r="P160" s="401">
        <f t="shared" si="0"/>
        <v>0.353</v>
      </c>
      <c r="Q160" s="399">
        <v>37.2</v>
      </c>
      <c r="R160" s="400">
        <f>ROUND(Q160*P160,2)</f>
        <v>13.13</v>
      </c>
    </row>
    <row r="161" spans="1:18" s="320" customFormat="1" ht="22.5" customHeight="1" hidden="1" outlineLevel="2" collapsed="1">
      <c r="A161" s="321"/>
      <c r="B161" s="394" t="s">
        <v>293</v>
      </c>
      <c r="C161" s="394" t="s">
        <v>218</v>
      </c>
      <c r="D161" s="395" t="s">
        <v>294</v>
      </c>
      <c r="E161" s="396" t="s">
        <v>295</v>
      </c>
      <c r="F161" s="397" t="s">
        <v>292</v>
      </c>
      <c r="G161" s="398">
        <v>7.766</v>
      </c>
      <c r="H161" s="399">
        <v>6.2</v>
      </c>
      <c r="I161" s="400">
        <f>ROUND(H161*G161,2)</f>
        <v>48.15</v>
      </c>
      <c r="J161" s="401"/>
      <c r="K161" s="399">
        <v>6.2</v>
      </c>
      <c r="L161" s="400">
        <f>ROUND(K161*J161,2)</f>
        <v>0</v>
      </c>
      <c r="M161" s="401"/>
      <c r="N161" s="399">
        <v>6.2</v>
      </c>
      <c r="O161" s="400">
        <f>ROUND(N161*M161,2)</f>
        <v>0</v>
      </c>
      <c r="P161" s="401">
        <f t="shared" si="0"/>
        <v>7.766</v>
      </c>
      <c r="Q161" s="399">
        <v>6.2</v>
      </c>
      <c r="R161" s="400">
        <f>ROUND(Q161*P161,2)</f>
        <v>48.15</v>
      </c>
    </row>
    <row r="162" spans="1:18" s="420" customFormat="1" ht="13.5" hidden="1" outlineLevel="3">
      <c r="A162" s="412"/>
      <c r="B162" s="413"/>
      <c r="C162" s="404" t="s">
        <v>223</v>
      </c>
      <c r="D162" s="414"/>
      <c r="E162" s="415" t="s">
        <v>296</v>
      </c>
      <c r="F162" s="413"/>
      <c r="G162" s="416">
        <v>7.766</v>
      </c>
      <c r="H162" s="417" t="s">
        <v>34</v>
      </c>
      <c r="I162" s="418"/>
      <c r="J162" s="419"/>
      <c r="K162" s="417" t="s">
        <v>34</v>
      </c>
      <c r="L162" s="418"/>
      <c r="M162" s="419"/>
      <c r="N162" s="417" t="s">
        <v>34</v>
      </c>
      <c r="O162" s="418"/>
      <c r="P162" s="419">
        <f t="shared" si="0"/>
        <v>7.766</v>
      </c>
      <c r="Q162" s="417" t="s">
        <v>34</v>
      </c>
      <c r="R162" s="418"/>
    </row>
    <row r="163" spans="1:18" s="320" customFormat="1" ht="22.5" customHeight="1" hidden="1" outlineLevel="2">
      <c r="A163" s="321"/>
      <c r="B163" s="394" t="s">
        <v>297</v>
      </c>
      <c r="C163" s="394" t="s">
        <v>218</v>
      </c>
      <c r="D163" s="395" t="s">
        <v>298</v>
      </c>
      <c r="E163" s="396" t="s">
        <v>299</v>
      </c>
      <c r="F163" s="397" t="s">
        <v>292</v>
      </c>
      <c r="G163" s="398">
        <v>0.353</v>
      </c>
      <c r="H163" s="399">
        <v>348.3</v>
      </c>
      <c r="I163" s="400">
        <f>ROUND(H163*G163,2)</f>
        <v>122.95</v>
      </c>
      <c r="J163" s="401"/>
      <c r="K163" s="399">
        <v>348.3</v>
      </c>
      <c r="L163" s="400">
        <f>ROUND(K163*J163,2)</f>
        <v>0</v>
      </c>
      <c r="M163" s="401"/>
      <c r="N163" s="399">
        <v>348.3</v>
      </c>
      <c r="O163" s="400">
        <f>ROUND(N163*M163,2)</f>
        <v>0</v>
      </c>
      <c r="P163" s="401">
        <f t="shared" si="0"/>
        <v>0.353</v>
      </c>
      <c r="Q163" s="399">
        <v>348.3</v>
      </c>
      <c r="R163" s="400">
        <f>ROUND(Q163*P163,2)</f>
        <v>122.95</v>
      </c>
    </row>
    <row r="164" spans="1:18" s="320" customFormat="1" ht="22.5" customHeight="1" hidden="1" outlineLevel="2" collapsed="1">
      <c r="A164" s="321"/>
      <c r="B164" s="394" t="s">
        <v>300</v>
      </c>
      <c r="C164" s="394" t="s">
        <v>218</v>
      </c>
      <c r="D164" s="395" t="s">
        <v>301</v>
      </c>
      <c r="E164" s="396" t="s">
        <v>302</v>
      </c>
      <c r="F164" s="397" t="s">
        <v>265</v>
      </c>
      <c r="G164" s="398">
        <v>1177.28</v>
      </c>
      <c r="H164" s="399">
        <v>34.9</v>
      </c>
      <c r="I164" s="400">
        <f>ROUND(H164*G164,2)</f>
        <v>41087.07</v>
      </c>
      <c r="J164" s="401"/>
      <c r="K164" s="399">
        <v>34.9</v>
      </c>
      <c r="L164" s="400">
        <f>ROUND(K164*J164,2)</f>
        <v>0</v>
      </c>
      <c r="M164" s="401"/>
      <c r="N164" s="399">
        <v>34.9</v>
      </c>
      <c r="O164" s="400">
        <f>ROUND(N164*M164,2)</f>
        <v>0</v>
      </c>
      <c r="P164" s="401">
        <f t="shared" si="0"/>
        <v>1177.28</v>
      </c>
      <c r="Q164" s="399">
        <v>34.9</v>
      </c>
      <c r="R164" s="400">
        <f>ROUND(Q164*P164,2)</f>
        <v>41087.07</v>
      </c>
    </row>
    <row r="165" spans="1:18" s="420" customFormat="1" ht="13.5" hidden="1" outlineLevel="3">
      <c r="A165" s="412"/>
      <c r="B165" s="413"/>
      <c r="C165" s="404" t="s">
        <v>223</v>
      </c>
      <c r="D165" s="414" t="s">
        <v>34</v>
      </c>
      <c r="E165" s="415" t="s">
        <v>288</v>
      </c>
      <c r="F165" s="413"/>
      <c r="G165" s="416">
        <v>1177.28</v>
      </c>
      <c r="H165" s="417" t="s">
        <v>34</v>
      </c>
      <c r="I165" s="418"/>
      <c r="J165" s="419"/>
      <c r="K165" s="417" t="s">
        <v>34</v>
      </c>
      <c r="L165" s="418"/>
      <c r="M165" s="419"/>
      <c r="N165" s="417" t="s">
        <v>34</v>
      </c>
      <c r="O165" s="418"/>
      <c r="P165" s="419">
        <f t="shared" si="0"/>
        <v>1177.28</v>
      </c>
      <c r="Q165" s="417" t="s">
        <v>34</v>
      </c>
      <c r="R165" s="418"/>
    </row>
    <row r="166" spans="1:18" s="320" customFormat="1" ht="22.5" customHeight="1" hidden="1" outlineLevel="2" collapsed="1">
      <c r="A166" s="321"/>
      <c r="B166" s="394" t="s">
        <v>7</v>
      </c>
      <c r="C166" s="394" t="s">
        <v>218</v>
      </c>
      <c r="D166" s="395" t="s">
        <v>303</v>
      </c>
      <c r="E166" s="396" t="s">
        <v>304</v>
      </c>
      <c r="F166" s="397" t="s">
        <v>265</v>
      </c>
      <c r="G166" s="398">
        <v>2473</v>
      </c>
      <c r="H166" s="399">
        <v>41.8</v>
      </c>
      <c r="I166" s="400">
        <f>ROUND(H166*G166,2)</f>
        <v>103371.4</v>
      </c>
      <c r="J166" s="401"/>
      <c r="K166" s="399">
        <v>41.8</v>
      </c>
      <c r="L166" s="400">
        <f>ROUND(K166*J166,2)</f>
        <v>0</v>
      </c>
      <c r="M166" s="401"/>
      <c r="N166" s="399">
        <v>41.8</v>
      </c>
      <c r="O166" s="400">
        <f>ROUND(N166*M166,2)</f>
        <v>0</v>
      </c>
      <c r="P166" s="401">
        <f t="shared" si="0"/>
        <v>2473</v>
      </c>
      <c r="Q166" s="399">
        <v>41.8</v>
      </c>
      <c r="R166" s="400">
        <f>ROUND(Q166*P166,2)</f>
        <v>103371.4</v>
      </c>
    </row>
    <row r="167" spans="1:18" s="420" customFormat="1" ht="13.5" hidden="1" outlineLevel="3">
      <c r="A167" s="412"/>
      <c r="B167" s="413"/>
      <c r="C167" s="404" t="s">
        <v>223</v>
      </c>
      <c r="D167" s="414" t="s">
        <v>34</v>
      </c>
      <c r="E167" s="415" t="s">
        <v>305</v>
      </c>
      <c r="F167" s="413"/>
      <c r="G167" s="416">
        <v>2473</v>
      </c>
      <c r="H167" s="417" t="s">
        <v>34</v>
      </c>
      <c r="I167" s="418"/>
      <c r="J167" s="419"/>
      <c r="K167" s="417" t="s">
        <v>34</v>
      </c>
      <c r="L167" s="418"/>
      <c r="M167" s="419"/>
      <c r="N167" s="417" t="s">
        <v>34</v>
      </c>
      <c r="O167" s="418"/>
      <c r="P167" s="419">
        <f t="shared" si="0"/>
        <v>2473</v>
      </c>
      <c r="Q167" s="417" t="s">
        <v>34</v>
      </c>
      <c r="R167" s="418"/>
    </row>
    <row r="168" spans="1:18" s="429" customFormat="1" ht="13.5" hidden="1" outlineLevel="3">
      <c r="A168" s="421"/>
      <c r="B168" s="422"/>
      <c r="C168" s="404" t="s">
        <v>223</v>
      </c>
      <c r="D168" s="423" t="s">
        <v>143</v>
      </c>
      <c r="E168" s="424" t="s">
        <v>227</v>
      </c>
      <c r="F168" s="422"/>
      <c r="G168" s="425">
        <v>2473</v>
      </c>
      <c r="H168" s="426" t="s">
        <v>34</v>
      </c>
      <c r="I168" s="427"/>
      <c r="J168" s="428"/>
      <c r="K168" s="426" t="s">
        <v>34</v>
      </c>
      <c r="L168" s="427"/>
      <c r="M168" s="428"/>
      <c r="N168" s="426" t="s">
        <v>34</v>
      </c>
      <c r="O168" s="427"/>
      <c r="P168" s="428">
        <f t="shared" si="0"/>
        <v>2473</v>
      </c>
      <c r="Q168" s="426" t="s">
        <v>34</v>
      </c>
      <c r="R168" s="427"/>
    </row>
    <row r="169" spans="1:18" s="320" customFormat="1" ht="22.5" customHeight="1" hidden="1" outlineLevel="2" collapsed="1">
      <c r="A169" s="321"/>
      <c r="B169" s="394" t="s">
        <v>306</v>
      </c>
      <c r="C169" s="394" t="s">
        <v>218</v>
      </c>
      <c r="D169" s="395" t="s">
        <v>307</v>
      </c>
      <c r="E169" s="396" t="s">
        <v>308</v>
      </c>
      <c r="F169" s="397" t="s">
        <v>221</v>
      </c>
      <c r="G169" s="398">
        <v>989.2</v>
      </c>
      <c r="H169" s="399">
        <v>36.1</v>
      </c>
      <c r="I169" s="400">
        <f>ROUND(H169*G169,2)</f>
        <v>35710.12</v>
      </c>
      <c r="J169" s="401"/>
      <c r="K169" s="399">
        <v>36.1</v>
      </c>
      <c r="L169" s="400">
        <f>ROUND(K169*J169,2)</f>
        <v>0</v>
      </c>
      <c r="M169" s="401"/>
      <c r="N169" s="399">
        <v>36.1</v>
      </c>
      <c r="O169" s="400">
        <f>ROUND(N169*M169,2)</f>
        <v>0</v>
      </c>
      <c r="P169" s="401">
        <f t="shared" si="0"/>
        <v>989.2</v>
      </c>
      <c r="Q169" s="399">
        <v>36.1</v>
      </c>
      <c r="R169" s="400">
        <f>ROUND(Q169*P169,2)</f>
        <v>35710.12</v>
      </c>
    </row>
    <row r="170" spans="1:18" s="420" customFormat="1" ht="13.5" hidden="1" outlineLevel="3">
      <c r="A170" s="412"/>
      <c r="B170" s="413"/>
      <c r="C170" s="404" t="s">
        <v>223</v>
      </c>
      <c r="D170" s="414" t="s">
        <v>34</v>
      </c>
      <c r="E170" s="415" t="s">
        <v>309</v>
      </c>
      <c r="F170" s="413"/>
      <c r="G170" s="416">
        <v>989.2</v>
      </c>
      <c r="H170" s="417" t="s">
        <v>34</v>
      </c>
      <c r="I170" s="418"/>
      <c r="J170" s="419"/>
      <c r="K170" s="417" t="s">
        <v>34</v>
      </c>
      <c r="L170" s="418"/>
      <c r="M170" s="419"/>
      <c r="N170" s="417" t="s">
        <v>34</v>
      </c>
      <c r="O170" s="418"/>
      <c r="P170" s="419">
        <f t="shared" si="0"/>
        <v>989.2</v>
      </c>
      <c r="Q170" s="417" t="s">
        <v>34</v>
      </c>
      <c r="R170" s="418"/>
    </row>
    <row r="171" spans="1:18" s="320" customFormat="1" ht="22.5" customHeight="1" hidden="1" outlineLevel="2">
      <c r="A171" s="321"/>
      <c r="B171" s="394" t="s">
        <v>310</v>
      </c>
      <c r="C171" s="394" t="s">
        <v>218</v>
      </c>
      <c r="D171" s="395" t="s">
        <v>230</v>
      </c>
      <c r="E171" s="396" t="s">
        <v>231</v>
      </c>
      <c r="F171" s="397" t="s">
        <v>221</v>
      </c>
      <c r="G171" s="398">
        <v>989.2</v>
      </c>
      <c r="H171" s="399">
        <v>68.1</v>
      </c>
      <c r="I171" s="400">
        <f>ROUND(H171*G171,2)</f>
        <v>67364.52</v>
      </c>
      <c r="J171" s="401"/>
      <c r="K171" s="399">
        <v>68.1</v>
      </c>
      <c r="L171" s="400">
        <f>ROUND(K171*J171,2)</f>
        <v>0</v>
      </c>
      <c r="M171" s="401"/>
      <c r="N171" s="399">
        <v>68.1</v>
      </c>
      <c r="O171" s="400">
        <f>ROUND(N171*M171,2)</f>
        <v>0</v>
      </c>
      <c r="P171" s="401">
        <f t="shared" si="0"/>
        <v>989.2</v>
      </c>
      <c r="Q171" s="399">
        <v>68.1</v>
      </c>
      <c r="R171" s="400">
        <f>ROUND(Q171*P171,2)</f>
        <v>67364.52</v>
      </c>
    </row>
    <row r="172" spans="1:18" s="320" customFormat="1" ht="31.5" customHeight="1" hidden="1" outlineLevel="2" collapsed="1">
      <c r="A172" s="321"/>
      <c r="B172" s="394" t="s">
        <v>311</v>
      </c>
      <c r="C172" s="394" t="s">
        <v>218</v>
      </c>
      <c r="D172" s="395" t="s">
        <v>312</v>
      </c>
      <c r="E172" s="396" t="s">
        <v>313</v>
      </c>
      <c r="F172" s="397" t="s">
        <v>265</v>
      </c>
      <c r="G172" s="398">
        <v>2473</v>
      </c>
      <c r="H172" s="399">
        <v>13.9</v>
      </c>
      <c r="I172" s="400">
        <f>ROUND(H172*G172,2)</f>
        <v>34374.7</v>
      </c>
      <c r="J172" s="401"/>
      <c r="K172" s="399">
        <v>13.9</v>
      </c>
      <c r="L172" s="400">
        <f>ROUND(K172*J172,2)</f>
        <v>0</v>
      </c>
      <c r="M172" s="401"/>
      <c r="N172" s="399">
        <v>13.9</v>
      </c>
      <c r="O172" s="400">
        <f>ROUND(N172*M172,2)</f>
        <v>0</v>
      </c>
      <c r="P172" s="401">
        <f t="shared" si="0"/>
        <v>2473</v>
      </c>
      <c r="Q172" s="399">
        <v>13.9</v>
      </c>
      <c r="R172" s="400">
        <f>ROUND(Q172*P172,2)</f>
        <v>34374.7</v>
      </c>
    </row>
    <row r="173" spans="1:18" s="420" customFormat="1" ht="13.5" hidden="1" outlineLevel="3">
      <c r="A173" s="412"/>
      <c r="B173" s="413"/>
      <c r="C173" s="404" t="s">
        <v>223</v>
      </c>
      <c r="D173" s="414" t="s">
        <v>34</v>
      </c>
      <c r="E173" s="415" t="s">
        <v>314</v>
      </c>
      <c r="F173" s="413"/>
      <c r="G173" s="416">
        <v>2473</v>
      </c>
      <c r="H173" s="417" t="s">
        <v>34</v>
      </c>
      <c r="I173" s="418"/>
      <c r="J173" s="419"/>
      <c r="K173" s="417" t="s">
        <v>34</v>
      </c>
      <c r="L173" s="418"/>
      <c r="M173" s="419"/>
      <c r="N173" s="417" t="s">
        <v>34</v>
      </c>
      <c r="O173" s="418"/>
      <c r="P173" s="419">
        <f t="shared" si="0"/>
        <v>2473</v>
      </c>
      <c r="Q173" s="417" t="s">
        <v>34</v>
      </c>
      <c r="R173" s="418"/>
    </row>
    <row r="174" spans="1:18" s="445" customFormat="1" ht="13.5" hidden="1" outlineLevel="3">
      <c r="A174" s="444"/>
      <c r="B174" s="446"/>
      <c r="C174" s="404" t="s">
        <v>223</v>
      </c>
      <c r="D174" s="447" t="s">
        <v>162</v>
      </c>
      <c r="E174" s="448" t="s">
        <v>238</v>
      </c>
      <c r="F174" s="446"/>
      <c r="G174" s="449">
        <v>2473</v>
      </c>
      <c r="H174" s="450" t="s">
        <v>34</v>
      </c>
      <c r="I174" s="451"/>
      <c r="J174" s="452"/>
      <c r="K174" s="450" t="s">
        <v>34</v>
      </c>
      <c r="L174" s="451"/>
      <c r="M174" s="452"/>
      <c r="N174" s="450" t="s">
        <v>34</v>
      </c>
      <c r="O174" s="451"/>
      <c r="P174" s="452">
        <f t="shared" si="0"/>
        <v>2473</v>
      </c>
      <c r="Q174" s="450" t="s">
        <v>34</v>
      </c>
      <c r="R174" s="451"/>
    </row>
    <row r="175" spans="1:18" s="320" customFormat="1" ht="22.5" customHeight="1" hidden="1" outlineLevel="2" collapsed="1">
      <c r="A175" s="321"/>
      <c r="B175" s="453" t="s">
        <v>315</v>
      </c>
      <c r="C175" s="453" t="s">
        <v>316</v>
      </c>
      <c r="D175" s="454" t="s">
        <v>317</v>
      </c>
      <c r="E175" s="455" t="s">
        <v>318</v>
      </c>
      <c r="F175" s="456" t="s">
        <v>319</v>
      </c>
      <c r="G175" s="457">
        <v>89.152</v>
      </c>
      <c r="H175" s="458">
        <v>111.5</v>
      </c>
      <c r="I175" s="459">
        <f>ROUND(H175*G175,2)</f>
        <v>9940.45</v>
      </c>
      <c r="J175" s="460"/>
      <c r="K175" s="458">
        <v>111.5</v>
      </c>
      <c r="L175" s="459">
        <f>ROUND(K175*J175,2)</f>
        <v>0</v>
      </c>
      <c r="M175" s="460"/>
      <c r="N175" s="458">
        <v>111.5</v>
      </c>
      <c r="O175" s="459">
        <f>ROUND(N175*M175,2)</f>
        <v>0</v>
      </c>
      <c r="P175" s="460">
        <f t="shared" si="0"/>
        <v>89.152</v>
      </c>
      <c r="Q175" s="458">
        <v>111.5</v>
      </c>
      <c r="R175" s="459">
        <f>ROUND(Q175*P175,2)</f>
        <v>9940.45</v>
      </c>
    </row>
    <row r="176" spans="1:18" s="420" customFormat="1" ht="13.5" hidden="1" outlineLevel="3">
      <c r="A176" s="412"/>
      <c r="B176" s="413"/>
      <c r="C176" s="404" t="s">
        <v>223</v>
      </c>
      <c r="D176" s="414" t="s">
        <v>34</v>
      </c>
      <c r="E176" s="415" t="s">
        <v>320</v>
      </c>
      <c r="F176" s="413"/>
      <c r="G176" s="416">
        <v>89.152</v>
      </c>
      <c r="H176" s="417" t="s">
        <v>34</v>
      </c>
      <c r="I176" s="418"/>
      <c r="J176" s="419"/>
      <c r="K176" s="417" t="s">
        <v>34</v>
      </c>
      <c r="L176" s="418"/>
      <c r="M176" s="419"/>
      <c r="N176" s="417" t="s">
        <v>34</v>
      </c>
      <c r="O176" s="418"/>
      <c r="P176" s="419">
        <f t="shared" si="0"/>
        <v>89.152</v>
      </c>
      <c r="Q176" s="417" t="s">
        <v>34</v>
      </c>
      <c r="R176" s="418"/>
    </row>
    <row r="177" spans="1:18" s="320" customFormat="1" ht="31.5" customHeight="1" hidden="1" outlineLevel="2" collapsed="1">
      <c r="A177" s="321"/>
      <c r="B177" s="394" t="s">
        <v>321</v>
      </c>
      <c r="C177" s="394" t="s">
        <v>218</v>
      </c>
      <c r="D177" s="395" t="s">
        <v>322</v>
      </c>
      <c r="E177" s="396" t="s">
        <v>323</v>
      </c>
      <c r="F177" s="397" t="s">
        <v>265</v>
      </c>
      <c r="G177" s="398">
        <v>2473</v>
      </c>
      <c r="H177" s="399">
        <v>16.7</v>
      </c>
      <c r="I177" s="400">
        <f>ROUND(H177*G177,2)</f>
        <v>41299.1</v>
      </c>
      <c r="J177" s="401"/>
      <c r="K177" s="399">
        <v>16.7</v>
      </c>
      <c r="L177" s="400">
        <f>ROUND(K177*J177,2)</f>
        <v>0</v>
      </c>
      <c r="M177" s="401"/>
      <c r="N177" s="399">
        <v>16.7</v>
      </c>
      <c r="O177" s="400">
        <f>ROUND(N177*M177,2)</f>
        <v>0</v>
      </c>
      <c r="P177" s="401">
        <f t="shared" si="0"/>
        <v>2473</v>
      </c>
      <c r="Q177" s="399">
        <v>16.7</v>
      </c>
      <c r="R177" s="400">
        <f>ROUND(Q177*P177,2)</f>
        <v>41299.1</v>
      </c>
    </row>
    <row r="178" spans="1:18" s="420" customFormat="1" ht="13.5" hidden="1" outlineLevel="3">
      <c r="A178" s="412"/>
      <c r="B178" s="413"/>
      <c r="C178" s="404" t="s">
        <v>223</v>
      </c>
      <c r="D178" s="414" t="s">
        <v>34</v>
      </c>
      <c r="E178" s="415" t="s">
        <v>162</v>
      </c>
      <c r="F178" s="413"/>
      <c r="G178" s="416">
        <v>2473</v>
      </c>
      <c r="H178" s="417" t="s">
        <v>34</v>
      </c>
      <c r="I178" s="418"/>
      <c r="J178" s="419"/>
      <c r="K178" s="417" t="s">
        <v>34</v>
      </c>
      <c r="L178" s="418"/>
      <c r="M178" s="419"/>
      <c r="N178" s="417" t="s">
        <v>34</v>
      </c>
      <c r="O178" s="418"/>
      <c r="P178" s="419">
        <f t="shared" si="0"/>
        <v>2473</v>
      </c>
      <c r="Q178" s="417" t="s">
        <v>34</v>
      </c>
      <c r="R178" s="418"/>
    </row>
    <row r="179" spans="1:18" s="320" customFormat="1" ht="22.5" customHeight="1" hidden="1" outlineLevel="2" collapsed="1">
      <c r="A179" s="321"/>
      <c r="B179" s="394" t="s">
        <v>324</v>
      </c>
      <c r="C179" s="394" t="s">
        <v>218</v>
      </c>
      <c r="D179" s="395" t="s">
        <v>307</v>
      </c>
      <c r="E179" s="396" t="s">
        <v>308</v>
      </c>
      <c r="F179" s="397" t="s">
        <v>221</v>
      </c>
      <c r="G179" s="398">
        <v>103.584</v>
      </c>
      <c r="H179" s="399">
        <v>36.1</v>
      </c>
      <c r="I179" s="400">
        <f>ROUND(H179*G179,2)</f>
        <v>3739.38</v>
      </c>
      <c r="J179" s="401"/>
      <c r="K179" s="399">
        <v>36.1</v>
      </c>
      <c r="L179" s="400">
        <f>ROUND(K179*J179,2)</f>
        <v>0</v>
      </c>
      <c r="M179" s="401"/>
      <c r="N179" s="399">
        <v>36.1</v>
      </c>
      <c r="O179" s="400">
        <f>ROUND(N179*M179,2)</f>
        <v>0</v>
      </c>
      <c r="P179" s="401">
        <f t="shared" si="0"/>
        <v>103.584</v>
      </c>
      <c r="Q179" s="399">
        <v>36.1</v>
      </c>
      <c r="R179" s="400">
        <f>ROUND(Q179*P179,2)</f>
        <v>3739.38</v>
      </c>
    </row>
    <row r="180" spans="1:18" s="411" customFormat="1" ht="13.5" hidden="1" outlineLevel="3">
      <c r="A180" s="402"/>
      <c r="B180" s="403"/>
      <c r="C180" s="404" t="s">
        <v>223</v>
      </c>
      <c r="D180" s="405" t="s">
        <v>34</v>
      </c>
      <c r="E180" s="406" t="s">
        <v>325</v>
      </c>
      <c r="F180" s="403"/>
      <c r="G180" s="407" t="s">
        <v>34</v>
      </c>
      <c r="H180" s="408" t="s">
        <v>34</v>
      </c>
      <c r="I180" s="409"/>
      <c r="J180" s="410"/>
      <c r="K180" s="408" t="s">
        <v>34</v>
      </c>
      <c r="L180" s="409"/>
      <c r="M180" s="410"/>
      <c r="N180" s="408" t="s">
        <v>34</v>
      </c>
      <c r="O180" s="409"/>
      <c r="P180" s="410" t="e">
        <f t="shared" si="0"/>
        <v>#VALUE!</v>
      </c>
      <c r="Q180" s="408" t="s">
        <v>34</v>
      </c>
      <c r="R180" s="409"/>
    </row>
    <row r="181" spans="1:18" s="420" customFormat="1" ht="13.5" hidden="1" outlineLevel="3">
      <c r="A181" s="412"/>
      <c r="B181" s="413"/>
      <c r="C181" s="404" t="s">
        <v>223</v>
      </c>
      <c r="D181" s="414" t="s">
        <v>34</v>
      </c>
      <c r="E181" s="415" t="s">
        <v>133</v>
      </c>
      <c r="F181" s="413"/>
      <c r="G181" s="416">
        <v>103.584</v>
      </c>
      <c r="H181" s="417" t="s">
        <v>34</v>
      </c>
      <c r="I181" s="418"/>
      <c r="J181" s="419"/>
      <c r="K181" s="417" t="s">
        <v>34</v>
      </c>
      <c r="L181" s="418"/>
      <c r="M181" s="419"/>
      <c r="N181" s="417" t="s">
        <v>34</v>
      </c>
      <c r="O181" s="418"/>
      <c r="P181" s="419">
        <f t="shared" si="0"/>
        <v>103.584</v>
      </c>
      <c r="Q181" s="417" t="s">
        <v>34</v>
      </c>
      <c r="R181" s="418"/>
    </row>
    <row r="182" spans="1:18" s="429" customFormat="1" ht="13.5" hidden="1" outlineLevel="3">
      <c r="A182" s="421"/>
      <c r="B182" s="422"/>
      <c r="C182" s="404" t="s">
        <v>223</v>
      </c>
      <c r="D182" s="423" t="s">
        <v>132</v>
      </c>
      <c r="E182" s="424" t="s">
        <v>227</v>
      </c>
      <c r="F182" s="422"/>
      <c r="G182" s="425">
        <v>103.584</v>
      </c>
      <c r="H182" s="426" t="s">
        <v>34</v>
      </c>
      <c r="I182" s="427"/>
      <c r="J182" s="428"/>
      <c r="K182" s="426" t="s">
        <v>34</v>
      </c>
      <c r="L182" s="427"/>
      <c r="M182" s="428"/>
      <c r="N182" s="426" t="s">
        <v>34</v>
      </c>
      <c r="O182" s="427"/>
      <c r="P182" s="428">
        <f t="shared" si="0"/>
        <v>103.584</v>
      </c>
      <c r="Q182" s="426" t="s">
        <v>34</v>
      </c>
      <c r="R182" s="427"/>
    </row>
    <row r="183" spans="1:18" s="320" customFormat="1" ht="22.5" customHeight="1" hidden="1" outlineLevel="2" collapsed="1">
      <c r="A183" s="321"/>
      <c r="B183" s="394" t="s">
        <v>326</v>
      </c>
      <c r="C183" s="394" t="s">
        <v>218</v>
      </c>
      <c r="D183" s="395" t="s">
        <v>327</v>
      </c>
      <c r="E183" s="396" t="s">
        <v>328</v>
      </c>
      <c r="F183" s="397" t="s">
        <v>221</v>
      </c>
      <c r="G183" s="398">
        <v>103.584</v>
      </c>
      <c r="H183" s="399">
        <v>181.1</v>
      </c>
      <c r="I183" s="400">
        <f>ROUND(H183*G183,2)</f>
        <v>18759.06</v>
      </c>
      <c r="J183" s="401"/>
      <c r="K183" s="399">
        <v>181.1</v>
      </c>
      <c r="L183" s="400">
        <f>ROUND(K183*J183,2)</f>
        <v>0</v>
      </c>
      <c r="M183" s="401"/>
      <c r="N183" s="399">
        <v>181.1</v>
      </c>
      <c r="O183" s="400">
        <f>ROUND(N183*M183,2)</f>
        <v>0</v>
      </c>
      <c r="P183" s="401">
        <f aca="true" t="shared" si="1" ref="P183:P246">J183+M183+G183</f>
        <v>103.584</v>
      </c>
      <c r="Q183" s="399">
        <v>181.1</v>
      </c>
      <c r="R183" s="400">
        <f>ROUND(Q183*P183,2)</f>
        <v>18759.06</v>
      </c>
    </row>
    <row r="184" spans="1:18" s="420" customFormat="1" ht="13.5" hidden="1" outlineLevel="3">
      <c r="A184" s="412"/>
      <c r="B184" s="413"/>
      <c r="C184" s="404" t="s">
        <v>223</v>
      </c>
      <c r="D184" s="414" t="s">
        <v>34</v>
      </c>
      <c r="E184" s="415" t="s">
        <v>132</v>
      </c>
      <c r="F184" s="413"/>
      <c r="G184" s="416">
        <v>103.584</v>
      </c>
      <c r="H184" s="417" t="s">
        <v>34</v>
      </c>
      <c r="I184" s="418"/>
      <c r="J184" s="419"/>
      <c r="K184" s="417" t="s">
        <v>34</v>
      </c>
      <c r="L184" s="418"/>
      <c r="M184" s="419"/>
      <c r="N184" s="417" t="s">
        <v>34</v>
      </c>
      <c r="O184" s="418"/>
      <c r="P184" s="419">
        <f t="shared" si="1"/>
        <v>103.584</v>
      </c>
      <c r="Q184" s="417" t="s">
        <v>34</v>
      </c>
      <c r="R184" s="418"/>
    </row>
    <row r="185" spans="1:18" s="320" customFormat="1" ht="31.5" customHeight="1" hidden="1" outlineLevel="2" collapsed="1">
      <c r="A185" s="321"/>
      <c r="B185" s="394" t="s">
        <v>329</v>
      </c>
      <c r="C185" s="394" t="s">
        <v>218</v>
      </c>
      <c r="D185" s="395" t="s">
        <v>330</v>
      </c>
      <c r="E185" s="396" t="s">
        <v>331</v>
      </c>
      <c r="F185" s="397" t="s">
        <v>221</v>
      </c>
      <c r="G185" s="398">
        <v>1346.592</v>
      </c>
      <c r="H185" s="399">
        <v>6.2</v>
      </c>
      <c r="I185" s="400">
        <f>ROUND(H185*G185,2)</f>
        <v>8348.87</v>
      </c>
      <c r="J185" s="401"/>
      <c r="K185" s="399">
        <v>6.2</v>
      </c>
      <c r="L185" s="400">
        <f>ROUND(K185*J185,2)</f>
        <v>0</v>
      </c>
      <c r="M185" s="401"/>
      <c r="N185" s="399">
        <v>6.2</v>
      </c>
      <c r="O185" s="400">
        <f>ROUND(N185*M185,2)</f>
        <v>0</v>
      </c>
      <c r="P185" s="401">
        <f t="shared" si="1"/>
        <v>1346.592</v>
      </c>
      <c r="Q185" s="399">
        <v>6.2</v>
      </c>
      <c r="R185" s="400">
        <f>ROUND(Q185*P185,2)</f>
        <v>8348.87</v>
      </c>
    </row>
    <row r="186" spans="1:18" s="420" customFormat="1" ht="13.5" hidden="1" outlineLevel="3">
      <c r="A186" s="412"/>
      <c r="B186" s="413"/>
      <c r="C186" s="404" t="s">
        <v>223</v>
      </c>
      <c r="D186" s="414"/>
      <c r="E186" s="415" t="s">
        <v>332</v>
      </c>
      <c r="F186" s="413"/>
      <c r="G186" s="416">
        <v>1346.592</v>
      </c>
      <c r="H186" s="417" t="s">
        <v>34</v>
      </c>
      <c r="I186" s="418"/>
      <c r="J186" s="419"/>
      <c r="K186" s="417" t="s">
        <v>34</v>
      </c>
      <c r="L186" s="418"/>
      <c r="M186" s="419"/>
      <c r="N186" s="417" t="s">
        <v>34</v>
      </c>
      <c r="O186" s="418"/>
      <c r="P186" s="419">
        <f t="shared" si="1"/>
        <v>1346.592</v>
      </c>
      <c r="Q186" s="417" t="s">
        <v>34</v>
      </c>
      <c r="R186" s="418"/>
    </row>
    <row r="187" spans="1:18" s="320" customFormat="1" ht="22.5" customHeight="1" hidden="1" outlineLevel="2" collapsed="1">
      <c r="A187" s="321"/>
      <c r="B187" s="394" t="s">
        <v>147</v>
      </c>
      <c r="C187" s="394" t="s">
        <v>218</v>
      </c>
      <c r="D187" s="395" t="s">
        <v>333</v>
      </c>
      <c r="E187" s="396" t="s">
        <v>334</v>
      </c>
      <c r="F187" s="397" t="s">
        <v>221</v>
      </c>
      <c r="G187" s="398">
        <v>103.584</v>
      </c>
      <c r="H187" s="399">
        <v>167.2</v>
      </c>
      <c r="I187" s="400">
        <f>ROUND(H187*G187,2)</f>
        <v>17319.24</v>
      </c>
      <c r="J187" s="401"/>
      <c r="K187" s="399">
        <v>167.2</v>
      </c>
      <c r="L187" s="400">
        <f>ROUND(K187*J187,2)</f>
        <v>0</v>
      </c>
      <c r="M187" s="401"/>
      <c r="N187" s="399">
        <v>167.2</v>
      </c>
      <c r="O187" s="400">
        <f>ROUND(N187*M187,2)</f>
        <v>0</v>
      </c>
      <c r="P187" s="401">
        <f t="shared" si="1"/>
        <v>103.584</v>
      </c>
      <c r="Q187" s="399">
        <v>167.2</v>
      </c>
      <c r="R187" s="400">
        <f>ROUND(Q187*P187,2)</f>
        <v>17319.24</v>
      </c>
    </row>
    <row r="188" spans="1:18" s="420" customFormat="1" ht="13.5" hidden="1" outlineLevel="3">
      <c r="A188" s="412"/>
      <c r="B188" s="413"/>
      <c r="C188" s="404" t="s">
        <v>223</v>
      </c>
      <c r="D188" s="414" t="s">
        <v>34</v>
      </c>
      <c r="E188" s="415" t="s">
        <v>132</v>
      </c>
      <c r="F188" s="413"/>
      <c r="G188" s="416">
        <v>103.584</v>
      </c>
      <c r="H188" s="417" t="s">
        <v>34</v>
      </c>
      <c r="I188" s="418"/>
      <c r="J188" s="419"/>
      <c r="K188" s="417" t="s">
        <v>34</v>
      </c>
      <c r="L188" s="418"/>
      <c r="M188" s="419"/>
      <c r="N188" s="417" t="s">
        <v>34</v>
      </c>
      <c r="O188" s="418"/>
      <c r="P188" s="419">
        <f t="shared" si="1"/>
        <v>103.584</v>
      </c>
      <c r="Q188" s="417" t="s">
        <v>34</v>
      </c>
      <c r="R188" s="418"/>
    </row>
    <row r="189" spans="1:18" s="390" customFormat="1" ht="29.85" customHeight="1" outlineLevel="1" collapsed="1">
      <c r="A189" s="384"/>
      <c r="B189" s="385"/>
      <c r="C189" s="386" t="s">
        <v>71</v>
      </c>
      <c r="D189" s="392" t="s">
        <v>272</v>
      </c>
      <c r="E189" s="392" t="s">
        <v>335</v>
      </c>
      <c r="F189" s="385"/>
      <c r="G189" s="385"/>
      <c r="H189" s="388" t="s">
        <v>34</v>
      </c>
      <c r="I189" s="393">
        <f>SUM(I190:I692)</f>
        <v>5173283.479999999</v>
      </c>
      <c r="J189" s="384"/>
      <c r="K189" s="388" t="s">
        <v>34</v>
      </c>
      <c r="L189" s="393">
        <f>SUM(L190:L692)</f>
        <v>0</v>
      </c>
      <c r="M189" s="384"/>
      <c r="N189" s="388" t="s">
        <v>34</v>
      </c>
      <c r="O189" s="393">
        <f>SUM(O190:O692)</f>
        <v>0</v>
      </c>
      <c r="P189" s="384"/>
      <c r="Q189" s="388" t="s">
        <v>34</v>
      </c>
      <c r="R189" s="393">
        <f>SUM(R190:R692)</f>
        <v>5173283.479999999</v>
      </c>
    </row>
    <row r="190" spans="1:18" s="320" customFormat="1" ht="31.5" customHeight="1" hidden="1" outlineLevel="2" collapsed="1">
      <c r="A190" s="321"/>
      <c r="B190" s="394" t="s">
        <v>336</v>
      </c>
      <c r="C190" s="394" t="s">
        <v>218</v>
      </c>
      <c r="D190" s="395" t="s">
        <v>337</v>
      </c>
      <c r="E190" s="396" t="s">
        <v>338</v>
      </c>
      <c r="F190" s="397" t="s">
        <v>221</v>
      </c>
      <c r="G190" s="398">
        <v>80</v>
      </c>
      <c r="H190" s="399">
        <v>487.6</v>
      </c>
      <c r="I190" s="400">
        <f>ROUND(H190*G190,2)</f>
        <v>39008</v>
      </c>
      <c r="J190" s="401"/>
      <c r="K190" s="399">
        <v>487.6</v>
      </c>
      <c r="L190" s="400">
        <f>ROUND(K190*J190,2)</f>
        <v>0</v>
      </c>
      <c r="M190" s="401"/>
      <c r="N190" s="399">
        <v>487.6</v>
      </c>
      <c r="O190" s="400">
        <f>ROUND(N190*M190,2)</f>
        <v>0</v>
      </c>
      <c r="P190" s="401">
        <f t="shared" si="1"/>
        <v>80</v>
      </c>
      <c r="Q190" s="399">
        <v>487.6</v>
      </c>
      <c r="R190" s="400">
        <f>ROUND(Q190*P190,2)</f>
        <v>39008</v>
      </c>
    </row>
    <row r="191" spans="1:18" s="420" customFormat="1" ht="13.5" hidden="1" outlineLevel="3">
      <c r="A191" s="412"/>
      <c r="B191" s="413"/>
      <c r="C191" s="404" t="s">
        <v>223</v>
      </c>
      <c r="D191" s="414" t="s">
        <v>34</v>
      </c>
      <c r="E191" s="415" t="s">
        <v>339</v>
      </c>
      <c r="F191" s="413"/>
      <c r="G191" s="416">
        <v>80</v>
      </c>
      <c r="H191" s="417" t="s">
        <v>34</v>
      </c>
      <c r="I191" s="418"/>
      <c r="J191" s="419"/>
      <c r="K191" s="417" t="s">
        <v>34</v>
      </c>
      <c r="L191" s="418"/>
      <c r="M191" s="419"/>
      <c r="N191" s="417" t="s">
        <v>34</v>
      </c>
      <c r="O191" s="418"/>
      <c r="P191" s="419">
        <f t="shared" si="1"/>
        <v>80</v>
      </c>
      <c r="Q191" s="417" t="s">
        <v>34</v>
      </c>
      <c r="R191" s="418"/>
    </row>
    <row r="192" spans="1:18" s="320" customFormat="1" ht="22.5" customHeight="1" hidden="1" outlineLevel="2" collapsed="1">
      <c r="A192" s="321"/>
      <c r="B192" s="394" t="s">
        <v>340</v>
      </c>
      <c r="C192" s="394" t="s">
        <v>218</v>
      </c>
      <c r="D192" s="395" t="s">
        <v>341</v>
      </c>
      <c r="E192" s="396" t="s">
        <v>342</v>
      </c>
      <c r="F192" s="397" t="s">
        <v>221</v>
      </c>
      <c r="G192" s="398">
        <v>20.552</v>
      </c>
      <c r="H192" s="399">
        <v>487.6</v>
      </c>
      <c r="I192" s="400">
        <f>ROUND(H192*G192,2)</f>
        <v>10021.16</v>
      </c>
      <c r="J192" s="401"/>
      <c r="K192" s="399">
        <v>487.6</v>
      </c>
      <c r="L192" s="400">
        <f>ROUND(K192*J192,2)</f>
        <v>0</v>
      </c>
      <c r="M192" s="401"/>
      <c r="N192" s="399">
        <v>487.6</v>
      </c>
      <c r="O192" s="400">
        <f>ROUND(N192*M192,2)</f>
        <v>0</v>
      </c>
      <c r="P192" s="401">
        <f t="shared" si="1"/>
        <v>20.552</v>
      </c>
      <c r="Q192" s="399">
        <v>487.6</v>
      </c>
      <c r="R192" s="400">
        <f>ROUND(Q192*P192,2)</f>
        <v>10021.16</v>
      </c>
    </row>
    <row r="193" spans="1:18" s="411" customFormat="1" ht="13.5" hidden="1" outlineLevel="3">
      <c r="A193" s="402"/>
      <c r="B193" s="403"/>
      <c r="C193" s="404" t="s">
        <v>223</v>
      </c>
      <c r="D193" s="405" t="s">
        <v>34</v>
      </c>
      <c r="E193" s="406" t="s">
        <v>343</v>
      </c>
      <c r="F193" s="403"/>
      <c r="G193" s="407" t="s">
        <v>34</v>
      </c>
      <c r="H193" s="408" t="s">
        <v>34</v>
      </c>
      <c r="I193" s="409"/>
      <c r="J193" s="410"/>
      <c r="K193" s="408" t="s">
        <v>34</v>
      </c>
      <c r="L193" s="409"/>
      <c r="M193" s="410"/>
      <c r="N193" s="408" t="s">
        <v>34</v>
      </c>
      <c r="O193" s="409"/>
      <c r="P193" s="410" t="e">
        <f t="shared" si="1"/>
        <v>#VALUE!</v>
      </c>
      <c r="Q193" s="408" t="s">
        <v>34</v>
      </c>
      <c r="R193" s="409"/>
    </row>
    <row r="194" spans="1:18" s="411" customFormat="1" ht="13.5" hidden="1" outlineLevel="3">
      <c r="A194" s="402"/>
      <c r="B194" s="403"/>
      <c r="C194" s="404" t="s">
        <v>223</v>
      </c>
      <c r="D194" s="405" t="s">
        <v>34</v>
      </c>
      <c r="E194" s="406" t="s">
        <v>344</v>
      </c>
      <c r="F194" s="403"/>
      <c r="G194" s="407" t="s">
        <v>34</v>
      </c>
      <c r="H194" s="408" t="s">
        <v>34</v>
      </c>
      <c r="I194" s="409"/>
      <c r="J194" s="410"/>
      <c r="K194" s="408" t="s">
        <v>34</v>
      </c>
      <c r="L194" s="409"/>
      <c r="M194" s="410"/>
      <c r="N194" s="408" t="s">
        <v>34</v>
      </c>
      <c r="O194" s="409"/>
      <c r="P194" s="410" t="e">
        <f t="shared" si="1"/>
        <v>#VALUE!</v>
      </c>
      <c r="Q194" s="408" t="s">
        <v>34</v>
      </c>
      <c r="R194" s="409"/>
    </row>
    <row r="195" spans="1:18" s="420" customFormat="1" ht="13.5" hidden="1" outlineLevel="3">
      <c r="A195" s="412"/>
      <c r="B195" s="413"/>
      <c r="C195" s="404" t="s">
        <v>223</v>
      </c>
      <c r="D195" s="414" t="s">
        <v>34</v>
      </c>
      <c r="E195" s="415" t="s">
        <v>345</v>
      </c>
      <c r="F195" s="413"/>
      <c r="G195" s="416">
        <v>15.12</v>
      </c>
      <c r="H195" s="417" t="s">
        <v>34</v>
      </c>
      <c r="I195" s="418"/>
      <c r="J195" s="419"/>
      <c r="K195" s="417" t="s">
        <v>34</v>
      </c>
      <c r="L195" s="418"/>
      <c r="M195" s="419"/>
      <c r="N195" s="417" t="s">
        <v>34</v>
      </c>
      <c r="O195" s="418"/>
      <c r="P195" s="419">
        <f t="shared" si="1"/>
        <v>15.12</v>
      </c>
      <c r="Q195" s="417" t="s">
        <v>34</v>
      </c>
      <c r="R195" s="418"/>
    </row>
    <row r="196" spans="1:18" s="420" customFormat="1" ht="13.5" hidden="1" outlineLevel="3">
      <c r="A196" s="412"/>
      <c r="B196" s="413"/>
      <c r="C196" s="404" t="s">
        <v>223</v>
      </c>
      <c r="D196" s="414" t="s">
        <v>34</v>
      </c>
      <c r="E196" s="415" t="s">
        <v>346</v>
      </c>
      <c r="F196" s="413"/>
      <c r="G196" s="416">
        <v>5.432</v>
      </c>
      <c r="H196" s="417" t="s">
        <v>34</v>
      </c>
      <c r="I196" s="418"/>
      <c r="J196" s="419"/>
      <c r="K196" s="417" t="s">
        <v>34</v>
      </c>
      <c r="L196" s="418"/>
      <c r="M196" s="419"/>
      <c r="N196" s="417" t="s">
        <v>34</v>
      </c>
      <c r="O196" s="418"/>
      <c r="P196" s="419">
        <f t="shared" si="1"/>
        <v>5.432</v>
      </c>
      <c r="Q196" s="417" t="s">
        <v>34</v>
      </c>
      <c r="R196" s="418"/>
    </row>
    <row r="197" spans="1:18" s="429" customFormat="1" ht="13.5" hidden="1" outlineLevel="3">
      <c r="A197" s="421"/>
      <c r="B197" s="422"/>
      <c r="C197" s="404" t="s">
        <v>223</v>
      </c>
      <c r="D197" s="423" t="s">
        <v>105</v>
      </c>
      <c r="E197" s="424" t="s">
        <v>227</v>
      </c>
      <c r="F197" s="422"/>
      <c r="G197" s="425">
        <v>20.552</v>
      </c>
      <c r="H197" s="426" t="s">
        <v>34</v>
      </c>
      <c r="I197" s="427"/>
      <c r="J197" s="428"/>
      <c r="K197" s="426" t="s">
        <v>34</v>
      </c>
      <c r="L197" s="427"/>
      <c r="M197" s="428"/>
      <c r="N197" s="426" t="s">
        <v>34</v>
      </c>
      <c r="O197" s="427"/>
      <c r="P197" s="428">
        <f t="shared" si="1"/>
        <v>20.552</v>
      </c>
      <c r="Q197" s="426" t="s">
        <v>34</v>
      </c>
      <c r="R197" s="427"/>
    </row>
    <row r="198" spans="1:18" s="320" customFormat="1" ht="22.5" customHeight="1" hidden="1" outlineLevel="2" collapsed="1">
      <c r="A198" s="321"/>
      <c r="B198" s="394" t="s">
        <v>347</v>
      </c>
      <c r="C198" s="394" t="s">
        <v>218</v>
      </c>
      <c r="D198" s="395" t="s">
        <v>348</v>
      </c>
      <c r="E198" s="396" t="s">
        <v>349</v>
      </c>
      <c r="F198" s="397" t="s">
        <v>221</v>
      </c>
      <c r="G198" s="398">
        <v>20.552</v>
      </c>
      <c r="H198" s="399">
        <v>36.1</v>
      </c>
      <c r="I198" s="400">
        <f>ROUND(H198*G198,2)</f>
        <v>741.93</v>
      </c>
      <c r="J198" s="401"/>
      <c r="K198" s="399">
        <v>36.1</v>
      </c>
      <c r="L198" s="400">
        <f>ROUND(K198*J198,2)</f>
        <v>0</v>
      </c>
      <c r="M198" s="401"/>
      <c r="N198" s="399">
        <v>36.1</v>
      </c>
      <c r="O198" s="400">
        <f>ROUND(N198*M198,2)</f>
        <v>0</v>
      </c>
      <c r="P198" s="401">
        <f t="shared" si="1"/>
        <v>20.552</v>
      </c>
      <c r="Q198" s="399">
        <v>36.1</v>
      </c>
      <c r="R198" s="400">
        <f>ROUND(Q198*P198,2)</f>
        <v>741.93</v>
      </c>
    </row>
    <row r="199" spans="1:18" s="420" customFormat="1" ht="13.5" hidden="1" outlineLevel="3">
      <c r="A199" s="412"/>
      <c r="B199" s="413"/>
      <c r="C199" s="404" t="s">
        <v>223</v>
      </c>
      <c r="D199" s="414" t="s">
        <v>34</v>
      </c>
      <c r="E199" s="415" t="s">
        <v>105</v>
      </c>
      <c r="F199" s="413"/>
      <c r="G199" s="416">
        <v>20.552</v>
      </c>
      <c r="H199" s="417" t="s">
        <v>34</v>
      </c>
      <c r="I199" s="418"/>
      <c r="J199" s="419"/>
      <c r="K199" s="417" t="s">
        <v>34</v>
      </c>
      <c r="L199" s="418"/>
      <c r="M199" s="419"/>
      <c r="N199" s="417" t="s">
        <v>34</v>
      </c>
      <c r="O199" s="418"/>
      <c r="P199" s="419">
        <f t="shared" si="1"/>
        <v>20.552</v>
      </c>
      <c r="Q199" s="417" t="s">
        <v>34</v>
      </c>
      <c r="R199" s="418"/>
    </row>
    <row r="200" spans="1:18" s="320" customFormat="1" ht="22.5" customHeight="1" hidden="1" outlineLevel="2" collapsed="1">
      <c r="A200" s="321"/>
      <c r="B200" s="394" t="s">
        <v>350</v>
      </c>
      <c r="C200" s="394" t="s">
        <v>218</v>
      </c>
      <c r="D200" s="395" t="s">
        <v>351</v>
      </c>
      <c r="E200" s="396" t="s">
        <v>352</v>
      </c>
      <c r="F200" s="397" t="s">
        <v>221</v>
      </c>
      <c r="G200" s="398">
        <v>20.552</v>
      </c>
      <c r="H200" s="399">
        <v>181.1</v>
      </c>
      <c r="I200" s="400">
        <f>ROUND(H200*G200,2)</f>
        <v>3721.97</v>
      </c>
      <c r="J200" s="401"/>
      <c r="K200" s="399">
        <v>181.1</v>
      </c>
      <c r="L200" s="400">
        <f>ROUND(K200*J200,2)</f>
        <v>0</v>
      </c>
      <c r="M200" s="401"/>
      <c r="N200" s="399">
        <v>181.1</v>
      </c>
      <c r="O200" s="400">
        <f>ROUND(N200*M200,2)</f>
        <v>0</v>
      </c>
      <c r="P200" s="401">
        <f t="shared" si="1"/>
        <v>20.552</v>
      </c>
      <c r="Q200" s="399">
        <v>181.1</v>
      </c>
      <c r="R200" s="400">
        <f>ROUND(Q200*P200,2)</f>
        <v>3721.97</v>
      </c>
    </row>
    <row r="201" spans="1:18" s="420" customFormat="1" ht="13.5" hidden="1" outlineLevel="3">
      <c r="A201" s="412"/>
      <c r="B201" s="413"/>
      <c r="C201" s="404" t="s">
        <v>223</v>
      </c>
      <c r="D201" s="414" t="s">
        <v>34</v>
      </c>
      <c r="E201" s="415" t="s">
        <v>105</v>
      </c>
      <c r="F201" s="413"/>
      <c r="G201" s="416">
        <v>20.552</v>
      </c>
      <c r="H201" s="417" t="s">
        <v>34</v>
      </c>
      <c r="I201" s="418"/>
      <c r="J201" s="419"/>
      <c r="K201" s="417" t="s">
        <v>34</v>
      </c>
      <c r="L201" s="418"/>
      <c r="M201" s="419"/>
      <c r="N201" s="417" t="s">
        <v>34</v>
      </c>
      <c r="O201" s="418"/>
      <c r="P201" s="419">
        <f t="shared" si="1"/>
        <v>20.552</v>
      </c>
      <c r="Q201" s="417" t="s">
        <v>34</v>
      </c>
      <c r="R201" s="418"/>
    </row>
    <row r="202" spans="1:18" s="320" customFormat="1" ht="31.5" customHeight="1" hidden="1" outlineLevel="2" collapsed="1">
      <c r="A202" s="321"/>
      <c r="B202" s="394" t="s">
        <v>353</v>
      </c>
      <c r="C202" s="394" t="s">
        <v>218</v>
      </c>
      <c r="D202" s="395" t="s">
        <v>354</v>
      </c>
      <c r="E202" s="396" t="s">
        <v>355</v>
      </c>
      <c r="F202" s="397" t="s">
        <v>221</v>
      </c>
      <c r="G202" s="398">
        <v>267.176</v>
      </c>
      <c r="H202" s="399">
        <v>6.2</v>
      </c>
      <c r="I202" s="400">
        <f>ROUND(H202*G202,2)</f>
        <v>1656.49</v>
      </c>
      <c r="J202" s="401"/>
      <c r="K202" s="399">
        <v>6.2</v>
      </c>
      <c r="L202" s="400">
        <f>ROUND(K202*J202,2)</f>
        <v>0</v>
      </c>
      <c r="M202" s="401"/>
      <c r="N202" s="399">
        <v>6.2</v>
      </c>
      <c r="O202" s="400">
        <f>ROUND(N202*M202,2)</f>
        <v>0</v>
      </c>
      <c r="P202" s="401">
        <f t="shared" si="1"/>
        <v>267.176</v>
      </c>
      <c r="Q202" s="399">
        <v>6.2</v>
      </c>
      <c r="R202" s="400">
        <f>ROUND(Q202*P202,2)</f>
        <v>1656.49</v>
      </c>
    </row>
    <row r="203" spans="1:18" s="420" customFormat="1" ht="13.5" hidden="1" outlineLevel="3">
      <c r="A203" s="412"/>
      <c r="B203" s="413"/>
      <c r="C203" s="404" t="s">
        <v>223</v>
      </c>
      <c r="D203" s="414"/>
      <c r="E203" s="415" t="s">
        <v>356</v>
      </c>
      <c r="F203" s="413"/>
      <c r="G203" s="416">
        <v>267.176</v>
      </c>
      <c r="H203" s="417" t="s">
        <v>34</v>
      </c>
      <c r="I203" s="418"/>
      <c r="J203" s="419"/>
      <c r="K203" s="417" t="s">
        <v>34</v>
      </c>
      <c r="L203" s="418"/>
      <c r="M203" s="419"/>
      <c r="N203" s="417" t="s">
        <v>34</v>
      </c>
      <c r="O203" s="418"/>
      <c r="P203" s="419">
        <f t="shared" si="1"/>
        <v>267.176</v>
      </c>
      <c r="Q203" s="417" t="s">
        <v>34</v>
      </c>
      <c r="R203" s="418"/>
    </row>
    <row r="204" spans="1:18" s="320" customFormat="1" ht="22.5" customHeight="1" hidden="1" outlineLevel="2" collapsed="1">
      <c r="A204" s="321"/>
      <c r="B204" s="394" t="s">
        <v>357</v>
      </c>
      <c r="C204" s="394" t="s">
        <v>218</v>
      </c>
      <c r="D204" s="395" t="s">
        <v>333</v>
      </c>
      <c r="E204" s="396" t="s">
        <v>334</v>
      </c>
      <c r="F204" s="397" t="s">
        <v>221</v>
      </c>
      <c r="G204" s="398">
        <v>20.552</v>
      </c>
      <c r="H204" s="399">
        <v>167.2</v>
      </c>
      <c r="I204" s="400">
        <f>ROUND(H204*G204,2)</f>
        <v>3436.29</v>
      </c>
      <c r="J204" s="401"/>
      <c r="K204" s="399">
        <v>167.2</v>
      </c>
      <c r="L204" s="400">
        <f>ROUND(K204*J204,2)</f>
        <v>0</v>
      </c>
      <c r="M204" s="401"/>
      <c r="N204" s="399">
        <v>167.2</v>
      </c>
      <c r="O204" s="400">
        <f>ROUND(N204*M204,2)</f>
        <v>0</v>
      </c>
      <c r="P204" s="401">
        <f t="shared" si="1"/>
        <v>20.552</v>
      </c>
      <c r="Q204" s="399">
        <v>167.2</v>
      </c>
      <c r="R204" s="400">
        <f>ROUND(Q204*P204,2)</f>
        <v>3436.29</v>
      </c>
    </row>
    <row r="205" spans="1:18" s="420" customFormat="1" ht="13.5" hidden="1" outlineLevel="3">
      <c r="A205" s="412"/>
      <c r="B205" s="413"/>
      <c r="C205" s="404" t="s">
        <v>223</v>
      </c>
      <c r="D205" s="414" t="s">
        <v>34</v>
      </c>
      <c r="E205" s="415" t="s">
        <v>105</v>
      </c>
      <c r="F205" s="413"/>
      <c r="G205" s="416">
        <v>20.552</v>
      </c>
      <c r="H205" s="417" t="s">
        <v>34</v>
      </c>
      <c r="I205" s="418"/>
      <c r="J205" s="419"/>
      <c r="K205" s="417" t="s">
        <v>34</v>
      </c>
      <c r="L205" s="418"/>
      <c r="M205" s="419"/>
      <c r="N205" s="417" t="s">
        <v>34</v>
      </c>
      <c r="O205" s="418"/>
      <c r="P205" s="419">
        <f t="shared" si="1"/>
        <v>20.552</v>
      </c>
      <c r="Q205" s="417" t="s">
        <v>34</v>
      </c>
      <c r="R205" s="418"/>
    </row>
    <row r="206" spans="1:18" s="320" customFormat="1" ht="31.5" customHeight="1" hidden="1" outlineLevel="2" collapsed="1">
      <c r="A206" s="321"/>
      <c r="B206" s="394" t="s">
        <v>358</v>
      </c>
      <c r="C206" s="394" t="s">
        <v>218</v>
      </c>
      <c r="D206" s="395" t="s">
        <v>359</v>
      </c>
      <c r="E206" s="396" t="s">
        <v>360</v>
      </c>
      <c r="F206" s="397" t="s">
        <v>221</v>
      </c>
      <c r="G206" s="398">
        <v>4.801</v>
      </c>
      <c r="H206" s="399">
        <v>766.3</v>
      </c>
      <c r="I206" s="400">
        <f>ROUND(H206*G206,2)</f>
        <v>3679.01</v>
      </c>
      <c r="J206" s="401"/>
      <c r="K206" s="399">
        <v>766.3</v>
      </c>
      <c r="L206" s="400">
        <f>ROUND(K206*J206,2)</f>
        <v>0</v>
      </c>
      <c r="M206" s="401"/>
      <c r="N206" s="399">
        <v>766.3</v>
      </c>
      <c r="O206" s="400">
        <f>ROUND(N206*M206,2)</f>
        <v>0</v>
      </c>
      <c r="P206" s="401">
        <f t="shared" si="1"/>
        <v>4.801</v>
      </c>
      <c r="Q206" s="399">
        <v>766.3</v>
      </c>
      <c r="R206" s="400">
        <f>ROUND(Q206*P206,2)</f>
        <v>3679.01</v>
      </c>
    </row>
    <row r="207" spans="1:18" s="411" customFormat="1" ht="13.5" hidden="1" outlineLevel="3">
      <c r="A207" s="402"/>
      <c r="B207" s="403"/>
      <c r="C207" s="404" t="s">
        <v>223</v>
      </c>
      <c r="D207" s="405" t="s">
        <v>34</v>
      </c>
      <c r="E207" s="406" t="s">
        <v>361</v>
      </c>
      <c r="F207" s="403"/>
      <c r="G207" s="407" t="s">
        <v>34</v>
      </c>
      <c r="H207" s="408" t="s">
        <v>34</v>
      </c>
      <c r="I207" s="409"/>
      <c r="J207" s="410"/>
      <c r="K207" s="408" t="s">
        <v>34</v>
      </c>
      <c r="L207" s="409"/>
      <c r="M207" s="410"/>
      <c r="N207" s="408" t="s">
        <v>34</v>
      </c>
      <c r="O207" s="409"/>
      <c r="P207" s="410" t="e">
        <f t="shared" si="1"/>
        <v>#VALUE!</v>
      </c>
      <c r="Q207" s="408" t="s">
        <v>34</v>
      </c>
      <c r="R207" s="409"/>
    </row>
    <row r="208" spans="1:18" s="420" customFormat="1" ht="13.5" hidden="1" outlineLevel="3">
      <c r="A208" s="412"/>
      <c r="B208" s="413"/>
      <c r="C208" s="404" t="s">
        <v>223</v>
      </c>
      <c r="D208" s="414" t="s">
        <v>34</v>
      </c>
      <c r="E208" s="415" t="s">
        <v>362</v>
      </c>
      <c r="F208" s="413"/>
      <c r="G208" s="416">
        <v>4.801</v>
      </c>
      <c r="H208" s="417" t="s">
        <v>34</v>
      </c>
      <c r="I208" s="418"/>
      <c r="J208" s="419"/>
      <c r="K208" s="417" t="s">
        <v>34</v>
      </c>
      <c r="L208" s="418"/>
      <c r="M208" s="419"/>
      <c r="N208" s="417" t="s">
        <v>34</v>
      </c>
      <c r="O208" s="418"/>
      <c r="P208" s="419">
        <f t="shared" si="1"/>
        <v>4.801</v>
      </c>
      <c r="Q208" s="417" t="s">
        <v>34</v>
      </c>
      <c r="R208" s="418"/>
    </row>
    <row r="209" spans="1:18" s="320" customFormat="1" ht="22.5" customHeight="1" hidden="1" outlineLevel="2" collapsed="1">
      <c r="A209" s="321"/>
      <c r="B209" s="394" t="s">
        <v>363</v>
      </c>
      <c r="C209" s="394" t="s">
        <v>218</v>
      </c>
      <c r="D209" s="395" t="s">
        <v>364</v>
      </c>
      <c r="E209" s="396" t="s">
        <v>365</v>
      </c>
      <c r="F209" s="397" t="s">
        <v>366</v>
      </c>
      <c r="G209" s="398">
        <v>19</v>
      </c>
      <c r="H209" s="399">
        <v>3204.4</v>
      </c>
      <c r="I209" s="400">
        <f>ROUND(H209*G209,2)</f>
        <v>60883.6</v>
      </c>
      <c r="J209" s="401"/>
      <c r="K209" s="399">
        <v>3204.4</v>
      </c>
      <c r="L209" s="400">
        <f>ROUND(K209*J209,2)</f>
        <v>0</v>
      </c>
      <c r="M209" s="401"/>
      <c r="N209" s="399">
        <v>3204.4</v>
      </c>
      <c r="O209" s="400">
        <f>ROUND(N209*M209,2)</f>
        <v>0</v>
      </c>
      <c r="P209" s="401">
        <f t="shared" si="1"/>
        <v>19</v>
      </c>
      <c r="Q209" s="399">
        <v>3204.4</v>
      </c>
      <c r="R209" s="400">
        <f>ROUND(Q209*P209,2)</f>
        <v>60883.6</v>
      </c>
    </row>
    <row r="210" spans="1:18" s="411" customFormat="1" ht="13.5" hidden="1" outlineLevel="3">
      <c r="A210" s="402"/>
      <c r="B210" s="403"/>
      <c r="C210" s="404" t="s">
        <v>223</v>
      </c>
      <c r="D210" s="405" t="s">
        <v>34</v>
      </c>
      <c r="E210" s="406" t="s">
        <v>367</v>
      </c>
      <c r="F210" s="403"/>
      <c r="G210" s="407" t="s">
        <v>34</v>
      </c>
      <c r="H210" s="408" t="s">
        <v>34</v>
      </c>
      <c r="I210" s="409"/>
      <c r="J210" s="410"/>
      <c r="K210" s="408" t="s">
        <v>34</v>
      </c>
      <c r="L210" s="409"/>
      <c r="M210" s="410"/>
      <c r="N210" s="408" t="s">
        <v>34</v>
      </c>
      <c r="O210" s="409"/>
      <c r="P210" s="410" t="e">
        <f t="shared" si="1"/>
        <v>#VALUE!</v>
      </c>
      <c r="Q210" s="408" t="s">
        <v>34</v>
      </c>
      <c r="R210" s="409"/>
    </row>
    <row r="211" spans="1:18" s="420" customFormat="1" ht="13.5" hidden="1" outlineLevel="3">
      <c r="A211" s="412"/>
      <c r="B211" s="413"/>
      <c r="C211" s="404" t="s">
        <v>223</v>
      </c>
      <c r="D211" s="414" t="s">
        <v>34</v>
      </c>
      <c r="E211" s="415" t="s">
        <v>368</v>
      </c>
      <c r="F211" s="413"/>
      <c r="G211" s="416">
        <v>19</v>
      </c>
      <c r="H211" s="417" t="s">
        <v>34</v>
      </c>
      <c r="I211" s="418"/>
      <c r="J211" s="419"/>
      <c r="K211" s="417" t="s">
        <v>34</v>
      </c>
      <c r="L211" s="418"/>
      <c r="M211" s="419"/>
      <c r="N211" s="417" t="s">
        <v>34</v>
      </c>
      <c r="O211" s="418"/>
      <c r="P211" s="419">
        <f t="shared" si="1"/>
        <v>19</v>
      </c>
      <c r="Q211" s="417" t="s">
        <v>34</v>
      </c>
      <c r="R211" s="418"/>
    </row>
    <row r="212" spans="1:18" s="320" customFormat="1" ht="31.5" customHeight="1" hidden="1" outlineLevel="2" collapsed="1">
      <c r="A212" s="321"/>
      <c r="B212" s="394" t="s">
        <v>369</v>
      </c>
      <c r="C212" s="394" t="s">
        <v>218</v>
      </c>
      <c r="D212" s="395" t="s">
        <v>370</v>
      </c>
      <c r="E212" s="396" t="s">
        <v>371</v>
      </c>
      <c r="F212" s="397" t="s">
        <v>221</v>
      </c>
      <c r="G212" s="398">
        <v>9.599</v>
      </c>
      <c r="H212" s="399">
        <v>835.9</v>
      </c>
      <c r="I212" s="400">
        <f>ROUND(H212*G212,2)</f>
        <v>8023.8</v>
      </c>
      <c r="J212" s="401"/>
      <c r="K212" s="399">
        <v>835.9</v>
      </c>
      <c r="L212" s="400">
        <f>ROUND(K212*J212,2)</f>
        <v>0</v>
      </c>
      <c r="M212" s="401"/>
      <c r="N212" s="399">
        <v>835.9</v>
      </c>
      <c r="O212" s="400">
        <f>ROUND(N212*M212,2)</f>
        <v>0</v>
      </c>
      <c r="P212" s="401">
        <f t="shared" si="1"/>
        <v>9.599</v>
      </c>
      <c r="Q212" s="399">
        <v>835.9</v>
      </c>
      <c r="R212" s="400">
        <f>ROUND(Q212*P212,2)</f>
        <v>8023.8</v>
      </c>
    </row>
    <row r="213" spans="1:18" s="411" customFormat="1" ht="13.5" hidden="1" outlineLevel="3">
      <c r="A213" s="402"/>
      <c r="B213" s="403"/>
      <c r="C213" s="404" t="s">
        <v>223</v>
      </c>
      <c r="D213" s="405" t="s">
        <v>34</v>
      </c>
      <c r="E213" s="406" t="s">
        <v>361</v>
      </c>
      <c r="F213" s="403"/>
      <c r="G213" s="407" t="s">
        <v>34</v>
      </c>
      <c r="H213" s="408" t="s">
        <v>34</v>
      </c>
      <c r="I213" s="409"/>
      <c r="J213" s="410"/>
      <c r="K213" s="408" t="s">
        <v>34</v>
      </c>
      <c r="L213" s="409"/>
      <c r="M213" s="410"/>
      <c r="N213" s="408" t="s">
        <v>34</v>
      </c>
      <c r="O213" s="409"/>
      <c r="P213" s="410" t="e">
        <f t="shared" si="1"/>
        <v>#VALUE!</v>
      </c>
      <c r="Q213" s="408" t="s">
        <v>34</v>
      </c>
      <c r="R213" s="409"/>
    </row>
    <row r="214" spans="1:18" s="420" customFormat="1" ht="13.5" hidden="1" outlineLevel="3">
      <c r="A214" s="412"/>
      <c r="B214" s="413"/>
      <c r="C214" s="404" t="s">
        <v>223</v>
      </c>
      <c r="D214" s="414" t="s">
        <v>34</v>
      </c>
      <c r="E214" s="415" t="s">
        <v>372</v>
      </c>
      <c r="F214" s="413"/>
      <c r="G214" s="416">
        <v>13.5</v>
      </c>
      <c r="H214" s="417" t="s">
        <v>34</v>
      </c>
      <c r="I214" s="418"/>
      <c r="J214" s="419"/>
      <c r="K214" s="417" t="s">
        <v>34</v>
      </c>
      <c r="L214" s="418"/>
      <c r="M214" s="419"/>
      <c r="N214" s="417" t="s">
        <v>34</v>
      </c>
      <c r="O214" s="418"/>
      <c r="P214" s="419">
        <f t="shared" si="1"/>
        <v>13.5</v>
      </c>
      <c r="Q214" s="417" t="s">
        <v>34</v>
      </c>
      <c r="R214" s="418"/>
    </row>
    <row r="215" spans="1:18" s="420" customFormat="1" ht="13.5" hidden="1" outlineLevel="3">
      <c r="A215" s="412"/>
      <c r="B215" s="413"/>
      <c r="C215" s="404" t="s">
        <v>223</v>
      </c>
      <c r="D215" s="414" t="s">
        <v>34</v>
      </c>
      <c r="E215" s="415" t="s">
        <v>373</v>
      </c>
      <c r="F215" s="413"/>
      <c r="G215" s="416">
        <v>0.9</v>
      </c>
      <c r="H215" s="417" t="s">
        <v>34</v>
      </c>
      <c r="I215" s="418"/>
      <c r="J215" s="419"/>
      <c r="K215" s="417" t="s">
        <v>34</v>
      </c>
      <c r="L215" s="418"/>
      <c r="M215" s="419"/>
      <c r="N215" s="417" t="s">
        <v>34</v>
      </c>
      <c r="O215" s="418"/>
      <c r="P215" s="419">
        <f t="shared" si="1"/>
        <v>0.9</v>
      </c>
      <c r="Q215" s="417" t="s">
        <v>34</v>
      </c>
      <c r="R215" s="418"/>
    </row>
    <row r="216" spans="1:18" s="420" customFormat="1" ht="13.5" hidden="1" outlineLevel="3">
      <c r="A216" s="412"/>
      <c r="B216" s="413"/>
      <c r="C216" s="404" t="s">
        <v>223</v>
      </c>
      <c r="D216" s="414" t="s">
        <v>34</v>
      </c>
      <c r="E216" s="415" t="s">
        <v>374</v>
      </c>
      <c r="F216" s="413"/>
      <c r="G216" s="416">
        <v>-4.801</v>
      </c>
      <c r="H216" s="417" t="s">
        <v>34</v>
      </c>
      <c r="I216" s="418"/>
      <c r="J216" s="419"/>
      <c r="K216" s="417" t="s">
        <v>34</v>
      </c>
      <c r="L216" s="418"/>
      <c r="M216" s="419"/>
      <c r="N216" s="417" t="s">
        <v>34</v>
      </c>
      <c r="O216" s="418"/>
      <c r="P216" s="419">
        <f t="shared" si="1"/>
        <v>-4.801</v>
      </c>
      <c r="Q216" s="417" t="s">
        <v>34</v>
      </c>
      <c r="R216" s="418"/>
    </row>
    <row r="217" spans="1:18" s="429" customFormat="1" ht="13.5" hidden="1" outlineLevel="3">
      <c r="A217" s="421"/>
      <c r="B217" s="422"/>
      <c r="C217" s="404" t="s">
        <v>223</v>
      </c>
      <c r="D217" s="423" t="s">
        <v>34</v>
      </c>
      <c r="E217" s="424" t="s">
        <v>227</v>
      </c>
      <c r="F217" s="422"/>
      <c r="G217" s="425">
        <v>9.599</v>
      </c>
      <c r="H217" s="426" t="s">
        <v>34</v>
      </c>
      <c r="I217" s="427"/>
      <c r="J217" s="428"/>
      <c r="K217" s="426" t="s">
        <v>34</v>
      </c>
      <c r="L217" s="427"/>
      <c r="M217" s="428"/>
      <c r="N217" s="426" t="s">
        <v>34</v>
      </c>
      <c r="O217" s="427"/>
      <c r="P217" s="428">
        <f t="shared" si="1"/>
        <v>9.599</v>
      </c>
      <c r="Q217" s="426" t="s">
        <v>34</v>
      </c>
      <c r="R217" s="427"/>
    </row>
    <row r="218" spans="1:18" s="320" customFormat="1" ht="22.5" customHeight="1" hidden="1" outlineLevel="2" collapsed="1">
      <c r="A218" s="321"/>
      <c r="B218" s="394" t="s">
        <v>375</v>
      </c>
      <c r="C218" s="394" t="s">
        <v>218</v>
      </c>
      <c r="D218" s="395" t="s">
        <v>376</v>
      </c>
      <c r="E218" s="396" t="s">
        <v>377</v>
      </c>
      <c r="F218" s="397" t="s">
        <v>221</v>
      </c>
      <c r="G218" s="398">
        <v>35.065</v>
      </c>
      <c r="H218" s="399">
        <v>1548</v>
      </c>
      <c r="I218" s="400">
        <f>ROUND(H218*G218,2)</f>
        <v>54280.62</v>
      </c>
      <c r="J218" s="401"/>
      <c r="K218" s="399">
        <v>1548</v>
      </c>
      <c r="L218" s="400">
        <f>ROUND(K218*J218,2)</f>
        <v>0</v>
      </c>
      <c r="M218" s="401"/>
      <c r="N218" s="399">
        <v>1548</v>
      </c>
      <c r="O218" s="400">
        <f>ROUND(N218*M218,2)</f>
        <v>0</v>
      </c>
      <c r="P218" s="401">
        <f t="shared" si="1"/>
        <v>35.065</v>
      </c>
      <c r="Q218" s="399">
        <v>1548</v>
      </c>
      <c r="R218" s="400">
        <f>ROUND(Q218*P218,2)</f>
        <v>54280.62</v>
      </c>
    </row>
    <row r="219" spans="1:18" s="411" customFormat="1" ht="13.5" hidden="1" outlineLevel="3">
      <c r="A219" s="402"/>
      <c r="B219" s="403"/>
      <c r="C219" s="404" t="s">
        <v>223</v>
      </c>
      <c r="D219" s="405" t="s">
        <v>34</v>
      </c>
      <c r="E219" s="406" t="s">
        <v>343</v>
      </c>
      <c r="F219" s="403"/>
      <c r="G219" s="407" t="s">
        <v>34</v>
      </c>
      <c r="H219" s="408" t="s">
        <v>34</v>
      </c>
      <c r="I219" s="409"/>
      <c r="J219" s="410"/>
      <c r="K219" s="408" t="s">
        <v>34</v>
      </c>
      <c r="L219" s="409"/>
      <c r="M219" s="410"/>
      <c r="N219" s="408" t="s">
        <v>34</v>
      </c>
      <c r="O219" s="409"/>
      <c r="P219" s="410" t="e">
        <f t="shared" si="1"/>
        <v>#VALUE!</v>
      </c>
      <c r="Q219" s="408" t="s">
        <v>34</v>
      </c>
      <c r="R219" s="409"/>
    </row>
    <row r="220" spans="1:18" s="411" customFormat="1" ht="13.5" hidden="1" outlineLevel="3">
      <c r="A220" s="402"/>
      <c r="B220" s="403"/>
      <c r="C220" s="404" t="s">
        <v>223</v>
      </c>
      <c r="D220" s="405" t="s">
        <v>34</v>
      </c>
      <c r="E220" s="406" t="s">
        <v>378</v>
      </c>
      <c r="F220" s="403"/>
      <c r="G220" s="407" t="s">
        <v>34</v>
      </c>
      <c r="H220" s="408" t="s">
        <v>34</v>
      </c>
      <c r="I220" s="409"/>
      <c r="J220" s="410"/>
      <c r="K220" s="408" t="s">
        <v>34</v>
      </c>
      <c r="L220" s="409"/>
      <c r="M220" s="410"/>
      <c r="N220" s="408" t="s">
        <v>34</v>
      </c>
      <c r="O220" s="409"/>
      <c r="P220" s="410" t="e">
        <f t="shared" si="1"/>
        <v>#VALUE!</v>
      </c>
      <c r="Q220" s="408" t="s">
        <v>34</v>
      </c>
      <c r="R220" s="409"/>
    </row>
    <row r="221" spans="1:18" s="420" customFormat="1" ht="13.5" hidden="1" outlineLevel="3">
      <c r="A221" s="412"/>
      <c r="B221" s="413"/>
      <c r="C221" s="404" t="s">
        <v>223</v>
      </c>
      <c r="D221" s="414" t="s">
        <v>34</v>
      </c>
      <c r="E221" s="415" t="s">
        <v>345</v>
      </c>
      <c r="F221" s="413"/>
      <c r="G221" s="416">
        <v>15.12</v>
      </c>
      <c r="H221" s="417" t="s">
        <v>34</v>
      </c>
      <c r="I221" s="418"/>
      <c r="J221" s="419"/>
      <c r="K221" s="417" t="s">
        <v>34</v>
      </c>
      <c r="L221" s="418"/>
      <c r="M221" s="419"/>
      <c r="N221" s="417" t="s">
        <v>34</v>
      </c>
      <c r="O221" s="418"/>
      <c r="P221" s="419">
        <f t="shared" si="1"/>
        <v>15.12</v>
      </c>
      <c r="Q221" s="417" t="s">
        <v>34</v>
      </c>
      <c r="R221" s="418"/>
    </row>
    <row r="222" spans="1:18" s="420" customFormat="1" ht="13.5" hidden="1" outlineLevel="3">
      <c r="A222" s="412"/>
      <c r="B222" s="413"/>
      <c r="C222" s="404" t="s">
        <v>223</v>
      </c>
      <c r="D222" s="414" t="s">
        <v>34</v>
      </c>
      <c r="E222" s="415" t="s">
        <v>346</v>
      </c>
      <c r="F222" s="413"/>
      <c r="G222" s="416">
        <v>5.432</v>
      </c>
      <c r="H222" s="417" t="s">
        <v>34</v>
      </c>
      <c r="I222" s="418"/>
      <c r="J222" s="419"/>
      <c r="K222" s="417" t="s">
        <v>34</v>
      </c>
      <c r="L222" s="418"/>
      <c r="M222" s="419"/>
      <c r="N222" s="417" t="s">
        <v>34</v>
      </c>
      <c r="O222" s="418"/>
      <c r="P222" s="419">
        <f t="shared" si="1"/>
        <v>5.432</v>
      </c>
      <c r="Q222" s="417" t="s">
        <v>34</v>
      </c>
      <c r="R222" s="418"/>
    </row>
    <row r="223" spans="1:18" s="411" customFormat="1" ht="13.5" hidden="1" outlineLevel="3">
      <c r="A223" s="402"/>
      <c r="B223" s="403"/>
      <c r="C223" s="404" t="s">
        <v>223</v>
      </c>
      <c r="D223" s="405" t="s">
        <v>34</v>
      </c>
      <c r="E223" s="406" t="s">
        <v>379</v>
      </c>
      <c r="F223" s="403"/>
      <c r="G223" s="407" t="s">
        <v>34</v>
      </c>
      <c r="H223" s="408" t="s">
        <v>34</v>
      </c>
      <c r="I223" s="409"/>
      <c r="J223" s="410"/>
      <c r="K223" s="408" t="s">
        <v>34</v>
      </c>
      <c r="L223" s="409"/>
      <c r="M223" s="410"/>
      <c r="N223" s="408" t="s">
        <v>34</v>
      </c>
      <c r="O223" s="409"/>
      <c r="P223" s="410" t="e">
        <f t="shared" si="1"/>
        <v>#VALUE!</v>
      </c>
      <c r="Q223" s="408" t="s">
        <v>34</v>
      </c>
      <c r="R223" s="409"/>
    </row>
    <row r="224" spans="1:18" s="420" customFormat="1" ht="13.5" hidden="1" outlineLevel="3">
      <c r="A224" s="412"/>
      <c r="B224" s="413"/>
      <c r="C224" s="404" t="s">
        <v>223</v>
      </c>
      <c r="D224" s="414" t="s">
        <v>34</v>
      </c>
      <c r="E224" s="415" t="s">
        <v>372</v>
      </c>
      <c r="F224" s="413"/>
      <c r="G224" s="416">
        <v>13.5</v>
      </c>
      <c r="H224" s="417" t="s">
        <v>34</v>
      </c>
      <c r="I224" s="418"/>
      <c r="J224" s="419"/>
      <c r="K224" s="417" t="s">
        <v>34</v>
      </c>
      <c r="L224" s="418"/>
      <c r="M224" s="419"/>
      <c r="N224" s="417" t="s">
        <v>34</v>
      </c>
      <c r="O224" s="418"/>
      <c r="P224" s="419">
        <f t="shared" si="1"/>
        <v>13.5</v>
      </c>
      <c r="Q224" s="417" t="s">
        <v>34</v>
      </c>
      <c r="R224" s="418"/>
    </row>
    <row r="225" spans="1:18" s="420" customFormat="1" ht="13.5" hidden="1" outlineLevel="3">
      <c r="A225" s="412"/>
      <c r="B225" s="413"/>
      <c r="C225" s="404" t="s">
        <v>223</v>
      </c>
      <c r="D225" s="414" t="s">
        <v>34</v>
      </c>
      <c r="E225" s="415" t="s">
        <v>380</v>
      </c>
      <c r="F225" s="413"/>
      <c r="G225" s="416">
        <v>1.013</v>
      </c>
      <c r="H225" s="417" t="s">
        <v>34</v>
      </c>
      <c r="I225" s="418"/>
      <c r="J225" s="419"/>
      <c r="K225" s="417" t="s">
        <v>34</v>
      </c>
      <c r="L225" s="418"/>
      <c r="M225" s="419"/>
      <c r="N225" s="417" t="s">
        <v>34</v>
      </c>
      <c r="O225" s="418"/>
      <c r="P225" s="419">
        <f t="shared" si="1"/>
        <v>1.013</v>
      </c>
      <c r="Q225" s="417" t="s">
        <v>34</v>
      </c>
      <c r="R225" s="418"/>
    </row>
    <row r="226" spans="1:18" s="429" customFormat="1" ht="13.5" hidden="1" outlineLevel="3">
      <c r="A226" s="421"/>
      <c r="B226" s="422"/>
      <c r="C226" s="404" t="s">
        <v>223</v>
      </c>
      <c r="D226" s="423" t="s">
        <v>381</v>
      </c>
      <c r="E226" s="424" t="s">
        <v>227</v>
      </c>
      <c r="F226" s="422"/>
      <c r="G226" s="425">
        <v>35.065</v>
      </c>
      <c r="H226" s="426" t="s">
        <v>34</v>
      </c>
      <c r="I226" s="427"/>
      <c r="J226" s="428"/>
      <c r="K226" s="426" t="s">
        <v>34</v>
      </c>
      <c r="L226" s="427"/>
      <c r="M226" s="428"/>
      <c r="N226" s="426" t="s">
        <v>34</v>
      </c>
      <c r="O226" s="427"/>
      <c r="P226" s="428">
        <f t="shared" si="1"/>
        <v>35.065</v>
      </c>
      <c r="Q226" s="426" t="s">
        <v>34</v>
      </c>
      <c r="R226" s="427"/>
    </row>
    <row r="227" spans="1:18" s="320" customFormat="1" ht="22.5" customHeight="1" hidden="1" outlineLevel="2">
      <c r="A227" s="321"/>
      <c r="B227" s="394" t="s">
        <v>382</v>
      </c>
      <c r="C227" s="394" t="s">
        <v>218</v>
      </c>
      <c r="D227" s="395" t="s">
        <v>383</v>
      </c>
      <c r="E227" s="396" t="s">
        <v>384</v>
      </c>
      <c r="F227" s="397" t="s">
        <v>292</v>
      </c>
      <c r="G227" s="398">
        <v>81.878</v>
      </c>
      <c r="H227" s="399">
        <v>37.2</v>
      </c>
      <c r="I227" s="400">
        <f>ROUND(H227*G227,2)</f>
        <v>3045.86</v>
      </c>
      <c r="J227" s="401"/>
      <c r="K227" s="399">
        <v>37.2</v>
      </c>
      <c r="L227" s="400">
        <f>ROUND(K227*J227,2)</f>
        <v>0</v>
      </c>
      <c r="M227" s="401"/>
      <c r="N227" s="399">
        <v>37.2</v>
      </c>
      <c r="O227" s="400">
        <f>ROUND(N227*M227,2)</f>
        <v>0</v>
      </c>
      <c r="P227" s="401">
        <f t="shared" si="1"/>
        <v>81.878</v>
      </c>
      <c r="Q227" s="399">
        <v>37.2</v>
      </c>
      <c r="R227" s="400">
        <f>ROUND(Q227*P227,2)</f>
        <v>3045.86</v>
      </c>
    </row>
    <row r="228" spans="1:18" s="320" customFormat="1" ht="22.5" customHeight="1" hidden="1" outlineLevel="2" collapsed="1">
      <c r="A228" s="321"/>
      <c r="B228" s="394" t="s">
        <v>385</v>
      </c>
      <c r="C228" s="394" t="s">
        <v>218</v>
      </c>
      <c r="D228" s="395" t="s">
        <v>386</v>
      </c>
      <c r="E228" s="396" t="s">
        <v>387</v>
      </c>
      <c r="F228" s="397" t="s">
        <v>292</v>
      </c>
      <c r="G228" s="398">
        <v>1801.316</v>
      </c>
      <c r="H228" s="399">
        <v>6.2</v>
      </c>
      <c r="I228" s="400">
        <f>ROUND(H228*G228,2)</f>
        <v>11168.16</v>
      </c>
      <c r="J228" s="401"/>
      <c r="K228" s="399">
        <v>6.2</v>
      </c>
      <c r="L228" s="400">
        <f>ROUND(K228*J228,2)</f>
        <v>0</v>
      </c>
      <c r="M228" s="401"/>
      <c r="N228" s="399">
        <v>6.2</v>
      </c>
      <c r="O228" s="400">
        <f>ROUND(N228*M228,2)</f>
        <v>0</v>
      </c>
      <c r="P228" s="401">
        <f t="shared" si="1"/>
        <v>1801.316</v>
      </c>
      <c r="Q228" s="399">
        <v>6.2</v>
      </c>
      <c r="R228" s="400">
        <f>ROUND(Q228*P228,2)</f>
        <v>11168.16</v>
      </c>
    </row>
    <row r="229" spans="1:18" s="420" customFormat="1" ht="13.5" hidden="1" outlineLevel="3">
      <c r="A229" s="412"/>
      <c r="B229" s="413"/>
      <c r="C229" s="404" t="s">
        <v>223</v>
      </c>
      <c r="D229" s="414"/>
      <c r="E229" s="415" t="s">
        <v>388</v>
      </c>
      <c r="F229" s="413"/>
      <c r="G229" s="416">
        <v>1801.316</v>
      </c>
      <c r="H229" s="417" t="s">
        <v>34</v>
      </c>
      <c r="I229" s="418"/>
      <c r="J229" s="419"/>
      <c r="K229" s="417" t="s">
        <v>34</v>
      </c>
      <c r="L229" s="418"/>
      <c r="M229" s="419"/>
      <c r="N229" s="417" t="s">
        <v>34</v>
      </c>
      <c r="O229" s="418"/>
      <c r="P229" s="419">
        <f t="shared" si="1"/>
        <v>1801.316</v>
      </c>
      <c r="Q229" s="417" t="s">
        <v>34</v>
      </c>
      <c r="R229" s="418"/>
    </row>
    <row r="230" spans="1:18" s="320" customFormat="1" ht="22.5" customHeight="1" hidden="1" outlineLevel="2">
      <c r="A230" s="321"/>
      <c r="B230" s="394" t="s">
        <v>389</v>
      </c>
      <c r="C230" s="394" t="s">
        <v>218</v>
      </c>
      <c r="D230" s="395" t="s">
        <v>298</v>
      </c>
      <c r="E230" s="396" t="s">
        <v>299</v>
      </c>
      <c r="F230" s="397" t="s">
        <v>292</v>
      </c>
      <c r="G230" s="398">
        <v>81.878</v>
      </c>
      <c r="H230" s="399">
        <v>348.3</v>
      </c>
      <c r="I230" s="400">
        <f>ROUND(H230*G230,2)</f>
        <v>28518.11</v>
      </c>
      <c r="J230" s="401"/>
      <c r="K230" s="399">
        <v>348.3</v>
      </c>
      <c r="L230" s="400">
        <f>ROUND(K230*J230,2)</f>
        <v>0</v>
      </c>
      <c r="M230" s="401"/>
      <c r="N230" s="399">
        <v>348.3</v>
      </c>
      <c r="O230" s="400">
        <f>ROUND(N230*M230,2)</f>
        <v>0</v>
      </c>
      <c r="P230" s="401">
        <f t="shared" si="1"/>
        <v>81.878</v>
      </c>
      <c r="Q230" s="399">
        <v>348.3</v>
      </c>
      <c r="R230" s="400">
        <f>ROUND(Q230*P230,2)</f>
        <v>28518.11</v>
      </c>
    </row>
    <row r="231" spans="1:18" s="320" customFormat="1" ht="22.5" customHeight="1" hidden="1" outlineLevel="2" collapsed="1">
      <c r="A231" s="321"/>
      <c r="B231" s="394" t="s">
        <v>390</v>
      </c>
      <c r="C231" s="394" t="s">
        <v>218</v>
      </c>
      <c r="D231" s="395" t="s">
        <v>391</v>
      </c>
      <c r="E231" s="396" t="s">
        <v>392</v>
      </c>
      <c r="F231" s="397" t="s">
        <v>366</v>
      </c>
      <c r="G231" s="398">
        <v>10</v>
      </c>
      <c r="H231" s="399">
        <v>27.9</v>
      </c>
      <c r="I231" s="400">
        <f>ROUND(H231*G231,2)</f>
        <v>279</v>
      </c>
      <c r="J231" s="401"/>
      <c r="K231" s="399">
        <v>27.9</v>
      </c>
      <c r="L231" s="400">
        <f>ROUND(K231*J231,2)</f>
        <v>0</v>
      </c>
      <c r="M231" s="401"/>
      <c r="N231" s="399">
        <v>27.9</v>
      </c>
      <c r="O231" s="400">
        <f>ROUND(N231*M231,2)</f>
        <v>0</v>
      </c>
      <c r="P231" s="401">
        <f t="shared" si="1"/>
        <v>10</v>
      </c>
      <c r="Q231" s="399">
        <v>27.9</v>
      </c>
      <c r="R231" s="400">
        <f>ROUND(Q231*P231,2)</f>
        <v>279</v>
      </c>
    </row>
    <row r="232" spans="1:18" s="420" customFormat="1" ht="13.5" hidden="1" outlineLevel="3">
      <c r="A232" s="412"/>
      <c r="B232" s="413"/>
      <c r="C232" s="404" t="s">
        <v>223</v>
      </c>
      <c r="D232" s="414" t="s">
        <v>34</v>
      </c>
      <c r="E232" s="415" t="s">
        <v>393</v>
      </c>
      <c r="F232" s="413"/>
      <c r="G232" s="416">
        <v>4</v>
      </c>
      <c r="H232" s="417" t="s">
        <v>34</v>
      </c>
      <c r="I232" s="418"/>
      <c r="J232" s="419"/>
      <c r="K232" s="417" t="s">
        <v>34</v>
      </c>
      <c r="L232" s="418"/>
      <c r="M232" s="419"/>
      <c r="N232" s="417" t="s">
        <v>34</v>
      </c>
      <c r="O232" s="418"/>
      <c r="P232" s="419">
        <f t="shared" si="1"/>
        <v>4</v>
      </c>
      <c r="Q232" s="417" t="s">
        <v>34</v>
      </c>
      <c r="R232" s="418"/>
    </row>
    <row r="233" spans="1:18" s="420" customFormat="1" ht="13.5" hidden="1" outlineLevel="3">
      <c r="A233" s="412"/>
      <c r="B233" s="413"/>
      <c r="C233" s="404" t="s">
        <v>223</v>
      </c>
      <c r="D233" s="414" t="s">
        <v>34</v>
      </c>
      <c r="E233" s="415" t="s">
        <v>394</v>
      </c>
      <c r="F233" s="413"/>
      <c r="G233" s="416">
        <v>6</v>
      </c>
      <c r="H233" s="417" t="s">
        <v>34</v>
      </c>
      <c r="I233" s="418"/>
      <c r="J233" s="419"/>
      <c r="K233" s="417" t="s">
        <v>34</v>
      </c>
      <c r="L233" s="418"/>
      <c r="M233" s="419"/>
      <c r="N233" s="417" t="s">
        <v>34</v>
      </c>
      <c r="O233" s="418"/>
      <c r="P233" s="419">
        <f t="shared" si="1"/>
        <v>6</v>
      </c>
      <c r="Q233" s="417" t="s">
        <v>34</v>
      </c>
      <c r="R233" s="418"/>
    </row>
    <row r="234" spans="1:18" s="445" customFormat="1" ht="13.5" hidden="1" outlineLevel="3">
      <c r="A234" s="444"/>
      <c r="B234" s="446"/>
      <c r="C234" s="404" t="s">
        <v>223</v>
      </c>
      <c r="D234" s="447" t="s">
        <v>103</v>
      </c>
      <c r="E234" s="448" t="s">
        <v>238</v>
      </c>
      <c r="F234" s="446"/>
      <c r="G234" s="449">
        <v>10</v>
      </c>
      <c r="H234" s="450" t="s">
        <v>34</v>
      </c>
      <c r="I234" s="451"/>
      <c r="J234" s="452"/>
      <c r="K234" s="450" t="s">
        <v>34</v>
      </c>
      <c r="L234" s="451"/>
      <c r="M234" s="452"/>
      <c r="N234" s="450" t="s">
        <v>34</v>
      </c>
      <c r="O234" s="451"/>
      <c r="P234" s="452">
        <f t="shared" si="1"/>
        <v>10</v>
      </c>
      <c r="Q234" s="450" t="s">
        <v>34</v>
      </c>
      <c r="R234" s="451"/>
    </row>
    <row r="235" spans="1:18" s="320" customFormat="1" ht="22.5" customHeight="1" hidden="1" outlineLevel="2" collapsed="1">
      <c r="A235" s="321"/>
      <c r="B235" s="394" t="s">
        <v>395</v>
      </c>
      <c r="C235" s="394" t="s">
        <v>218</v>
      </c>
      <c r="D235" s="395" t="s">
        <v>396</v>
      </c>
      <c r="E235" s="396" t="s">
        <v>397</v>
      </c>
      <c r="F235" s="397" t="s">
        <v>265</v>
      </c>
      <c r="G235" s="398">
        <v>5.203</v>
      </c>
      <c r="H235" s="399">
        <v>25.1</v>
      </c>
      <c r="I235" s="400">
        <f>ROUND(H235*G235,2)</f>
        <v>130.6</v>
      </c>
      <c r="J235" s="401"/>
      <c r="K235" s="399">
        <v>25.1</v>
      </c>
      <c r="L235" s="400">
        <f>ROUND(K235*J235,2)</f>
        <v>0</v>
      </c>
      <c r="M235" s="401"/>
      <c r="N235" s="399">
        <v>25.1</v>
      </c>
      <c r="O235" s="400">
        <f>ROUND(N235*M235,2)</f>
        <v>0</v>
      </c>
      <c r="P235" s="401">
        <f t="shared" si="1"/>
        <v>5.203</v>
      </c>
      <c r="Q235" s="399">
        <v>25.1</v>
      </c>
      <c r="R235" s="400">
        <f>ROUND(Q235*P235,2)</f>
        <v>130.6</v>
      </c>
    </row>
    <row r="236" spans="1:18" s="420" customFormat="1" ht="13.5" hidden="1" outlineLevel="3">
      <c r="A236" s="412"/>
      <c r="B236" s="413"/>
      <c r="C236" s="404" t="s">
        <v>223</v>
      </c>
      <c r="D236" s="414" t="s">
        <v>34</v>
      </c>
      <c r="E236" s="415" t="s">
        <v>398</v>
      </c>
      <c r="F236" s="413"/>
      <c r="G236" s="416">
        <v>5.203</v>
      </c>
      <c r="H236" s="417" t="s">
        <v>34</v>
      </c>
      <c r="I236" s="418"/>
      <c r="J236" s="419"/>
      <c r="K236" s="417" t="s">
        <v>34</v>
      </c>
      <c r="L236" s="418"/>
      <c r="M236" s="419"/>
      <c r="N236" s="417" t="s">
        <v>34</v>
      </c>
      <c r="O236" s="418"/>
      <c r="P236" s="419">
        <f t="shared" si="1"/>
        <v>5.203</v>
      </c>
      <c r="Q236" s="417" t="s">
        <v>34</v>
      </c>
      <c r="R236" s="418"/>
    </row>
    <row r="237" spans="1:18" s="320" customFormat="1" ht="22.5" customHeight="1" hidden="1" outlineLevel="2" collapsed="1">
      <c r="A237" s="321"/>
      <c r="B237" s="394" t="s">
        <v>399</v>
      </c>
      <c r="C237" s="394" t="s">
        <v>218</v>
      </c>
      <c r="D237" s="395" t="s">
        <v>400</v>
      </c>
      <c r="E237" s="396" t="s">
        <v>401</v>
      </c>
      <c r="F237" s="397" t="s">
        <v>265</v>
      </c>
      <c r="G237" s="398">
        <v>5.203</v>
      </c>
      <c r="H237" s="399">
        <v>25.1</v>
      </c>
      <c r="I237" s="400">
        <f>ROUND(H237*G237,2)</f>
        <v>130.6</v>
      </c>
      <c r="J237" s="401"/>
      <c r="K237" s="399">
        <v>25.1</v>
      </c>
      <c r="L237" s="400">
        <f>ROUND(K237*J237,2)</f>
        <v>0</v>
      </c>
      <c r="M237" s="401"/>
      <c r="N237" s="399">
        <v>25.1</v>
      </c>
      <c r="O237" s="400">
        <f>ROUND(N237*M237,2)</f>
        <v>0</v>
      </c>
      <c r="P237" s="401">
        <f t="shared" si="1"/>
        <v>5.203</v>
      </c>
      <c r="Q237" s="399">
        <v>25.1</v>
      </c>
      <c r="R237" s="400">
        <f>ROUND(Q237*P237,2)</f>
        <v>130.6</v>
      </c>
    </row>
    <row r="238" spans="1:18" s="420" customFormat="1" ht="13.5" hidden="1" outlineLevel="3">
      <c r="A238" s="412"/>
      <c r="B238" s="413"/>
      <c r="C238" s="404" t="s">
        <v>223</v>
      </c>
      <c r="D238" s="414" t="s">
        <v>34</v>
      </c>
      <c r="E238" s="415" t="s">
        <v>398</v>
      </c>
      <c r="F238" s="413"/>
      <c r="G238" s="416">
        <v>5.203</v>
      </c>
      <c r="H238" s="417" t="s">
        <v>34</v>
      </c>
      <c r="I238" s="418"/>
      <c r="J238" s="419"/>
      <c r="K238" s="417" t="s">
        <v>34</v>
      </c>
      <c r="L238" s="418"/>
      <c r="M238" s="419"/>
      <c r="N238" s="417" t="s">
        <v>34</v>
      </c>
      <c r="O238" s="418"/>
      <c r="P238" s="419">
        <f t="shared" si="1"/>
        <v>5.203</v>
      </c>
      <c r="Q238" s="417" t="s">
        <v>34</v>
      </c>
      <c r="R238" s="418"/>
    </row>
    <row r="239" spans="1:18" s="320" customFormat="1" ht="22.5" customHeight="1" hidden="1" outlineLevel="2" collapsed="1">
      <c r="A239" s="321"/>
      <c r="B239" s="394" t="s">
        <v>402</v>
      </c>
      <c r="C239" s="394" t="s">
        <v>218</v>
      </c>
      <c r="D239" s="395" t="s">
        <v>403</v>
      </c>
      <c r="E239" s="396" t="s">
        <v>404</v>
      </c>
      <c r="F239" s="397" t="s">
        <v>265</v>
      </c>
      <c r="G239" s="398">
        <v>24.005</v>
      </c>
      <c r="H239" s="399">
        <v>30.7</v>
      </c>
      <c r="I239" s="400">
        <f>ROUND(H239*G239,2)</f>
        <v>736.95</v>
      </c>
      <c r="J239" s="401"/>
      <c r="K239" s="399">
        <v>30.7</v>
      </c>
      <c r="L239" s="400">
        <f>ROUND(K239*J239,2)</f>
        <v>0</v>
      </c>
      <c r="M239" s="401"/>
      <c r="N239" s="399">
        <v>30.7</v>
      </c>
      <c r="O239" s="400">
        <f>ROUND(N239*M239,2)</f>
        <v>0</v>
      </c>
      <c r="P239" s="401">
        <f t="shared" si="1"/>
        <v>24.005</v>
      </c>
      <c r="Q239" s="399">
        <v>30.7</v>
      </c>
      <c r="R239" s="400">
        <f>ROUND(Q239*P239,2)</f>
        <v>736.95</v>
      </c>
    </row>
    <row r="240" spans="1:18" s="420" customFormat="1" ht="13.5" hidden="1" outlineLevel="3">
      <c r="A240" s="412"/>
      <c r="B240" s="413"/>
      <c r="C240" s="404" t="s">
        <v>223</v>
      </c>
      <c r="D240" s="414" t="s">
        <v>34</v>
      </c>
      <c r="E240" s="415" t="s">
        <v>405</v>
      </c>
      <c r="F240" s="413"/>
      <c r="G240" s="416">
        <v>24.005</v>
      </c>
      <c r="H240" s="417" t="s">
        <v>34</v>
      </c>
      <c r="I240" s="418"/>
      <c r="J240" s="419"/>
      <c r="K240" s="417" t="s">
        <v>34</v>
      </c>
      <c r="L240" s="418"/>
      <c r="M240" s="419"/>
      <c r="N240" s="417" t="s">
        <v>34</v>
      </c>
      <c r="O240" s="418"/>
      <c r="P240" s="419">
        <f t="shared" si="1"/>
        <v>24.005</v>
      </c>
      <c r="Q240" s="417" t="s">
        <v>34</v>
      </c>
      <c r="R240" s="418"/>
    </row>
    <row r="241" spans="1:18" s="320" customFormat="1" ht="22.5" customHeight="1" hidden="1" outlineLevel="2" collapsed="1">
      <c r="A241" s="321"/>
      <c r="B241" s="394" t="s">
        <v>406</v>
      </c>
      <c r="C241" s="394" t="s">
        <v>218</v>
      </c>
      <c r="D241" s="395" t="s">
        <v>407</v>
      </c>
      <c r="E241" s="396" t="s">
        <v>408</v>
      </c>
      <c r="F241" s="397" t="s">
        <v>265</v>
      </c>
      <c r="G241" s="398">
        <v>5.203</v>
      </c>
      <c r="H241" s="399">
        <v>278.6</v>
      </c>
      <c r="I241" s="400">
        <f>ROUND(H241*G241,2)</f>
        <v>1449.56</v>
      </c>
      <c r="J241" s="401"/>
      <c r="K241" s="399">
        <v>278.6</v>
      </c>
      <c r="L241" s="400">
        <f>ROUND(K241*J241,2)</f>
        <v>0</v>
      </c>
      <c r="M241" s="401"/>
      <c r="N241" s="399">
        <v>278.6</v>
      </c>
      <c r="O241" s="400">
        <f>ROUND(N241*M241,2)</f>
        <v>0</v>
      </c>
      <c r="P241" s="401">
        <f t="shared" si="1"/>
        <v>5.203</v>
      </c>
      <c r="Q241" s="399">
        <v>278.6</v>
      </c>
      <c r="R241" s="400">
        <f>ROUND(Q241*P241,2)</f>
        <v>1449.56</v>
      </c>
    </row>
    <row r="242" spans="1:18" s="411" customFormat="1" ht="13.5" hidden="1" outlineLevel="3">
      <c r="A242" s="402"/>
      <c r="B242" s="403"/>
      <c r="C242" s="404" t="s">
        <v>223</v>
      </c>
      <c r="D242" s="405" t="s">
        <v>34</v>
      </c>
      <c r="E242" s="406" t="s">
        <v>409</v>
      </c>
      <c r="F242" s="403"/>
      <c r="G242" s="407" t="s">
        <v>34</v>
      </c>
      <c r="H242" s="408" t="s">
        <v>34</v>
      </c>
      <c r="I242" s="409"/>
      <c r="J242" s="410"/>
      <c r="K242" s="408" t="s">
        <v>34</v>
      </c>
      <c r="L242" s="409"/>
      <c r="M242" s="410"/>
      <c r="N242" s="408" t="s">
        <v>34</v>
      </c>
      <c r="O242" s="409"/>
      <c r="P242" s="410" t="e">
        <f t="shared" si="1"/>
        <v>#VALUE!</v>
      </c>
      <c r="Q242" s="408" t="s">
        <v>34</v>
      </c>
      <c r="R242" s="409"/>
    </row>
    <row r="243" spans="1:18" s="420" customFormat="1" ht="13.5" hidden="1" outlineLevel="3">
      <c r="A243" s="412"/>
      <c r="B243" s="413"/>
      <c r="C243" s="404" t="s">
        <v>223</v>
      </c>
      <c r="D243" s="414" t="s">
        <v>34</v>
      </c>
      <c r="E243" s="415" t="s">
        <v>410</v>
      </c>
      <c r="F243" s="413"/>
      <c r="G243" s="416">
        <v>5.203</v>
      </c>
      <c r="H243" s="417" t="s">
        <v>34</v>
      </c>
      <c r="I243" s="418"/>
      <c r="J243" s="419"/>
      <c r="K243" s="417" t="s">
        <v>34</v>
      </c>
      <c r="L243" s="418"/>
      <c r="M243" s="419"/>
      <c r="N243" s="417" t="s">
        <v>34</v>
      </c>
      <c r="O243" s="418"/>
      <c r="P243" s="419">
        <f t="shared" si="1"/>
        <v>5.203</v>
      </c>
      <c r="Q243" s="417" t="s">
        <v>34</v>
      </c>
      <c r="R243" s="418"/>
    </row>
    <row r="244" spans="1:18" s="429" customFormat="1" ht="13.5" hidden="1" outlineLevel="3">
      <c r="A244" s="421"/>
      <c r="B244" s="422"/>
      <c r="C244" s="404" t="s">
        <v>223</v>
      </c>
      <c r="D244" s="423" t="s">
        <v>101</v>
      </c>
      <c r="E244" s="424" t="s">
        <v>227</v>
      </c>
      <c r="F244" s="422"/>
      <c r="G244" s="425">
        <v>5.203</v>
      </c>
      <c r="H244" s="426" t="s">
        <v>34</v>
      </c>
      <c r="I244" s="427"/>
      <c r="J244" s="428"/>
      <c r="K244" s="426" t="s">
        <v>34</v>
      </c>
      <c r="L244" s="427"/>
      <c r="M244" s="428"/>
      <c r="N244" s="426" t="s">
        <v>34</v>
      </c>
      <c r="O244" s="427"/>
      <c r="P244" s="428">
        <f t="shared" si="1"/>
        <v>5.203</v>
      </c>
      <c r="Q244" s="426" t="s">
        <v>34</v>
      </c>
      <c r="R244" s="427"/>
    </row>
    <row r="245" spans="1:18" s="320" customFormat="1" ht="22.5" customHeight="1" hidden="1" outlineLevel="2" collapsed="1">
      <c r="A245" s="321"/>
      <c r="B245" s="394" t="s">
        <v>411</v>
      </c>
      <c r="C245" s="394" t="s">
        <v>218</v>
      </c>
      <c r="D245" s="395" t="s">
        <v>412</v>
      </c>
      <c r="E245" s="396" t="s">
        <v>413</v>
      </c>
      <c r="F245" s="397" t="s">
        <v>366</v>
      </c>
      <c r="G245" s="398">
        <v>10.22</v>
      </c>
      <c r="H245" s="399">
        <v>83.6</v>
      </c>
      <c r="I245" s="400">
        <f>ROUND(H245*G245,2)</f>
        <v>854.39</v>
      </c>
      <c r="J245" s="401"/>
      <c r="K245" s="399">
        <v>83.6</v>
      </c>
      <c r="L245" s="400">
        <f>ROUND(K245*J245,2)</f>
        <v>0</v>
      </c>
      <c r="M245" s="401"/>
      <c r="N245" s="399">
        <v>83.6</v>
      </c>
      <c r="O245" s="400">
        <f>ROUND(N245*M245,2)</f>
        <v>0</v>
      </c>
      <c r="P245" s="401">
        <f t="shared" si="1"/>
        <v>10.22</v>
      </c>
      <c r="Q245" s="399">
        <v>83.6</v>
      </c>
      <c r="R245" s="400">
        <f>ROUND(Q245*P245,2)</f>
        <v>854.39</v>
      </c>
    </row>
    <row r="246" spans="1:18" s="411" customFormat="1" ht="13.5" hidden="1" outlineLevel="3">
      <c r="A246" s="402"/>
      <c r="B246" s="403"/>
      <c r="C246" s="404" t="s">
        <v>223</v>
      </c>
      <c r="D246" s="405" t="s">
        <v>34</v>
      </c>
      <c r="E246" s="406" t="s">
        <v>409</v>
      </c>
      <c r="F246" s="403"/>
      <c r="G246" s="407" t="s">
        <v>34</v>
      </c>
      <c r="H246" s="408" t="s">
        <v>34</v>
      </c>
      <c r="I246" s="409"/>
      <c r="J246" s="410"/>
      <c r="K246" s="408" t="s">
        <v>34</v>
      </c>
      <c r="L246" s="409"/>
      <c r="M246" s="410"/>
      <c r="N246" s="408" t="s">
        <v>34</v>
      </c>
      <c r="O246" s="409"/>
      <c r="P246" s="410" t="e">
        <f t="shared" si="1"/>
        <v>#VALUE!</v>
      </c>
      <c r="Q246" s="408" t="s">
        <v>34</v>
      </c>
      <c r="R246" s="409"/>
    </row>
    <row r="247" spans="1:18" s="420" customFormat="1" ht="13.5" hidden="1" outlineLevel="3">
      <c r="A247" s="412"/>
      <c r="B247" s="413"/>
      <c r="C247" s="404" t="s">
        <v>223</v>
      </c>
      <c r="D247" s="414" t="s">
        <v>34</v>
      </c>
      <c r="E247" s="415" t="s">
        <v>414</v>
      </c>
      <c r="F247" s="413"/>
      <c r="G247" s="416">
        <v>10.22</v>
      </c>
      <c r="H247" s="417" t="s">
        <v>34</v>
      </c>
      <c r="I247" s="418"/>
      <c r="J247" s="419"/>
      <c r="K247" s="417" t="s">
        <v>34</v>
      </c>
      <c r="L247" s="418"/>
      <c r="M247" s="419"/>
      <c r="N247" s="417" t="s">
        <v>34</v>
      </c>
      <c r="O247" s="418"/>
      <c r="P247" s="419">
        <f aca="true" t="shared" si="2" ref="P247:P310">J247+M247+G247</f>
        <v>10.22</v>
      </c>
      <c r="Q247" s="417" t="s">
        <v>34</v>
      </c>
      <c r="R247" s="418"/>
    </row>
    <row r="248" spans="1:18" s="320" customFormat="1" ht="22.5" customHeight="1" hidden="1" outlineLevel="2">
      <c r="A248" s="321"/>
      <c r="B248" s="394" t="s">
        <v>415</v>
      </c>
      <c r="C248" s="394" t="s">
        <v>218</v>
      </c>
      <c r="D248" s="395" t="s">
        <v>383</v>
      </c>
      <c r="E248" s="396" t="s">
        <v>384</v>
      </c>
      <c r="F248" s="397" t="s">
        <v>292</v>
      </c>
      <c r="G248" s="398">
        <v>15.298</v>
      </c>
      <c r="H248" s="399">
        <v>37.2</v>
      </c>
      <c r="I248" s="400">
        <f>ROUND(H248*G248,2)</f>
        <v>569.09</v>
      </c>
      <c r="J248" s="401"/>
      <c r="K248" s="399">
        <v>37.2</v>
      </c>
      <c r="L248" s="400">
        <f>ROUND(K248*J248,2)</f>
        <v>0</v>
      </c>
      <c r="M248" s="401"/>
      <c r="N248" s="399">
        <v>37.2</v>
      </c>
      <c r="O248" s="400">
        <f>ROUND(N248*M248,2)</f>
        <v>0</v>
      </c>
      <c r="P248" s="401">
        <f t="shared" si="2"/>
        <v>15.298</v>
      </c>
      <c r="Q248" s="399">
        <v>37.2</v>
      </c>
      <c r="R248" s="400">
        <f>ROUND(Q248*P248,2)</f>
        <v>569.09</v>
      </c>
    </row>
    <row r="249" spans="1:18" s="320" customFormat="1" ht="22.5" customHeight="1" hidden="1" outlineLevel="2" collapsed="1">
      <c r="A249" s="321"/>
      <c r="B249" s="394" t="s">
        <v>416</v>
      </c>
      <c r="C249" s="394" t="s">
        <v>218</v>
      </c>
      <c r="D249" s="395" t="s">
        <v>386</v>
      </c>
      <c r="E249" s="396" t="s">
        <v>387</v>
      </c>
      <c r="F249" s="397" t="s">
        <v>292</v>
      </c>
      <c r="G249" s="398">
        <v>336.556</v>
      </c>
      <c r="H249" s="399">
        <v>6.2</v>
      </c>
      <c r="I249" s="400">
        <f>ROUND(H249*G249,2)</f>
        <v>2086.65</v>
      </c>
      <c r="J249" s="401"/>
      <c r="K249" s="399">
        <v>6.2</v>
      </c>
      <c r="L249" s="400">
        <f>ROUND(K249*J249,2)</f>
        <v>0</v>
      </c>
      <c r="M249" s="401"/>
      <c r="N249" s="399">
        <v>6.2</v>
      </c>
      <c r="O249" s="400">
        <f>ROUND(N249*M249,2)</f>
        <v>0</v>
      </c>
      <c r="P249" s="401">
        <f t="shared" si="2"/>
        <v>336.556</v>
      </c>
      <c r="Q249" s="399">
        <v>6.2</v>
      </c>
      <c r="R249" s="400">
        <f>ROUND(Q249*P249,2)</f>
        <v>2086.65</v>
      </c>
    </row>
    <row r="250" spans="1:18" s="420" customFormat="1" ht="13.5" hidden="1" outlineLevel="3">
      <c r="A250" s="412"/>
      <c r="B250" s="413"/>
      <c r="C250" s="404" t="s">
        <v>223</v>
      </c>
      <c r="D250" s="414"/>
      <c r="E250" s="415" t="s">
        <v>417</v>
      </c>
      <c r="F250" s="413"/>
      <c r="G250" s="416">
        <v>336.556</v>
      </c>
      <c r="H250" s="417" t="s">
        <v>34</v>
      </c>
      <c r="I250" s="418"/>
      <c r="J250" s="419"/>
      <c r="K250" s="417" t="s">
        <v>34</v>
      </c>
      <c r="L250" s="418"/>
      <c r="M250" s="419"/>
      <c r="N250" s="417" t="s">
        <v>34</v>
      </c>
      <c r="O250" s="418"/>
      <c r="P250" s="419">
        <f t="shared" si="2"/>
        <v>336.556</v>
      </c>
      <c r="Q250" s="417" t="s">
        <v>34</v>
      </c>
      <c r="R250" s="418"/>
    </row>
    <row r="251" spans="1:18" s="320" customFormat="1" ht="22.5" customHeight="1" hidden="1" outlineLevel="2">
      <c r="A251" s="321"/>
      <c r="B251" s="394" t="s">
        <v>418</v>
      </c>
      <c r="C251" s="394" t="s">
        <v>218</v>
      </c>
      <c r="D251" s="395" t="s">
        <v>298</v>
      </c>
      <c r="E251" s="396" t="s">
        <v>299</v>
      </c>
      <c r="F251" s="397" t="s">
        <v>292</v>
      </c>
      <c r="G251" s="398">
        <v>15.298</v>
      </c>
      <c r="H251" s="399">
        <v>348.3</v>
      </c>
      <c r="I251" s="400">
        <f>ROUND(H251*G251,2)</f>
        <v>5328.29</v>
      </c>
      <c r="J251" s="401"/>
      <c r="K251" s="399">
        <v>348.3</v>
      </c>
      <c r="L251" s="400">
        <f>ROUND(K251*J251,2)</f>
        <v>0</v>
      </c>
      <c r="M251" s="401"/>
      <c r="N251" s="399">
        <v>348.3</v>
      </c>
      <c r="O251" s="400">
        <f>ROUND(N251*M251,2)</f>
        <v>0</v>
      </c>
      <c r="P251" s="401">
        <f t="shared" si="2"/>
        <v>15.298</v>
      </c>
      <c r="Q251" s="399">
        <v>348.3</v>
      </c>
      <c r="R251" s="400">
        <f>ROUND(Q251*P251,2)</f>
        <v>5328.29</v>
      </c>
    </row>
    <row r="252" spans="1:18" s="320" customFormat="1" ht="22.5" customHeight="1" hidden="1" outlineLevel="2" collapsed="1">
      <c r="A252" s="321"/>
      <c r="B252" s="394" t="s">
        <v>419</v>
      </c>
      <c r="C252" s="394" t="s">
        <v>218</v>
      </c>
      <c r="D252" s="395" t="s">
        <v>420</v>
      </c>
      <c r="E252" s="396" t="s">
        <v>421</v>
      </c>
      <c r="F252" s="397" t="s">
        <v>265</v>
      </c>
      <c r="G252" s="398">
        <v>24.005</v>
      </c>
      <c r="H252" s="399">
        <v>41.8</v>
      </c>
      <c r="I252" s="400">
        <f>ROUND(H252*G252,2)</f>
        <v>1003.41</v>
      </c>
      <c r="J252" s="401"/>
      <c r="K252" s="399">
        <v>41.8</v>
      </c>
      <c r="L252" s="400">
        <f>ROUND(K252*J252,2)</f>
        <v>0</v>
      </c>
      <c r="M252" s="401"/>
      <c r="N252" s="399">
        <v>41.8</v>
      </c>
      <c r="O252" s="400">
        <f>ROUND(N252*M252,2)</f>
        <v>0</v>
      </c>
      <c r="P252" s="401">
        <f t="shared" si="2"/>
        <v>24.005</v>
      </c>
      <c r="Q252" s="399">
        <v>41.8</v>
      </c>
      <c r="R252" s="400">
        <f>ROUND(Q252*P252,2)</f>
        <v>1003.41</v>
      </c>
    </row>
    <row r="253" spans="1:18" s="411" customFormat="1" ht="13.5" hidden="1" outlineLevel="3">
      <c r="A253" s="402"/>
      <c r="B253" s="403"/>
      <c r="C253" s="404" t="s">
        <v>223</v>
      </c>
      <c r="D253" s="405" t="s">
        <v>34</v>
      </c>
      <c r="E253" s="406" t="s">
        <v>422</v>
      </c>
      <c r="F253" s="403"/>
      <c r="G253" s="407" t="s">
        <v>34</v>
      </c>
      <c r="H253" s="408" t="s">
        <v>34</v>
      </c>
      <c r="I253" s="409"/>
      <c r="J253" s="410"/>
      <c r="K253" s="408" t="s">
        <v>34</v>
      </c>
      <c r="L253" s="409"/>
      <c r="M253" s="410"/>
      <c r="N253" s="408" t="s">
        <v>34</v>
      </c>
      <c r="O253" s="409"/>
      <c r="P253" s="410" t="e">
        <f t="shared" si="2"/>
        <v>#VALUE!</v>
      </c>
      <c r="Q253" s="408" t="s">
        <v>34</v>
      </c>
      <c r="R253" s="409"/>
    </row>
    <row r="254" spans="1:18" s="411" customFormat="1" ht="13.5" hidden="1" outlineLevel="3">
      <c r="A254" s="402"/>
      <c r="B254" s="403"/>
      <c r="C254" s="404" t="s">
        <v>223</v>
      </c>
      <c r="D254" s="405" t="s">
        <v>34</v>
      </c>
      <c r="E254" s="406" t="s">
        <v>423</v>
      </c>
      <c r="F254" s="403"/>
      <c r="G254" s="407" t="s">
        <v>34</v>
      </c>
      <c r="H254" s="408" t="s">
        <v>34</v>
      </c>
      <c r="I254" s="409"/>
      <c r="J254" s="410"/>
      <c r="K254" s="408" t="s">
        <v>34</v>
      </c>
      <c r="L254" s="409"/>
      <c r="M254" s="410"/>
      <c r="N254" s="408" t="s">
        <v>34</v>
      </c>
      <c r="O254" s="409"/>
      <c r="P254" s="410" t="e">
        <f t="shared" si="2"/>
        <v>#VALUE!</v>
      </c>
      <c r="Q254" s="408" t="s">
        <v>34</v>
      </c>
      <c r="R254" s="409"/>
    </row>
    <row r="255" spans="1:18" s="411" customFormat="1" ht="13.5" hidden="1" outlineLevel="3">
      <c r="A255" s="402"/>
      <c r="B255" s="403"/>
      <c r="C255" s="404" t="s">
        <v>223</v>
      </c>
      <c r="D255" s="405" t="s">
        <v>34</v>
      </c>
      <c r="E255" s="406" t="s">
        <v>424</v>
      </c>
      <c r="F255" s="403"/>
      <c r="G255" s="407" t="s">
        <v>34</v>
      </c>
      <c r="H255" s="408" t="s">
        <v>34</v>
      </c>
      <c r="I255" s="409"/>
      <c r="J255" s="410"/>
      <c r="K255" s="408" t="s">
        <v>34</v>
      </c>
      <c r="L255" s="409"/>
      <c r="M255" s="410"/>
      <c r="N255" s="408" t="s">
        <v>34</v>
      </c>
      <c r="O255" s="409"/>
      <c r="P255" s="410" t="e">
        <f t="shared" si="2"/>
        <v>#VALUE!</v>
      </c>
      <c r="Q255" s="408" t="s">
        <v>34</v>
      </c>
      <c r="R255" s="409"/>
    </row>
    <row r="256" spans="1:18" s="411" customFormat="1" ht="13.5" hidden="1" outlineLevel="3">
      <c r="A256" s="402"/>
      <c r="B256" s="403"/>
      <c r="C256" s="404" t="s">
        <v>223</v>
      </c>
      <c r="D256" s="405" t="s">
        <v>34</v>
      </c>
      <c r="E256" s="406" t="s">
        <v>425</v>
      </c>
      <c r="F256" s="403"/>
      <c r="G256" s="407" t="s">
        <v>34</v>
      </c>
      <c r="H256" s="408" t="s">
        <v>34</v>
      </c>
      <c r="I256" s="409"/>
      <c r="J256" s="410"/>
      <c r="K256" s="408" t="s">
        <v>34</v>
      </c>
      <c r="L256" s="409"/>
      <c r="M256" s="410"/>
      <c r="N256" s="408" t="s">
        <v>34</v>
      </c>
      <c r="O256" s="409"/>
      <c r="P256" s="410" t="e">
        <f t="shared" si="2"/>
        <v>#VALUE!</v>
      </c>
      <c r="Q256" s="408" t="s">
        <v>34</v>
      </c>
      <c r="R256" s="409"/>
    </row>
    <row r="257" spans="1:18" s="420" customFormat="1" ht="13.5" hidden="1" outlineLevel="3">
      <c r="A257" s="412"/>
      <c r="B257" s="413"/>
      <c r="C257" s="404" t="s">
        <v>223</v>
      </c>
      <c r="D257" s="414" t="s">
        <v>34</v>
      </c>
      <c r="E257" s="415" t="s">
        <v>426</v>
      </c>
      <c r="F257" s="413"/>
      <c r="G257" s="416">
        <v>4.914</v>
      </c>
      <c r="H257" s="417" t="s">
        <v>34</v>
      </c>
      <c r="I257" s="418"/>
      <c r="J257" s="419"/>
      <c r="K257" s="417" t="s">
        <v>34</v>
      </c>
      <c r="L257" s="418"/>
      <c r="M257" s="419"/>
      <c r="N257" s="417" t="s">
        <v>34</v>
      </c>
      <c r="O257" s="418"/>
      <c r="P257" s="419">
        <f t="shared" si="2"/>
        <v>4.914</v>
      </c>
      <c r="Q257" s="417" t="s">
        <v>34</v>
      </c>
      <c r="R257" s="418"/>
    </row>
    <row r="258" spans="1:18" s="445" customFormat="1" ht="13.5" hidden="1" outlineLevel="3">
      <c r="A258" s="444"/>
      <c r="B258" s="446"/>
      <c r="C258" s="404" t="s">
        <v>223</v>
      </c>
      <c r="D258" s="447" t="s">
        <v>100</v>
      </c>
      <c r="E258" s="448" t="s">
        <v>238</v>
      </c>
      <c r="F258" s="446"/>
      <c r="G258" s="449">
        <v>4.914</v>
      </c>
      <c r="H258" s="450" t="s">
        <v>34</v>
      </c>
      <c r="I258" s="451"/>
      <c r="J258" s="452"/>
      <c r="K258" s="450" t="s">
        <v>34</v>
      </c>
      <c r="L258" s="451"/>
      <c r="M258" s="452"/>
      <c r="N258" s="450" t="s">
        <v>34</v>
      </c>
      <c r="O258" s="451"/>
      <c r="P258" s="452">
        <f t="shared" si="2"/>
        <v>4.914</v>
      </c>
      <c r="Q258" s="450" t="s">
        <v>34</v>
      </c>
      <c r="R258" s="451"/>
    </row>
    <row r="259" spans="1:18" s="411" customFormat="1" ht="13.5" hidden="1" outlineLevel="3">
      <c r="A259" s="402"/>
      <c r="B259" s="403"/>
      <c r="C259" s="404" t="s">
        <v>223</v>
      </c>
      <c r="D259" s="405" t="s">
        <v>34</v>
      </c>
      <c r="E259" s="406" t="s">
        <v>427</v>
      </c>
      <c r="F259" s="403"/>
      <c r="G259" s="407" t="s">
        <v>34</v>
      </c>
      <c r="H259" s="408" t="s">
        <v>34</v>
      </c>
      <c r="I259" s="409"/>
      <c r="J259" s="410"/>
      <c r="K259" s="408" t="s">
        <v>34</v>
      </c>
      <c r="L259" s="409"/>
      <c r="M259" s="410"/>
      <c r="N259" s="408" t="s">
        <v>34</v>
      </c>
      <c r="O259" s="409"/>
      <c r="P259" s="410" t="e">
        <f t="shared" si="2"/>
        <v>#VALUE!</v>
      </c>
      <c r="Q259" s="408" t="s">
        <v>34</v>
      </c>
      <c r="R259" s="409"/>
    </row>
    <row r="260" spans="1:18" s="411" customFormat="1" ht="13.5" hidden="1" outlineLevel="3">
      <c r="A260" s="402"/>
      <c r="B260" s="403"/>
      <c r="C260" s="404" t="s">
        <v>223</v>
      </c>
      <c r="D260" s="405" t="s">
        <v>34</v>
      </c>
      <c r="E260" s="406" t="s">
        <v>428</v>
      </c>
      <c r="F260" s="403"/>
      <c r="G260" s="407" t="s">
        <v>34</v>
      </c>
      <c r="H260" s="408" t="s">
        <v>34</v>
      </c>
      <c r="I260" s="409"/>
      <c r="J260" s="410"/>
      <c r="K260" s="408" t="s">
        <v>34</v>
      </c>
      <c r="L260" s="409"/>
      <c r="M260" s="410"/>
      <c r="N260" s="408" t="s">
        <v>34</v>
      </c>
      <c r="O260" s="409"/>
      <c r="P260" s="410" t="e">
        <f t="shared" si="2"/>
        <v>#VALUE!</v>
      </c>
      <c r="Q260" s="408" t="s">
        <v>34</v>
      </c>
      <c r="R260" s="409"/>
    </row>
    <row r="261" spans="1:18" s="411" customFormat="1" ht="13.5" hidden="1" outlineLevel="3">
      <c r="A261" s="402"/>
      <c r="B261" s="403"/>
      <c r="C261" s="404" t="s">
        <v>223</v>
      </c>
      <c r="D261" s="405" t="s">
        <v>34</v>
      </c>
      <c r="E261" s="406" t="s">
        <v>429</v>
      </c>
      <c r="F261" s="403"/>
      <c r="G261" s="407" t="s">
        <v>34</v>
      </c>
      <c r="H261" s="408" t="s">
        <v>34</v>
      </c>
      <c r="I261" s="409"/>
      <c r="J261" s="410"/>
      <c r="K261" s="408" t="s">
        <v>34</v>
      </c>
      <c r="L261" s="409"/>
      <c r="M261" s="410"/>
      <c r="N261" s="408" t="s">
        <v>34</v>
      </c>
      <c r="O261" s="409"/>
      <c r="P261" s="410" t="e">
        <f t="shared" si="2"/>
        <v>#VALUE!</v>
      </c>
      <c r="Q261" s="408" t="s">
        <v>34</v>
      </c>
      <c r="R261" s="409"/>
    </row>
    <row r="262" spans="1:18" s="420" customFormat="1" ht="13.5" hidden="1" outlineLevel="3">
      <c r="A262" s="412"/>
      <c r="B262" s="413"/>
      <c r="C262" s="404" t="s">
        <v>223</v>
      </c>
      <c r="D262" s="414" t="s">
        <v>34</v>
      </c>
      <c r="E262" s="415" t="s">
        <v>430</v>
      </c>
      <c r="F262" s="413"/>
      <c r="G262" s="416">
        <v>19.091</v>
      </c>
      <c r="H262" s="417" t="s">
        <v>34</v>
      </c>
      <c r="I262" s="418"/>
      <c r="J262" s="419"/>
      <c r="K262" s="417" t="s">
        <v>34</v>
      </c>
      <c r="L262" s="418"/>
      <c r="M262" s="419"/>
      <c r="N262" s="417" t="s">
        <v>34</v>
      </c>
      <c r="O262" s="418"/>
      <c r="P262" s="419">
        <f t="shared" si="2"/>
        <v>19.091</v>
      </c>
      <c r="Q262" s="417" t="s">
        <v>34</v>
      </c>
      <c r="R262" s="418"/>
    </row>
    <row r="263" spans="1:18" s="445" customFormat="1" ht="13.5" hidden="1" outlineLevel="3">
      <c r="A263" s="444"/>
      <c r="B263" s="446"/>
      <c r="C263" s="404" t="s">
        <v>223</v>
      </c>
      <c r="D263" s="447" t="s">
        <v>431</v>
      </c>
      <c r="E263" s="448" t="s">
        <v>238</v>
      </c>
      <c r="F263" s="446"/>
      <c r="G263" s="449">
        <v>19.091</v>
      </c>
      <c r="H263" s="450" t="s">
        <v>34</v>
      </c>
      <c r="I263" s="451"/>
      <c r="J263" s="452"/>
      <c r="K263" s="450" t="s">
        <v>34</v>
      </c>
      <c r="L263" s="451"/>
      <c r="M263" s="452"/>
      <c r="N263" s="450" t="s">
        <v>34</v>
      </c>
      <c r="O263" s="451"/>
      <c r="P263" s="452">
        <f t="shared" si="2"/>
        <v>19.091</v>
      </c>
      <c r="Q263" s="450" t="s">
        <v>34</v>
      </c>
      <c r="R263" s="451"/>
    </row>
    <row r="264" spans="1:18" s="429" customFormat="1" ht="13.5" hidden="1" outlineLevel="3">
      <c r="A264" s="421"/>
      <c r="B264" s="422"/>
      <c r="C264" s="404" t="s">
        <v>223</v>
      </c>
      <c r="D264" s="423" t="s">
        <v>98</v>
      </c>
      <c r="E264" s="424" t="s">
        <v>227</v>
      </c>
      <c r="F264" s="422"/>
      <c r="G264" s="425">
        <v>24.005</v>
      </c>
      <c r="H264" s="426" t="s">
        <v>34</v>
      </c>
      <c r="I264" s="427"/>
      <c r="J264" s="428"/>
      <c r="K264" s="426" t="s">
        <v>34</v>
      </c>
      <c r="L264" s="427"/>
      <c r="M264" s="428"/>
      <c r="N264" s="426" t="s">
        <v>34</v>
      </c>
      <c r="O264" s="427"/>
      <c r="P264" s="428">
        <f t="shared" si="2"/>
        <v>24.005</v>
      </c>
      <c r="Q264" s="426" t="s">
        <v>34</v>
      </c>
      <c r="R264" s="427"/>
    </row>
    <row r="265" spans="1:18" s="320" customFormat="1" ht="22.5" customHeight="1" hidden="1" outlineLevel="2" collapsed="1">
      <c r="A265" s="321"/>
      <c r="B265" s="394" t="s">
        <v>121</v>
      </c>
      <c r="C265" s="394" t="s">
        <v>218</v>
      </c>
      <c r="D265" s="395" t="s">
        <v>432</v>
      </c>
      <c r="E265" s="396" t="s">
        <v>433</v>
      </c>
      <c r="F265" s="397" t="s">
        <v>366</v>
      </c>
      <c r="G265" s="398">
        <v>21.1</v>
      </c>
      <c r="H265" s="399">
        <v>55.7</v>
      </c>
      <c r="I265" s="400">
        <f>ROUND(H265*G265,2)</f>
        <v>1175.27</v>
      </c>
      <c r="J265" s="401"/>
      <c r="K265" s="399">
        <v>55.7</v>
      </c>
      <c r="L265" s="400">
        <f>ROUND(K265*J265,2)</f>
        <v>0</v>
      </c>
      <c r="M265" s="401"/>
      <c r="N265" s="399">
        <v>55.7</v>
      </c>
      <c r="O265" s="400">
        <f>ROUND(N265*M265,2)</f>
        <v>0</v>
      </c>
      <c r="P265" s="401">
        <f t="shared" si="2"/>
        <v>21.1</v>
      </c>
      <c r="Q265" s="399">
        <v>55.7</v>
      </c>
      <c r="R265" s="400">
        <f>ROUND(Q265*P265,2)</f>
        <v>1175.27</v>
      </c>
    </row>
    <row r="266" spans="1:18" s="411" customFormat="1" ht="13.5" hidden="1" outlineLevel="3">
      <c r="A266" s="402"/>
      <c r="B266" s="403"/>
      <c r="C266" s="404" t="s">
        <v>223</v>
      </c>
      <c r="D266" s="405" t="s">
        <v>34</v>
      </c>
      <c r="E266" s="406" t="s">
        <v>422</v>
      </c>
      <c r="F266" s="403"/>
      <c r="G266" s="407" t="s">
        <v>34</v>
      </c>
      <c r="H266" s="408" t="s">
        <v>34</v>
      </c>
      <c r="I266" s="409"/>
      <c r="J266" s="410"/>
      <c r="K266" s="408" t="s">
        <v>34</v>
      </c>
      <c r="L266" s="409"/>
      <c r="M266" s="410"/>
      <c r="N266" s="408" t="s">
        <v>34</v>
      </c>
      <c r="O266" s="409"/>
      <c r="P266" s="410" t="e">
        <f t="shared" si="2"/>
        <v>#VALUE!</v>
      </c>
      <c r="Q266" s="408" t="s">
        <v>34</v>
      </c>
      <c r="R266" s="409"/>
    </row>
    <row r="267" spans="1:18" s="411" customFormat="1" ht="13.5" hidden="1" outlineLevel="3">
      <c r="A267" s="402"/>
      <c r="B267" s="403"/>
      <c r="C267" s="404" t="s">
        <v>223</v>
      </c>
      <c r="D267" s="405" t="s">
        <v>34</v>
      </c>
      <c r="E267" s="406" t="s">
        <v>423</v>
      </c>
      <c r="F267" s="403"/>
      <c r="G267" s="407" t="s">
        <v>34</v>
      </c>
      <c r="H267" s="408" t="s">
        <v>34</v>
      </c>
      <c r="I267" s="409"/>
      <c r="J267" s="410"/>
      <c r="K267" s="408" t="s">
        <v>34</v>
      </c>
      <c r="L267" s="409"/>
      <c r="M267" s="410"/>
      <c r="N267" s="408" t="s">
        <v>34</v>
      </c>
      <c r="O267" s="409"/>
      <c r="P267" s="410" t="e">
        <f t="shared" si="2"/>
        <v>#VALUE!</v>
      </c>
      <c r="Q267" s="408" t="s">
        <v>34</v>
      </c>
      <c r="R267" s="409"/>
    </row>
    <row r="268" spans="1:18" s="411" customFormat="1" ht="13.5" hidden="1" outlineLevel="3">
      <c r="A268" s="402"/>
      <c r="B268" s="403"/>
      <c r="C268" s="404" t="s">
        <v>223</v>
      </c>
      <c r="D268" s="405" t="s">
        <v>34</v>
      </c>
      <c r="E268" s="406" t="s">
        <v>424</v>
      </c>
      <c r="F268" s="403"/>
      <c r="G268" s="407" t="s">
        <v>34</v>
      </c>
      <c r="H268" s="408" t="s">
        <v>34</v>
      </c>
      <c r="I268" s="409"/>
      <c r="J268" s="410"/>
      <c r="K268" s="408" t="s">
        <v>34</v>
      </c>
      <c r="L268" s="409"/>
      <c r="M268" s="410"/>
      <c r="N268" s="408" t="s">
        <v>34</v>
      </c>
      <c r="O268" s="409"/>
      <c r="P268" s="410" t="e">
        <f t="shared" si="2"/>
        <v>#VALUE!</v>
      </c>
      <c r="Q268" s="408" t="s">
        <v>34</v>
      </c>
      <c r="R268" s="409"/>
    </row>
    <row r="269" spans="1:18" s="411" customFormat="1" ht="13.5" hidden="1" outlineLevel="3">
      <c r="A269" s="402"/>
      <c r="B269" s="403"/>
      <c r="C269" s="404" t="s">
        <v>223</v>
      </c>
      <c r="D269" s="405" t="s">
        <v>34</v>
      </c>
      <c r="E269" s="406" t="s">
        <v>425</v>
      </c>
      <c r="F269" s="403"/>
      <c r="G269" s="407" t="s">
        <v>34</v>
      </c>
      <c r="H269" s="408" t="s">
        <v>34</v>
      </c>
      <c r="I269" s="409"/>
      <c r="J269" s="410"/>
      <c r="K269" s="408" t="s">
        <v>34</v>
      </c>
      <c r="L269" s="409"/>
      <c r="M269" s="410"/>
      <c r="N269" s="408" t="s">
        <v>34</v>
      </c>
      <c r="O269" s="409"/>
      <c r="P269" s="410" t="e">
        <f t="shared" si="2"/>
        <v>#VALUE!</v>
      </c>
      <c r="Q269" s="408" t="s">
        <v>34</v>
      </c>
      <c r="R269" s="409"/>
    </row>
    <row r="270" spans="1:18" s="420" customFormat="1" ht="13.5" hidden="1" outlineLevel="3">
      <c r="A270" s="412"/>
      <c r="B270" s="413"/>
      <c r="C270" s="404" t="s">
        <v>223</v>
      </c>
      <c r="D270" s="414" t="s">
        <v>34</v>
      </c>
      <c r="E270" s="415" t="s">
        <v>434</v>
      </c>
      <c r="F270" s="413"/>
      <c r="G270" s="416">
        <v>7.56</v>
      </c>
      <c r="H270" s="417" t="s">
        <v>34</v>
      </c>
      <c r="I270" s="418"/>
      <c r="J270" s="419"/>
      <c r="K270" s="417" t="s">
        <v>34</v>
      </c>
      <c r="L270" s="418"/>
      <c r="M270" s="419"/>
      <c r="N270" s="417" t="s">
        <v>34</v>
      </c>
      <c r="O270" s="418"/>
      <c r="P270" s="419">
        <f t="shared" si="2"/>
        <v>7.56</v>
      </c>
      <c r="Q270" s="417" t="s">
        <v>34</v>
      </c>
      <c r="R270" s="418"/>
    </row>
    <row r="271" spans="1:18" s="411" customFormat="1" ht="13.5" hidden="1" outlineLevel="3">
      <c r="A271" s="402"/>
      <c r="B271" s="403"/>
      <c r="C271" s="404" t="s">
        <v>223</v>
      </c>
      <c r="D271" s="405" t="s">
        <v>34</v>
      </c>
      <c r="E271" s="406" t="s">
        <v>427</v>
      </c>
      <c r="F271" s="403"/>
      <c r="G271" s="407" t="s">
        <v>34</v>
      </c>
      <c r="H271" s="408" t="s">
        <v>34</v>
      </c>
      <c r="I271" s="409"/>
      <c r="J271" s="410"/>
      <c r="K271" s="408" t="s">
        <v>34</v>
      </c>
      <c r="L271" s="409"/>
      <c r="M271" s="410"/>
      <c r="N271" s="408" t="s">
        <v>34</v>
      </c>
      <c r="O271" s="409"/>
      <c r="P271" s="410" t="e">
        <f t="shared" si="2"/>
        <v>#VALUE!</v>
      </c>
      <c r="Q271" s="408" t="s">
        <v>34</v>
      </c>
      <c r="R271" s="409"/>
    </row>
    <row r="272" spans="1:18" s="411" customFormat="1" ht="13.5" hidden="1" outlineLevel="3">
      <c r="A272" s="402"/>
      <c r="B272" s="403"/>
      <c r="C272" s="404" t="s">
        <v>223</v>
      </c>
      <c r="D272" s="405" t="s">
        <v>34</v>
      </c>
      <c r="E272" s="406" t="s">
        <v>428</v>
      </c>
      <c r="F272" s="403"/>
      <c r="G272" s="407" t="s">
        <v>34</v>
      </c>
      <c r="H272" s="408" t="s">
        <v>34</v>
      </c>
      <c r="I272" s="409"/>
      <c r="J272" s="410"/>
      <c r="K272" s="408" t="s">
        <v>34</v>
      </c>
      <c r="L272" s="409"/>
      <c r="M272" s="410"/>
      <c r="N272" s="408" t="s">
        <v>34</v>
      </c>
      <c r="O272" s="409"/>
      <c r="P272" s="410" t="e">
        <f t="shared" si="2"/>
        <v>#VALUE!</v>
      </c>
      <c r="Q272" s="408" t="s">
        <v>34</v>
      </c>
      <c r="R272" s="409"/>
    </row>
    <row r="273" spans="1:18" s="411" customFormat="1" ht="13.5" hidden="1" outlineLevel="3">
      <c r="A273" s="402"/>
      <c r="B273" s="403"/>
      <c r="C273" s="404" t="s">
        <v>223</v>
      </c>
      <c r="D273" s="405" t="s">
        <v>34</v>
      </c>
      <c r="E273" s="406" t="s">
        <v>429</v>
      </c>
      <c r="F273" s="403"/>
      <c r="G273" s="407" t="s">
        <v>34</v>
      </c>
      <c r="H273" s="408" t="s">
        <v>34</v>
      </c>
      <c r="I273" s="409"/>
      <c r="J273" s="410"/>
      <c r="K273" s="408" t="s">
        <v>34</v>
      </c>
      <c r="L273" s="409"/>
      <c r="M273" s="410"/>
      <c r="N273" s="408" t="s">
        <v>34</v>
      </c>
      <c r="O273" s="409"/>
      <c r="P273" s="410" t="e">
        <f t="shared" si="2"/>
        <v>#VALUE!</v>
      </c>
      <c r="Q273" s="408" t="s">
        <v>34</v>
      </c>
      <c r="R273" s="409"/>
    </row>
    <row r="274" spans="1:18" s="420" customFormat="1" ht="13.5" hidden="1" outlineLevel="3">
      <c r="A274" s="412"/>
      <c r="B274" s="413"/>
      <c r="C274" s="404" t="s">
        <v>223</v>
      </c>
      <c r="D274" s="414" t="s">
        <v>34</v>
      </c>
      <c r="E274" s="415" t="s">
        <v>435</v>
      </c>
      <c r="F274" s="413"/>
      <c r="G274" s="416">
        <v>13.54</v>
      </c>
      <c r="H274" s="417" t="s">
        <v>34</v>
      </c>
      <c r="I274" s="418"/>
      <c r="J274" s="419"/>
      <c r="K274" s="417" t="s">
        <v>34</v>
      </c>
      <c r="L274" s="418"/>
      <c r="M274" s="419"/>
      <c r="N274" s="417" t="s">
        <v>34</v>
      </c>
      <c r="O274" s="418"/>
      <c r="P274" s="419">
        <f t="shared" si="2"/>
        <v>13.54</v>
      </c>
      <c r="Q274" s="417" t="s">
        <v>34</v>
      </c>
      <c r="R274" s="418"/>
    </row>
    <row r="275" spans="1:18" s="429" customFormat="1" ht="13.5" hidden="1" outlineLevel="3">
      <c r="A275" s="421"/>
      <c r="B275" s="422"/>
      <c r="C275" s="404" t="s">
        <v>223</v>
      </c>
      <c r="D275" s="423" t="s">
        <v>34</v>
      </c>
      <c r="E275" s="424" t="s">
        <v>227</v>
      </c>
      <c r="F275" s="422"/>
      <c r="G275" s="425">
        <v>21.1</v>
      </c>
      <c r="H275" s="426" t="s">
        <v>34</v>
      </c>
      <c r="I275" s="427"/>
      <c r="J275" s="428"/>
      <c r="K275" s="426" t="s">
        <v>34</v>
      </c>
      <c r="L275" s="427"/>
      <c r="M275" s="428"/>
      <c r="N275" s="426" t="s">
        <v>34</v>
      </c>
      <c r="O275" s="427"/>
      <c r="P275" s="428">
        <f t="shared" si="2"/>
        <v>21.1</v>
      </c>
      <c r="Q275" s="426" t="s">
        <v>34</v>
      </c>
      <c r="R275" s="427"/>
    </row>
    <row r="276" spans="1:18" s="320" customFormat="1" ht="22.5" customHeight="1" hidden="1" outlineLevel="2" collapsed="1">
      <c r="A276" s="321"/>
      <c r="B276" s="394" t="s">
        <v>436</v>
      </c>
      <c r="C276" s="394" t="s">
        <v>218</v>
      </c>
      <c r="D276" s="395" t="s">
        <v>437</v>
      </c>
      <c r="E276" s="396" t="s">
        <v>438</v>
      </c>
      <c r="F276" s="397" t="s">
        <v>265</v>
      </c>
      <c r="G276" s="398">
        <v>726</v>
      </c>
      <c r="H276" s="399">
        <v>62.7</v>
      </c>
      <c r="I276" s="400">
        <f>ROUND(H276*G276,2)</f>
        <v>45520.2</v>
      </c>
      <c r="J276" s="401"/>
      <c r="K276" s="399">
        <v>62.7</v>
      </c>
      <c r="L276" s="400">
        <f>ROUND(K276*J276,2)</f>
        <v>0</v>
      </c>
      <c r="M276" s="401"/>
      <c r="N276" s="399">
        <v>62.7</v>
      </c>
      <c r="O276" s="400">
        <f>ROUND(N276*M276,2)</f>
        <v>0</v>
      </c>
      <c r="P276" s="401">
        <f t="shared" si="2"/>
        <v>726</v>
      </c>
      <c r="Q276" s="399">
        <v>62.7</v>
      </c>
      <c r="R276" s="400">
        <f>ROUND(Q276*P276,2)</f>
        <v>45520.2</v>
      </c>
    </row>
    <row r="277" spans="1:18" s="420" customFormat="1" ht="13.5" hidden="1" outlineLevel="3">
      <c r="A277" s="412"/>
      <c r="B277" s="413"/>
      <c r="C277" s="404" t="s">
        <v>223</v>
      </c>
      <c r="D277" s="414" t="s">
        <v>118</v>
      </c>
      <c r="E277" s="415" t="s">
        <v>439</v>
      </c>
      <c r="F277" s="413"/>
      <c r="G277" s="416">
        <v>726</v>
      </c>
      <c r="H277" s="417" t="s">
        <v>34</v>
      </c>
      <c r="I277" s="418"/>
      <c r="J277" s="419"/>
      <c r="K277" s="417" t="s">
        <v>34</v>
      </c>
      <c r="L277" s="418"/>
      <c r="M277" s="419"/>
      <c r="N277" s="417" t="s">
        <v>34</v>
      </c>
      <c r="O277" s="418"/>
      <c r="P277" s="419">
        <f t="shared" si="2"/>
        <v>726</v>
      </c>
      <c r="Q277" s="417" t="s">
        <v>34</v>
      </c>
      <c r="R277" s="418"/>
    </row>
    <row r="278" spans="1:18" s="320" customFormat="1" ht="22.5" customHeight="1" hidden="1" outlineLevel="2" collapsed="1">
      <c r="A278" s="321"/>
      <c r="B278" s="394" t="s">
        <v>440</v>
      </c>
      <c r="C278" s="394" t="s">
        <v>218</v>
      </c>
      <c r="D278" s="395" t="s">
        <v>441</v>
      </c>
      <c r="E278" s="396" t="s">
        <v>442</v>
      </c>
      <c r="F278" s="397" t="s">
        <v>366</v>
      </c>
      <c r="G278" s="398">
        <v>13</v>
      </c>
      <c r="H278" s="399">
        <v>41.8</v>
      </c>
      <c r="I278" s="400">
        <f>ROUND(H278*G278,2)</f>
        <v>543.4</v>
      </c>
      <c r="J278" s="401"/>
      <c r="K278" s="399">
        <v>41.8</v>
      </c>
      <c r="L278" s="400">
        <f>ROUND(K278*J278,2)</f>
        <v>0</v>
      </c>
      <c r="M278" s="401"/>
      <c r="N278" s="399">
        <v>41.8</v>
      </c>
      <c r="O278" s="400">
        <f>ROUND(N278*M278,2)</f>
        <v>0</v>
      </c>
      <c r="P278" s="401">
        <f t="shared" si="2"/>
        <v>13</v>
      </c>
      <c r="Q278" s="399">
        <v>41.8</v>
      </c>
      <c r="R278" s="400">
        <f>ROUND(Q278*P278,2)</f>
        <v>543.4</v>
      </c>
    </row>
    <row r="279" spans="1:18" s="411" customFormat="1" ht="13.5" hidden="1" outlineLevel="3">
      <c r="A279" s="402"/>
      <c r="B279" s="403"/>
      <c r="C279" s="404" t="s">
        <v>223</v>
      </c>
      <c r="D279" s="405" t="s">
        <v>34</v>
      </c>
      <c r="E279" s="406" t="s">
        <v>443</v>
      </c>
      <c r="F279" s="403"/>
      <c r="G279" s="407" t="s">
        <v>34</v>
      </c>
      <c r="H279" s="408" t="s">
        <v>34</v>
      </c>
      <c r="I279" s="409"/>
      <c r="J279" s="410"/>
      <c r="K279" s="408" t="s">
        <v>34</v>
      </c>
      <c r="L279" s="409"/>
      <c r="M279" s="410"/>
      <c r="N279" s="408" t="s">
        <v>34</v>
      </c>
      <c r="O279" s="409"/>
      <c r="P279" s="410" t="e">
        <f t="shared" si="2"/>
        <v>#VALUE!</v>
      </c>
      <c r="Q279" s="408" t="s">
        <v>34</v>
      </c>
      <c r="R279" s="409"/>
    </row>
    <row r="280" spans="1:18" s="420" customFormat="1" ht="13.5" hidden="1" outlineLevel="3">
      <c r="A280" s="412"/>
      <c r="B280" s="413"/>
      <c r="C280" s="404" t="s">
        <v>223</v>
      </c>
      <c r="D280" s="414" t="s">
        <v>157</v>
      </c>
      <c r="E280" s="415" t="s">
        <v>444</v>
      </c>
      <c r="F280" s="413"/>
      <c r="G280" s="416">
        <v>13</v>
      </c>
      <c r="H280" s="417" t="s">
        <v>34</v>
      </c>
      <c r="I280" s="418"/>
      <c r="J280" s="419"/>
      <c r="K280" s="417" t="s">
        <v>34</v>
      </c>
      <c r="L280" s="418"/>
      <c r="M280" s="419"/>
      <c r="N280" s="417" t="s">
        <v>34</v>
      </c>
      <c r="O280" s="418"/>
      <c r="P280" s="419">
        <f t="shared" si="2"/>
        <v>13</v>
      </c>
      <c r="Q280" s="417" t="s">
        <v>34</v>
      </c>
      <c r="R280" s="418"/>
    </row>
    <row r="281" spans="1:18" s="320" customFormat="1" ht="22.5" customHeight="1" hidden="1" outlineLevel="2">
      <c r="A281" s="321"/>
      <c r="B281" s="394" t="s">
        <v>445</v>
      </c>
      <c r="C281" s="394" t="s">
        <v>218</v>
      </c>
      <c r="D281" s="395" t="s">
        <v>383</v>
      </c>
      <c r="E281" s="396" t="s">
        <v>384</v>
      </c>
      <c r="F281" s="397" t="s">
        <v>292</v>
      </c>
      <c r="G281" s="398">
        <v>100.514</v>
      </c>
      <c r="H281" s="399">
        <v>37.2</v>
      </c>
      <c r="I281" s="400">
        <f>ROUND(H281*G281,2)</f>
        <v>3739.12</v>
      </c>
      <c r="J281" s="401"/>
      <c r="K281" s="399">
        <v>37.2</v>
      </c>
      <c r="L281" s="400">
        <f>ROUND(K281*J281,2)</f>
        <v>0</v>
      </c>
      <c r="M281" s="401"/>
      <c r="N281" s="399">
        <v>37.2</v>
      </c>
      <c r="O281" s="400">
        <f>ROUND(N281*M281,2)</f>
        <v>0</v>
      </c>
      <c r="P281" s="401">
        <f t="shared" si="2"/>
        <v>100.514</v>
      </c>
      <c r="Q281" s="399">
        <v>37.2</v>
      </c>
      <c r="R281" s="400">
        <f>ROUND(Q281*P281,2)</f>
        <v>3739.12</v>
      </c>
    </row>
    <row r="282" spans="1:18" s="320" customFormat="1" ht="22.5" customHeight="1" hidden="1" outlineLevel="2" collapsed="1">
      <c r="A282" s="321"/>
      <c r="B282" s="394" t="s">
        <v>446</v>
      </c>
      <c r="C282" s="394" t="s">
        <v>218</v>
      </c>
      <c r="D282" s="395" t="s">
        <v>386</v>
      </c>
      <c r="E282" s="396" t="s">
        <v>387</v>
      </c>
      <c r="F282" s="397" t="s">
        <v>292</v>
      </c>
      <c r="G282" s="398">
        <v>502.57</v>
      </c>
      <c r="H282" s="399">
        <v>6.2</v>
      </c>
      <c r="I282" s="400">
        <f>ROUND(H282*G282,2)</f>
        <v>3115.93</v>
      </c>
      <c r="J282" s="401"/>
      <c r="K282" s="399">
        <v>6.2</v>
      </c>
      <c r="L282" s="400">
        <f>ROUND(K282*J282,2)</f>
        <v>0</v>
      </c>
      <c r="M282" s="401"/>
      <c r="N282" s="399">
        <v>6.2</v>
      </c>
      <c r="O282" s="400">
        <f>ROUND(N282*M282,2)</f>
        <v>0</v>
      </c>
      <c r="P282" s="401">
        <f t="shared" si="2"/>
        <v>502.57</v>
      </c>
      <c r="Q282" s="399">
        <v>6.2</v>
      </c>
      <c r="R282" s="400">
        <f>ROUND(Q282*P282,2)</f>
        <v>3115.93</v>
      </c>
    </row>
    <row r="283" spans="1:18" s="420" customFormat="1" ht="13.5" hidden="1" outlineLevel="3">
      <c r="A283" s="412"/>
      <c r="B283" s="413"/>
      <c r="C283" s="404" t="s">
        <v>223</v>
      </c>
      <c r="D283" s="414"/>
      <c r="E283" s="415" t="s">
        <v>447</v>
      </c>
      <c r="F283" s="413"/>
      <c r="G283" s="416">
        <v>502.57</v>
      </c>
      <c r="H283" s="417" t="s">
        <v>34</v>
      </c>
      <c r="I283" s="418"/>
      <c r="J283" s="419"/>
      <c r="K283" s="417" t="s">
        <v>34</v>
      </c>
      <c r="L283" s="418"/>
      <c r="M283" s="419"/>
      <c r="N283" s="417" t="s">
        <v>34</v>
      </c>
      <c r="O283" s="418"/>
      <c r="P283" s="419">
        <f t="shared" si="2"/>
        <v>502.57</v>
      </c>
      <c r="Q283" s="417" t="s">
        <v>34</v>
      </c>
      <c r="R283" s="418"/>
    </row>
    <row r="284" spans="1:18" s="320" customFormat="1" ht="22.5" customHeight="1" hidden="1" outlineLevel="2">
      <c r="A284" s="321"/>
      <c r="B284" s="394" t="s">
        <v>448</v>
      </c>
      <c r="C284" s="394" t="s">
        <v>218</v>
      </c>
      <c r="D284" s="395" t="s">
        <v>449</v>
      </c>
      <c r="E284" s="396" t="s">
        <v>450</v>
      </c>
      <c r="F284" s="397" t="s">
        <v>292</v>
      </c>
      <c r="G284" s="398">
        <v>100.514</v>
      </c>
      <c r="H284" s="399">
        <v>543.3</v>
      </c>
      <c r="I284" s="400">
        <f>ROUND(H284*G284,2)</f>
        <v>54609.26</v>
      </c>
      <c r="J284" s="401"/>
      <c r="K284" s="399">
        <v>543.3</v>
      </c>
      <c r="L284" s="400">
        <f>ROUND(K284*J284,2)</f>
        <v>0</v>
      </c>
      <c r="M284" s="401"/>
      <c r="N284" s="399">
        <v>543.3</v>
      </c>
      <c r="O284" s="400">
        <f>ROUND(N284*M284,2)</f>
        <v>0</v>
      </c>
      <c r="P284" s="401">
        <f t="shared" si="2"/>
        <v>100.514</v>
      </c>
      <c r="Q284" s="399">
        <v>543.3</v>
      </c>
      <c r="R284" s="400">
        <f>ROUND(Q284*P284,2)</f>
        <v>54609.26</v>
      </c>
    </row>
    <row r="285" spans="1:18" s="320" customFormat="1" ht="31.5" customHeight="1" hidden="1" outlineLevel="2" collapsed="1">
      <c r="A285" s="321"/>
      <c r="B285" s="394" t="s">
        <v>451</v>
      </c>
      <c r="C285" s="394" t="s">
        <v>218</v>
      </c>
      <c r="D285" s="395" t="s">
        <v>452</v>
      </c>
      <c r="E285" s="396" t="s">
        <v>453</v>
      </c>
      <c r="F285" s="397" t="s">
        <v>454</v>
      </c>
      <c r="G285" s="398">
        <v>25056</v>
      </c>
      <c r="H285" s="399">
        <v>39</v>
      </c>
      <c r="I285" s="400">
        <f>ROUND(H285*G285,2)</f>
        <v>977184</v>
      </c>
      <c r="J285" s="401"/>
      <c r="K285" s="399">
        <v>39</v>
      </c>
      <c r="L285" s="400">
        <f>ROUND(K285*J285,2)</f>
        <v>0</v>
      </c>
      <c r="M285" s="401"/>
      <c r="N285" s="399">
        <v>39</v>
      </c>
      <c r="O285" s="400">
        <f>ROUND(N285*M285,2)</f>
        <v>0</v>
      </c>
      <c r="P285" s="401">
        <f t="shared" si="2"/>
        <v>25056</v>
      </c>
      <c r="Q285" s="399">
        <v>39</v>
      </c>
      <c r="R285" s="400">
        <f>ROUND(Q285*P285,2)</f>
        <v>977184</v>
      </c>
    </row>
    <row r="286" spans="1:18" s="420" customFormat="1" ht="13.5" hidden="1" outlineLevel="3">
      <c r="A286" s="412"/>
      <c r="B286" s="413"/>
      <c r="C286" s="404" t="s">
        <v>223</v>
      </c>
      <c r="D286" s="414" t="s">
        <v>34</v>
      </c>
      <c r="E286" s="415" t="s">
        <v>455</v>
      </c>
      <c r="F286" s="413"/>
      <c r="G286" s="416">
        <v>25056</v>
      </c>
      <c r="H286" s="417" t="s">
        <v>34</v>
      </c>
      <c r="I286" s="418"/>
      <c r="J286" s="419"/>
      <c r="K286" s="417" t="s">
        <v>34</v>
      </c>
      <c r="L286" s="418"/>
      <c r="M286" s="419"/>
      <c r="N286" s="417" t="s">
        <v>34</v>
      </c>
      <c r="O286" s="418"/>
      <c r="P286" s="419">
        <f t="shared" si="2"/>
        <v>25056</v>
      </c>
      <c r="Q286" s="417" t="s">
        <v>34</v>
      </c>
      <c r="R286" s="418"/>
    </row>
    <row r="287" spans="1:18" s="320" customFormat="1" ht="31.5" customHeight="1" hidden="1" outlineLevel="2" collapsed="1">
      <c r="A287" s="321"/>
      <c r="B287" s="394" t="s">
        <v>456</v>
      </c>
      <c r="C287" s="394" t="s">
        <v>218</v>
      </c>
      <c r="D287" s="395" t="s">
        <v>457</v>
      </c>
      <c r="E287" s="396" t="s">
        <v>458</v>
      </c>
      <c r="F287" s="397" t="s">
        <v>454</v>
      </c>
      <c r="G287" s="398">
        <v>4172</v>
      </c>
      <c r="H287" s="399">
        <v>16.7</v>
      </c>
      <c r="I287" s="400">
        <f>ROUND(H287*G287,2)</f>
        <v>69672.4</v>
      </c>
      <c r="J287" s="401"/>
      <c r="K287" s="399">
        <v>16.7</v>
      </c>
      <c r="L287" s="400">
        <f>ROUND(K287*J287,2)</f>
        <v>0</v>
      </c>
      <c r="M287" s="401"/>
      <c r="N287" s="399">
        <v>16.7</v>
      </c>
      <c r="O287" s="400">
        <f>ROUND(N287*M287,2)</f>
        <v>0</v>
      </c>
      <c r="P287" s="401">
        <f t="shared" si="2"/>
        <v>4172</v>
      </c>
      <c r="Q287" s="399">
        <v>16.7</v>
      </c>
      <c r="R287" s="400">
        <f>ROUND(Q287*P287,2)</f>
        <v>69672.4</v>
      </c>
    </row>
    <row r="288" spans="1:18" s="420" customFormat="1" ht="13.5" hidden="1" outlineLevel="3">
      <c r="A288" s="412"/>
      <c r="B288" s="413"/>
      <c r="C288" s="404" t="s">
        <v>223</v>
      </c>
      <c r="D288" s="414" t="s">
        <v>34</v>
      </c>
      <c r="E288" s="415" t="s">
        <v>459</v>
      </c>
      <c r="F288" s="413"/>
      <c r="G288" s="416">
        <v>4172</v>
      </c>
      <c r="H288" s="417" t="s">
        <v>34</v>
      </c>
      <c r="I288" s="418"/>
      <c r="J288" s="419"/>
      <c r="K288" s="417" t="s">
        <v>34</v>
      </c>
      <c r="L288" s="418"/>
      <c r="M288" s="419"/>
      <c r="N288" s="417" t="s">
        <v>34</v>
      </c>
      <c r="O288" s="418"/>
      <c r="P288" s="419">
        <f t="shared" si="2"/>
        <v>4172</v>
      </c>
      <c r="Q288" s="417" t="s">
        <v>34</v>
      </c>
      <c r="R288" s="418"/>
    </row>
    <row r="289" spans="1:18" s="320" customFormat="1" ht="22.5" customHeight="1" hidden="1" outlineLevel="2" collapsed="1">
      <c r="A289" s="321"/>
      <c r="B289" s="394" t="s">
        <v>460</v>
      </c>
      <c r="C289" s="394" t="s">
        <v>218</v>
      </c>
      <c r="D289" s="395" t="s">
        <v>461</v>
      </c>
      <c r="E289" s="396" t="s">
        <v>462</v>
      </c>
      <c r="F289" s="397" t="s">
        <v>454</v>
      </c>
      <c r="G289" s="398">
        <v>1400</v>
      </c>
      <c r="H289" s="399">
        <v>278.6</v>
      </c>
      <c r="I289" s="400">
        <f>ROUND(H289*G289,2)</f>
        <v>390040</v>
      </c>
      <c r="J289" s="401"/>
      <c r="K289" s="399">
        <v>278.6</v>
      </c>
      <c r="L289" s="400">
        <f>ROUND(K289*J289,2)</f>
        <v>0</v>
      </c>
      <c r="M289" s="401"/>
      <c r="N289" s="399">
        <v>278.6</v>
      </c>
      <c r="O289" s="400">
        <f>ROUND(N289*M289,2)</f>
        <v>0</v>
      </c>
      <c r="P289" s="401">
        <f t="shared" si="2"/>
        <v>1400</v>
      </c>
      <c r="Q289" s="399">
        <v>278.6</v>
      </c>
      <c r="R289" s="400">
        <f>ROUND(Q289*P289,2)</f>
        <v>390040</v>
      </c>
    </row>
    <row r="290" spans="1:18" s="420" customFormat="1" ht="13.5" hidden="1" outlineLevel="3">
      <c r="A290" s="412"/>
      <c r="B290" s="413"/>
      <c r="C290" s="404" t="s">
        <v>223</v>
      </c>
      <c r="D290" s="414" t="s">
        <v>34</v>
      </c>
      <c r="E290" s="415" t="s">
        <v>463</v>
      </c>
      <c r="F290" s="413"/>
      <c r="G290" s="416">
        <v>1400</v>
      </c>
      <c r="H290" s="417" t="s">
        <v>34</v>
      </c>
      <c r="I290" s="418"/>
      <c r="J290" s="419"/>
      <c r="K290" s="417" t="s">
        <v>34</v>
      </c>
      <c r="L290" s="418"/>
      <c r="M290" s="419"/>
      <c r="N290" s="417" t="s">
        <v>34</v>
      </c>
      <c r="O290" s="418"/>
      <c r="P290" s="419">
        <f t="shared" si="2"/>
        <v>1400</v>
      </c>
      <c r="Q290" s="417" t="s">
        <v>34</v>
      </c>
      <c r="R290" s="418"/>
    </row>
    <row r="291" spans="1:18" s="320" customFormat="1" ht="22.5" customHeight="1" hidden="1" outlineLevel="2" collapsed="1">
      <c r="A291" s="321"/>
      <c r="B291" s="394" t="s">
        <v>464</v>
      </c>
      <c r="C291" s="394" t="s">
        <v>218</v>
      </c>
      <c r="D291" s="395" t="s">
        <v>465</v>
      </c>
      <c r="E291" s="396" t="s">
        <v>466</v>
      </c>
      <c r="F291" s="397" t="s">
        <v>265</v>
      </c>
      <c r="G291" s="398">
        <v>45.988</v>
      </c>
      <c r="H291" s="399">
        <v>25.1</v>
      </c>
      <c r="I291" s="400">
        <f>ROUND(H291*G291,2)</f>
        <v>1154.3</v>
      </c>
      <c r="J291" s="401"/>
      <c r="K291" s="399">
        <v>25.1</v>
      </c>
      <c r="L291" s="400">
        <f>ROUND(K291*J291,2)</f>
        <v>0</v>
      </c>
      <c r="M291" s="401"/>
      <c r="N291" s="399">
        <v>25.1</v>
      </c>
      <c r="O291" s="400">
        <f>ROUND(N291*M291,2)</f>
        <v>0</v>
      </c>
      <c r="P291" s="401">
        <f t="shared" si="2"/>
        <v>45.988</v>
      </c>
      <c r="Q291" s="399">
        <v>25.1</v>
      </c>
      <c r="R291" s="400">
        <f>ROUND(Q291*P291,2)</f>
        <v>1154.3</v>
      </c>
    </row>
    <row r="292" spans="1:18" s="420" customFormat="1" ht="13.5" hidden="1" outlineLevel="3">
      <c r="A292" s="412"/>
      <c r="B292" s="413"/>
      <c r="C292" s="404" t="s">
        <v>223</v>
      </c>
      <c r="D292" s="414" t="s">
        <v>34</v>
      </c>
      <c r="E292" s="415" t="s">
        <v>138</v>
      </c>
      <c r="F292" s="413"/>
      <c r="G292" s="416">
        <v>45.988</v>
      </c>
      <c r="H292" s="417" t="s">
        <v>34</v>
      </c>
      <c r="I292" s="418"/>
      <c r="J292" s="419"/>
      <c r="K292" s="417" t="s">
        <v>34</v>
      </c>
      <c r="L292" s="418"/>
      <c r="M292" s="419"/>
      <c r="N292" s="417" t="s">
        <v>34</v>
      </c>
      <c r="O292" s="418"/>
      <c r="P292" s="419">
        <f t="shared" si="2"/>
        <v>45.988</v>
      </c>
      <c r="Q292" s="417" t="s">
        <v>34</v>
      </c>
      <c r="R292" s="418"/>
    </row>
    <row r="293" spans="1:18" s="320" customFormat="1" ht="22.5" customHeight="1" hidden="1" outlineLevel="2" collapsed="1">
      <c r="A293" s="321"/>
      <c r="B293" s="394" t="s">
        <v>467</v>
      </c>
      <c r="C293" s="394" t="s">
        <v>218</v>
      </c>
      <c r="D293" s="395" t="s">
        <v>219</v>
      </c>
      <c r="E293" s="396" t="s">
        <v>220</v>
      </c>
      <c r="F293" s="397" t="s">
        <v>221</v>
      </c>
      <c r="G293" s="398">
        <v>9.197</v>
      </c>
      <c r="H293" s="399">
        <v>64.1</v>
      </c>
      <c r="I293" s="400">
        <f>ROUND(H293*G293,2)</f>
        <v>589.53</v>
      </c>
      <c r="J293" s="401"/>
      <c r="K293" s="399">
        <v>64.1</v>
      </c>
      <c r="L293" s="400">
        <f>ROUND(K293*J293,2)</f>
        <v>0</v>
      </c>
      <c r="M293" s="401"/>
      <c r="N293" s="399">
        <v>64.1</v>
      </c>
      <c r="O293" s="400">
        <f>ROUND(N293*M293,2)</f>
        <v>0</v>
      </c>
      <c r="P293" s="401">
        <f t="shared" si="2"/>
        <v>9.197</v>
      </c>
      <c r="Q293" s="399">
        <v>64.1</v>
      </c>
      <c r="R293" s="400">
        <f>ROUND(Q293*P293,2)</f>
        <v>589.53</v>
      </c>
    </row>
    <row r="294" spans="1:18" s="411" customFormat="1" ht="13.5" hidden="1" outlineLevel="3">
      <c r="A294" s="402"/>
      <c r="B294" s="403"/>
      <c r="C294" s="404" t="s">
        <v>223</v>
      </c>
      <c r="D294" s="405" t="s">
        <v>34</v>
      </c>
      <c r="E294" s="406" t="s">
        <v>468</v>
      </c>
      <c r="F294" s="403"/>
      <c r="G294" s="407" t="s">
        <v>34</v>
      </c>
      <c r="H294" s="408" t="s">
        <v>34</v>
      </c>
      <c r="I294" s="409"/>
      <c r="J294" s="410"/>
      <c r="K294" s="408" t="s">
        <v>34</v>
      </c>
      <c r="L294" s="409"/>
      <c r="M294" s="410"/>
      <c r="N294" s="408" t="s">
        <v>34</v>
      </c>
      <c r="O294" s="409"/>
      <c r="P294" s="410" t="e">
        <f t="shared" si="2"/>
        <v>#VALUE!</v>
      </c>
      <c r="Q294" s="408" t="s">
        <v>34</v>
      </c>
      <c r="R294" s="409"/>
    </row>
    <row r="295" spans="1:18" s="411" customFormat="1" ht="13.5" hidden="1" outlineLevel="3">
      <c r="A295" s="402"/>
      <c r="B295" s="403"/>
      <c r="C295" s="404" t="s">
        <v>223</v>
      </c>
      <c r="D295" s="405" t="s">
        <v>34</v>
      </c>
      <c r="E295" s="406" t="s">
        <v>225</v>
      </c>
      <c r="F295" s="403"/>
      <c r="G295" s="407" t="s">
        <v>34</v>
      </c>
      <c r="H295" s="408" t="s">
        <v>34</v>
      </c>
      <c r="I295" s="409"/>
      <c r="J295" s="410"/>
      <c r="K295" s="408" t="s">
        <v>34</v>
      </c>
      <c r="L295" s="409"/>
      <c r="M295" s="410"/>
      <c r="N295" s="408" t="s">
        <v>34</v>
      </c>
      <c r="O295" s="409"/>
      <c r="P295" s="410" t="e">
        <f t="shared" si="2"/>
        <v>#VALUE!</v>
      </c>
      <c r="Q295" s="408" t="s">
        <v>34</v>
      </c>
      <c r="R295" s="409"/>
    </row>
    <row r="296" spans="1:18" s="420" customFormat="1" ht="13.5" hidden="1" outlineLevel="3">
      <c r="A296" s="412"/>
      <c r="B296" s="413"/>
      <c r="C296" s="404" t="s">
        <v>223</v>
      </c>
      <c r="D296" s="414" t="s">
        <v>34</v>
      </c>
      <c r="E296" s="415" t="s">
        <v>469</v>
      </c>
      <c r="F296" s="413"/>
      <c r="G296" s="416">
        <v>1.742</v>
      </c>
      <c r="H296" s="417" t="s">
        <v>34</v>
      </c>
      <c r="I296" s="418"/>
      <c r="J296" s="419"/>
      <c r="K296" s="417" t="s">
        <v>34</v>
      </c>
      <c r="L296" s="418"/>
      <c r="M296" s="419"/>
      <c r="N296" s="417" t="s">
        <v>34</v>
      </c>
      <c r="O296" s="418"/>
      <c r="P296" s="419">
        <f t="shared" si="2"/>
        <v>1.742</v>
      </c>
      <c r="Q296" s="417" t="s">
        <v>34</v>
      </c>
      <c r="R296" s="418"/>
    </row>
    <row r="297" spans="1:18" s="420" customFormat="1" ht="13.5" hidden="1" outlineLevel="3">
      <c r="A297" s="412"/>
      <c r="B297" s="413"/>
      <c r="C297" s="404" t="s">
        <v>223</v>
      </c>
      <c r="D297" s="414" t="s">
        <v>34</v>
      </c>
      <c r="E297" s="415" t="s">
        <v>470</v>
      </c>
      <c r="F297" s="413"/>
      <c r="G297" s="416">
        <v>44.246</v>
      </c>
      <c r="H297" s="417" t="s">
        <v>34</v>
      </c>
      <c r="I297" s="418"/>
      <c r="J297" s="419"/>
      <c r="K297" s="417" t="s">
        <v>34</v>
      </c>
      <c r="L297" s="418"/>
      <c r="M297" s="419"/>
      <c r="N297" s="417" t="s">
        <v>34</v>
      </c>
      <c r="O297" s="418"/>
      <c r="P297" s="419">
        <f t="shared" si="2"/>
        <v>44.246</v>
      </c>
      <c r="Q297" s="417" t="s">
        <v>34</v>
      </c>
      <c r="R297" s="418"/>
    </row>
    <row r="298" spans="1:18" s="429" customFormat="1" ht="13.5" hidden="1" outlineLevel="3">
      <c r="A298" s="421"/>
      <c r="B298" s="422"/>
      <c r="C298" s="404" t="s">
        <v>223</v>
      </c>
      <c r="D298" s="423" t="s">
        <v>138</v>
      </c>
      <c r="E298" s="424" t="s">
        <v>227</v>
      </c>
      <c r="F298" s="422"/>
      <c r="G298" s="425">
        <v>45.988</v>
      </c>
      <c r="H298" s="426" t="s">
        <v>34</v>
      </c>
      <c r="I298" s="427"/>
      <c r="J298" s="428"/>
      <c r="K298" s="426" t="s">
        <v>34</v>
      </c>
      <c r="L298" s="427"/>
      <c r="M298" s="428"/>
      <c r="N298" s="426" t="s">
        <v>34</v>
      </c>
      <c r="O298" s="427"/>
      <c r="P298" s="428">
        <f t="shared" si="2"/>
        <v>45.988</v>
      </c>
      <c r="Q298" s="426" t="s">
        <v>34</v>
      </c>
      <c r="R298" s="427"/>
    </row>
    <row r="299" spans="1:18" s="411" customFormat="1" ht="13.5" hidden="1" outlineLevel="3">
      <c r="A299" s="402"/>
      <c r="B299" s="403"/>
      <c r="C299" s="404" t="s">
        <v>223</v>
      </c>
      <c r="D299" s="405" t="s">
        <v>34</v>
      </c>
      <c r="E299" s="406" t="s">
        <v>228</v>
      </c>
      <c r="F299" s="403"/>
      <c r="G299" s="407" t="s">
        <v>34</v>
      </c>
      <c r="H299" s="408" t="s">
        <v>34</v>
      </c>
      <c r="I299" s="409"/>
      <c r="J299" s="410"/>
      <c r="K299" s="408" t="s">
        <v>34</v>
      </c>
      <c r="L299" s="409"/>
      <c r="M299" s="410"/>
      <c r="N299" s="408" t="s">
        <v>34</v>
      </c>
      <c r="O299" s="409"/>
      <c r="P299" s="410" t="e">
        <f t="shared" si="2"/>
        <v>#VALUE!</v>
      </c>
      <c r="Q299" s="408" t="s">
        <v>34</v>
      </c>
      <c r="R299" s="409"/>
    </row>
    <row r="300" spans="1:18" s="420" customFormat="1" ht="13.5" hidden="1" outlineLevel="3">
      <c r="A300" s="412"/>
      <c r="B300" s="413"/>
      <c r="C300" s="404" t="s">
        <v>223</v>
      </c>
      <c r="D300" s="414" t="s">
        <v>34</v>
      </c>
      <c r="E300" s="415" t="s">
        <v>471</v>
      </c>
      <c r="F300" s="413"/>
      <c r="G300" s="416">
        <v>0.348</v>
      </c>
      <c r="H300" s="417" t="s">
        <v>34</v>
      </c>
      <c r="I300" s="418"/>
      <c r="J300" s="419"/>
      <c r="K300" s="417" t="s">
        <v>34</v>
      </c>
      <c r="L300" s="418"/>
      <c r="M300" s="419"/>
      <c r="N300" s="417" t="s">
        <v>34</v>
      </c>
      <c r="O300" s="418"/>
      <c r="P300" s="419">
        <f t="shared" si="2"/>
        <v>0.348</v>
      </c>
      <c r="Q300" s="417" t="s">
        <v>34</v>
      </c>
      <c r="R300" s="418"/>
    </row>
    <row r="301" spans="1:18" s="420" customFormat="1" ht="13.5" hidden="1" outlineLevel="3">
      <c r="A301" s="412"/>
      <c r="B301" s="413"/>
      <c r="C301" s="404" t="s">
        <v>223</v>
      </c>
      <c r="D301" s="414" t="s">
        <v>34</v>
      </c>
      <c r="E301" s="415" t="s">
        <v>472</v>
      </c>
      <c r="F301" s="413"/>
      <c r="G301" s="416">
        <v>8.849</v>
      </c>
      <c r="H301" s="417" t="s">
        <v>34</v>
      </c>
      <c r="I301" s="418"/>
      <c r="J301" s="419"/>
      <c r="K301" s="417" t="s">
        <v>34</v>
      </c>
      <c r="L301" s="418"/>
      <c r="M301" s="419"/>
      <c r="N301" s="417" t="s">
        <v>34</v>
      </c>
      <c r="O301" s="418"/>
      <c r="P301" s="419">
        <f t="shared" si="2"/>
        <v>8.849</v>
      </c>
      <c r="Q301" s="417" t="s">
        <v>34</v>
      </c>
      <c r="R301" s="418"/>
    </row>
    <row r="302" spans="1:18" s="429" customFormat="1" ht="13.5" hidden="1" outlineLevel="3">
      <c r="A302" s="421"/>
      <c r="B302" s="422"/>
      <c r="C302" s="404" t="s">
        <v>223</v>
      </c>
      <c r="D302" s="423" t="s">
        <v>139</v>
      </c>
      <c r="E302" s="424" t="s">
        <v>227</v>
      </c>
      <c r="F302" s="422"/>
      <c r="G302" s="425">
        <v>9.197</v>
      </c>
      <c r="H302" s="426" t="s">
        <v>34</v>
      </c>
      <c r="I302" s="427"/>
      <c r="J302" s="428"/>
      <c r="K302" s="426" t="s">
        <v>34</v>
      </c>
      <c r="L302" s="427"/>
      <c r="M302" s="428"/>
      <c r="N302" s="426" t="s">
        <v>34</v>
      </c>
      <c r="O302" s="427"/>
      <c r="P302" s="428">
        <f t="shared" si="2"/>
        <v>9.197</v>
      </c>
      <c r="Q302" s="426" t="s">
        <v>34</v>
      </c>
      <c r="R302" s="427"/>
    </row>
    <row r="303" spans="1:18" s="320" customFormat="1" ht="22.5" customHeight="1" hidden="1" outlineLevel="2" collapsed="1">
      <c r="A303" s="321"/>
      <c r="B303" s="394" t="s">
        <v>473</v>
      </c>
      <c r="C303" s="394" t="s">
        <v>218</v>
      </c>
      <c r="D303" s="395" t="s">
        <v>230</v>
      </c>
      <c r="E303" s="396" t="s">
        <v>231</v>
      </c>
      <c r="F303" s="397" t="s">
        <v>221</v>
      </c>
      <c r="G303" s="398">
        <v>9.197</v>
      </c>
      <c r="H303" s="399">
        <v>68.1</v>
      </c>
      <c r="I303" s="400">
        <f>ROUND(H303*G303,2)</f>
        <v>626.32</v>
      </c>
      <c r="J303" s="401"/>
      <c r="K303" s="399">
        <v>68.1</v>
      </c>
      <c r="L303" s="400">
        <f>ROUND(K303*J303,2)</f>
        <v>0</v>
      </c>
      <c r="M303" s="401"/>
      <c r="N303" s="399">
        <v>68.1</v>
      </c>
      <c r="O303" s="400">
        <f>ROUND(N303*M303,2)</f>
        <v>0</v>
      </c>
      <c r="P303" s="401">
        <f t="shared" si="2"/>
        <v>9.197</v>
      </c>
      <c r="Q303" s="399">
        <v>68.1</v>
      </c>
      <c r="R303" s="400">
        <f>ROUND(Q303*P303,2)</f>
        <v>626.32</v>
      </c>
    </row>
    <row r="304" spans="1:18" s="411" customFormat="1" ht="13.5" hidden="1" outlineLevel="3">
      <c r="A304" s="402"/>
      <c r="B304" s="403"/>
      <c r="C304" s="404" t="s">
        <v>223</v>
      </c>
      <c r="D304" s="405" t="s">
        <v>34</v>
      </c>
      <c r="E304" s="406" t="s">
        <v>474</v>
      </c>
      <c r="F304" s="403"/>
      <c r="G304" s="407" t="s">
        <v>34</v>
      </c>
      <c r="H304" s="408" t="s">
        <v>34</v>
      </c>
      <c r="I304" s="409"/>
      <c r="J304" s="410"/>
      <c r="K304" s="408" t="s">
        <v>34</v>
      </c>
      <c r="L304" s="409"/>
      <c r="M304" s="410"/>
      <c r="N304" s="408" t="s">
        <v>34</v>
      </c>
      <c r="O304" s="409"/>
      <c r="P304" s="410" t="e">
        <f t="shared" si="2"/>
        <v>#VALUE!</v>
      </c>
      <c r="Q304" s="408" t="s">
        <v>34</v>
      </c>
      <c r="R304" s="409"/>
    </row>
    <row r="305" spans="1:18" s="420" customFormat="1" ht="13.5" hidden="1" outlineLevel="3">
      <c r="A305" s="412"/>
      <c r="B305" s="413"/>
      <c r="C305" s="404" t="s">
        <v>223</v>
      </c>
      <c r="D305" s="414" t="s">
        <v>34</v>
      </c>
      <c r="E305" s="415" t="s">
        <v>139</v>
      </c>
      <c r="F305" s="413"/>
      <c r="G305" s="416">
        <v>9.197</v>
      </c>
      <c r="H305" s="417" t="s">
        <v>34</v>
      </c>
      <c r="I305" s="418"/>
      <c r="J305" s="419"/>
      <c r="K305" s="417" t="s">
        <v>34</v>
      </c>
      <c r="L305" s="418"/>
      <c r="M305" s="419"/>
      <c r="N305" s="417" t="s">
        <v>34</v>
      </c>
      <c r="O305" s="418"/>
      <c r="P305" s="419">
        <f t="shared" si="2"/>
        <v>9.197</v>
      </c>
      <c r="Q305" s="417" t="s">
        <v>34</v>
      </c>
      <c r="R305" s="418"/>
    </row>
    <row r="306" spans="1:18" s="320" customFormat="1" ht="22.5" customHeight="1" hidden="1" outlineLevel="2" collapsed="1">
      <c r="A306" s="321"/>
      <c r="B306" s="394" t="s">
        <v>475</v>
      </c>
      <c r="C306" s="394" t="s">
        <v>218</v>
      </c>
      <c r="D306" s="395" t="s">
        <v>476</v>
      </c>
      <c r="E306" s="396" t="s">
        <v>477</v>
      </c>
      <c r="F306" s="397" t="s">
        <v>366</v>
      </c>
      <c r="G306" s="398">
        <v>2.62</v>
      </c>
      <c r="H306" s="399">
        <v>132.4</v>
      </c>
      <c r="I306" s="400">
        <f>ROUND(H306*G306,2)</f>
        <v>346.89</v>
      </c>
      <c r="J306" s="401"/>
      <c r="K306" s="399">
        <v>132.4</v>
      </c>
      <c r="L306" s="400">
        <f>ROUND(K306*J306,2)</f>
        <v>0</v>
      </c>
      <c r="M306" s="401"/>
      <c r="N306" s="399">
        <v>132.4</v>
      </c>
      <c r="O306" s="400">
        <f>ROUND(N306*M306,2)</f>
        <v>0</v>
      </c>
      <c r="P306" s="401">
        <f t="shared" si="2"/>
        <v>2.62</v>
      </c>
      <c r="Q306" s="399">
        <v>132.4</v>
      </c>
      <c r="R306" s="400">
        <f>ROUND(Q306*P306,2)</f>
        <v>346.89</v>
      </c>
    </row>
    <row r="307" spans="1:18" s="420" customFormat="1" ht="13.5" hidden="1" outlineLevel="3">
      <c r="A307" s="412"/>
      <c r="B307" s="413"/>
      <c r="C307" s="404" t="s">
        <v>223</v>
      </c>
      <c r="D307" s="414" t="s">
        <v>34</v>
      </c>
      <c r="E307" s="415" t="s">
        <v>478</v>
      </c>
      <c r="F307" s="413"/>
      <c r="G307" s="416">
        <v>2.62</v>
      </c>
      <c r="H307" s="417" t="s">
        <v>34</v>
      </c>
      <c r="I307" s="418"/>
      <c r="J307" s="419"/>
      <c r="K307" s="417" t="s">
        <v>34</v>
      </c>
      <c r="L307" s="418"/>
      <c r="M307" s="419"/>
      <c r="N307" s="417" t="s">
        <v>34</v>
      </c>
      <c r="O307" s="418"/>
      <c r="P307" s="419">
        <f t="shared" si="2"/>
        <v>2.62</v>
      </c>
      <c r="Q307" s="417" t="s">
        <v>34</v>
      </c>
      <c r="R307" s="418"/>
    </row>
    <row r="308" spans="1:18" s="445" customFormat="1" ht="13.5" hidden="1" outlineLevel="3">
      <c r="A308" s="444"/>
      <c r="B308" s="446"/>
      <c r="C308" s="404" t="s">
        <v>223</v>
      </c>
      <c r="D308" s="447" t="s">
        <v>144</v>
      </c>
      <c r="E308" s="448" t="s">
        <v>238</v>
      </c>
      <c r="F308" s="446"/>
      <c r="G308" s="449">
        <v>2.62</v>
      </c>
      <c r="H308" s="450" t="s">
        <v>34</v>
      </c>
      <c r="I308" s="451"/>
      <c r="J308" s="452"/>
      <c r="K308" s="450" t="s">
        <v>34</v>
      </c>
      <c r="L308" s="451"/>
      <c r="M308" s="452"/>
      <c r="N308" s="450" t="s">
        <v>34</v>
      </c>
      <c r="O308" s="451"/>
      <c r="P308" s="452">
        <f t="shared" si="2"/>
        <v>2.62</v>
      </c>
      <c r="Q308" s="450" t="s">
        <v>34</v>
      </c>
      <c r="R308" s="451"/>
    </row>
    <row r="309" spans="1:18" s="320" customFormat="1" ht="22.5" customHeight="1" hidden="1" outlineLevel="2" collapsed="1">
      <c r="A309" s="321"/>
      <c r="B309" s="394" t="s">
        <v>479</v>
      </c>
      <c r="C309" s="394" t="s">
        <v>218</v>
      </c>
      <c r="D309" s="395" t="s">
        <v>480</v>
      </c>
      <c r="E309" s="396" t="s">
        <v>481</v>
      </c>
      <c r="F309" s="397" t="s">
        <v>366</v>
      </c>
      <c r="G309" s="398">
        <v>3.92</v>
      </c>
      <c r="H309" s="399">
        <v>278.6</v>
      </c>
      <c r="I309" s="400">
        <f>ROUND(H309*G309,2)</f>
        <v>1092.11</v>
      </c>
      <c r="J309" s="401"/>
      <c r="K309" s="399">
        <v>278.6</v>
      </c>
      <c r="L309" s="400">
        <f>ROUND(K309*J309,2)</f>
        <v>0</v>
      </c>
      <c r="M309" s="401"/>
      <c r="N309" s="399">
        <v>278.6</v>
      </c>
      <c r="O309" s="400">
        <f>ROUND(N309*M309,2)</f>
        <v>0</v>
      </c>
      <c r="P309" s="401">
        <f t="shared" si="2"/>
        <v>3.92</v>
      </c>
      <c r="Q309" s="399">
        <v>278.6</v>
      </c>
      <c r="R309" s="400">
        <f>ROUND(Q309*P309,2)</f>
        <v>1092.11</v>
      </c>
    </row>
    <row r="310" spans="1:18" s="420" customFormat="1" ht="13.5" hidden="1" outlineLevel="3">
      <c r="A310" s="412"/>
      <c r="B310" s="413"/>
      <c r="C310" s="404" t="s">
        <v>223</v>
      </c>
      <c r="D310" s="414" t="s">
        <v>34</v>
      </c>
      <c r="E310" s="415" t="s">
        <v>482</v>
      </c>
      <c r="F310" s="413"/>
      <c r="G310" s="416">
        <v>3.92</v>
      </c>
      <c r="H310" s="417" t="s">
        <v>34</v>
      </c>
      <c r="I310" s="418"/>
      <c r="J310" s="419"/>
      <c r="K310" s="417" t="s">
        <v>34</v>
      </c>
      <c r="L310" s="418"/>
      <c r="M310" s="419"/>
      <c r="N310" s="417" t="s">
        <v>34</v>
      </c>
      <c r="O310" s="418"/>
      <c r="P310" s="419">
        <f t="shared" si="2"/>
        <v>3.92</v>
      </c>
      <c r="Q310" s="417" t="s">
        <v>34</v>
      </c>
      <c r="R310" s="418"/>
    </row>
    <row r="311" spans="1:18" s="445" customFormat="1" ht="13.5" hidden="1" outlineLevel="3">
      <c r="A311" s="444"/>
      <c r="B311" s="446"/>
      <c r="C311" s="404" t="s">
        <v>223</v>
      </c>
      <c r="D311" s="447" t="s">
        <v>145</v>
      </c>
      <c r="E311" s="448" t="s">
        <v>238</v>
      </c>
      <c r="F311" s="446"/>
      <c r="G311" s="449">
        <v>3.92</v>
      </c>
      <c r="H311" s="450" t="s">
        <v>34</v>
      </c>
      <c r="I311" s="451"/>
      <c r="J311" s="452"/>
      <c r="K311" s="450" t="s">
        <v>34</v>
      </c>
      <c r="L311" s="451"/>
      <c r="M311" s="452"/>
      <c r="N311" s="450" t="s">
        <v>34</v>
      </c>
      <c r="O311" s="451"/>
      <c r="P311" s="452">
        <f aca="true" t="shared" si="3" ref="P311:P374">J311+M311+G311</f>
        <v>3.92</v>
      </c>
      <c r="Q311" s="450" t="s">
        <v>34</v>
      </c>
      <c r="R311" s="451"/>
    </row>
    <row r="312" spans="1:18" s="320" customFormat="1" ht="22.5" customHeight="1" hidden="1" outlineLevel="2" collapsed="1">
      <c r="A312" s="321"/>
      <c r="B312" s="394" t="s">
        <v>483</v>
      </c>
      <c r="C312" s="394" t="s">
        <v>218</v>
      </c>
      <c r="D312" s="395" t="s">
        <v>484</v>
      </c>
      <c r="E312" s="396" t="s">
        <v>485</v>
      </c>
      <c r="F312" s="397" t="s">
        <v>366</v>
      </c>
      <c r="G312" s="398">
        <v>2.38</v>
      </c>
      <c r="H312" s="399">
        <v>69.7</v>
      </c>
      <c r="I312" s="400">
        <f>ROUND(H312*G312,2)</f>
        <v>165.89</v>
      </c>
      <c r="J312" s="401"/>
      <c r="K312" s="399">
        <v>69.7</v>
      </c>
      <c r="L312" s="400">
        <f>ROUND(K312*J312,2)</f>
        <v>0</v>
      </c>
      <c r="M312" s="401"/>
      <c r="N312" s="399">
        <v>69.7</v>
      </c>
      <c r="O312" s="400">
        <f>ROUND(N312*M312,2)</f>
        <v>0</v>
      </c>
      <c r="P312" s="401">
        <f t="shared" si="3"/>
        <v>2.38</v>
      </c>
      <c r="Q312" s="399">
        <v>69.7</v>
      </c>
      <c r="R312" s="400">
        <f>ROUND(Q312*P312,2)</f>
        <v>165.89</v>
      </c>
    </row>
    <row r="313" spans="1:18" s="420" customFormat="1" ht="13.5" hidden="1" outlineLevel="3">
      <c r="A313" s="412"/>
      <c r="B313" s="413"/>
      <c r="C313" s="404" t="s">
        <v>223</v>
      </c>
      <c r="D313" s="414" t="s">
        <v>34</v>
      </c>
      <c r="E313" s="415" t="s">
        <v>486</v>
      </c>
      <c r="F313" s="413"/>
      <c r="G313" s="416">
        <v>2.38</v>
      </c>
      <c r="H313" s="417" t="s">
        <v>34</v>
      </c>
      <c r="I313" s="418"/>
      <c r="J313" s="419"/>
      <c r="K313" s="417" t="s">
        <v>34</v>
      </c>
      <c r="L313" s="418"/>
      <c r="M313" s="419"/>
      <c r="N313" s="417" t="s">
        <v>34</v>
      </c>
      <c r="O313" s="418"/>
      <c r="P313" s="419">
        <f t="shared" si="3"/>
        <v>2.38</v>
      </c>
      <c r="Q313" s="417" t="s">
        <v>34</v>
      </c>
      <c r="R313" s="418"/>
    </row>
    <row r="314" spans="1:18" s="445" customFormat="1" ht="13.5" hidden="1" outlineLevel="3">
      <c r="A314" s="444"/>
      <c r="B314" s="446"/>
      <c r="C314" s="404" t="s">
        <v>223</v>
      </c>
      <c r="D314" s="447" t="s">
        <v>122</v>
      </c>
      <c r="E314" s="448" t="s">
        <v>238</v>
      </c>
      <c r="F314" s="446"/>
      <c r="G314" s="449">
        <v>2.38</v>
      </c>
      <c r="H314" s="450" t="s">
        <v>34</v>
      </c>
      <c r="I314" s="451"/>
      <c r="J314" s="452"/>
      <c r="K314" s="450" t="s">
        <v>34</v>
      </c>
      <c r="L314" s="451"/>
      <c r="M314" s="452"/>
      <c r="N314" s="450" t="s">
        <v>34</v>
      </c>
      <c r="O314" s="451"/>
      <c r="P314" s="452">
        <f t="shared" si="3"/>
        <v>2.38</v>
      </c>
      <c r="Q314" s="450" t="s">
        <v>34</v>
      </c>
      <c r="R314" s="451"/>
    </row>
    <row r="315" spans="1:18" s="320" customFormat="1" ht="22.5" customHeight="1" hidden="1" outlineLevel="2" collapsed="1">
      <c r="A315" s="321"/>
      <c r="B315" s="394" t="s">
        <v>487</v>
      </c>
      <c r="C315" s="394" t="s">
        <v>218</v>
      </c>
      <c r="D315" s="395" t="s">
        <v>488</v>
      </c>
      <c r="E315" s="396" t="s">
        <v>489</v>
      </c>
      <c r="F315" s="397" t="s">
        <v>221</v>
      </c>
      <c r="G315" s="398">
        <v>17.598</v>
      </c>
      <c r="H315" s="399">
        <v>111.5</v>
      </c>
      <c r="I315" s="400">
        <f>ROUND(H315*G315,2)</f>
        <v>1962.18</v>
      </c>
      <c r="J315" s="401"/>
      <c r="K315" s="399">
        <v>111.5</v>
      </c>
      <c r="L315" s="400">
        <f>ROUND(K315*J315,2)</f>
        <v>0</v>
      </c>
      <c r="M315" s="401"/>
      <c r="N315" s="399">
        <v>111.5</v>
      </c>
      <c r="O315" s="400">
        <f>ROUND(N315*M315,2)</f>
        <v>0</v>
      </c>
      <c r="P315" s="401">
        <f t="shared" si="3"/>
        <v>17.598</v>
      </c>
      <c r="Q315" s="399">
        <v>111.5</v>
      </c>
      <c r="R315" s="400">
        <f>ROUND(Q315*P315,2)</f>
        <v>1962.18</v>
      </c>
    </row>
    <row r="316" spans="1:18" s="420" customFormat="1" ht="13.5" hidden="1" outlineLevel="3">
      <c r="A316" s="412"/>
      <c r="B316" s="413"/>
      <c r="C316" s="404" t="s">
        <v>223</v>
      </c>
      <c r="D316" s="414" t="s">
        <v>34</v>
      </c>
      <c r="E316" s="415" t="s">
        <v>490</v>
      </c>
      <c r="F316" s="413"/>
      <c r="G316" s="416">
        <v>4.611</v>
      </c>
      <c r="H316" s="417" t="s">
        <v>34</v>
      </c>
      <c r="I316" s="418"/>
      <c r="J316" s="419"/>
      <c r="K316" s="417" t="s">
        <v>34</v>
      </c>
      <c r="L316" s="418"/>
      <c r="M316" s="419"/>
      <c r="N316" s="417" t="s">
        <v>34</v>
      </c>
      <c r="O316" s="418"/>
      <c r="P316" s="419">
        <f t="shared" si="3"/>
        <v>4.611</v>
      </c>
      <c r="Q316" s="417" t="s">
        <v>34</v>
      </c>
      <c r="R316" s="418"/>
    </row>
    <row r="317" spans="1:18" s="420" customFormat="1" ht="13.5" hidden="1" outlineLevel="3">
      <c r="A317" s="412"/>
      <c r="B317" s="413"/>
      <c r="C317" s="404" t="s">
        <v>223</v>
      </c>
      <c r="D317" s="414" t="s">
        <v>34</v>
      </c>
      <c r="E317" s="415" t="s">
        <v>491</v>
      </c>
      <c r="F317" s="413"/>
      <c r="G317" s="416">
        <v>9.417</v>
      </c>
      <c r="H317" s="417" t="s">
        <v>34</v>
      </c>
      <c r="I317" s="418"/>
      <c r="J317" s="419"/>
      <c r="K317" s="417" t="s">
        <v>34</v>
      </c>
      <c r="L317" s="418"/>
      <c r="M317" s="419"/>
      <c r="N317" s="417" t="s">
        <v>34</v>
      </c>
      <c r="O317" s="418"/>
      <c r="P317" s="419">
        <f t="shared" si="3"/>
        <v>9.417</v>
      </c>
      <c r="Q317" s="417" t="s">
        <v>34</v>
      </c>
      <c r="R317" s="418"/>
    </row>
    <row r="318" spans="1:18" s="420" customFormat="1" ht="13.5" hidden="1" outlineLevel="3">
      <c r="A318" s="412"/>
      <c r="B318" s="413"/>
      <c r="C318" s="404" t="s">
        <v>223</v>
      </c>
      <c r="D318" s="414" t="s">
        <v>34</v>
      </c>
      <c r="E318" s="415" t="s">
        <v>492</v>
      </c>
      <c r="F318" s="413"/>
      <c r="G318" s="416">
        <v>3.57</v>
      </c>
      <c r="H318" s="417" t="s">
        <v>34</v>
      </c>
      <c r="I318" s="418"/>
      <c r="J318" s="419"/>
      <c r="K318" s="417" t="s">
        <v>34</v>
      </c>
      <c r="L318" s="418"/>
      <c r="M318" s="419"/>
      <c r="N318" s="417" t="s">
        <v>34</v>
      </c>
      <c r="O318" s="418"/>
      <c r="P318" s="419">
        <f t="shared" si="3"/>
        <v>3.57</v>
      </c>
      <c r="Q318" s="417" t="s">
        <v>34</v>
      </c>
      <c r="R318" s="418"/>
    </row>
    <row r="319" spans="1:18" s="445" customFormat="1" ht="13.5" hidden="1" outlineLevel="3">
      <c r="A319" s="444"/>
      <c r="B319" s="446"/>
      <c r="C319" s="404" t="s">
        <v>223</v>
      </c>
      <c r="D319" s="447" t="s">
        <v>34</v>
      </c>
      <c r="E319" s="448" t="s">
        <v>238</v>
      </c>
      <c r="F319" s="446"/>
      <c r="G319" s="449">
        <v>17.598</v>
      </c>
      <c r="H319" s="450" t="s">
        <v>34</v>
      </c>
      <c r="I319" s="451"/>
      <c r="J319" s="452"/>
      <c r="K319" s="450" t="s">
        <v>34</v>
      </c>
      <c r="L319" s="451"/>
      <c r="M319" s="452"/>
      <c r="N319" s="450" t="s">
        <v>34</v>
      </c>
      <c r="O319" s="451"/>
      <c r="P319" s="452">
        <f t="shared" si="3"/>
        <v>17.598</v>
      </c>
      <c r="Q319" s="450" t="s">
        <v>34</v>
      </c>
      <c r="R319" s="451"/>
    </row>
    <row r="320" spans="1:18" s="320" customFormat="1" ht="22.5" customHeight="1" hidden="1" outlineLevel="2" collapsed="1">
      <c r="A320" s="321"/>
      <c r="B320" s="394" t="s">
        <v>493</v>
      </c>
      <c r="C320" s="394" t="s">
        <v>218</v>
      </c>
      <c r="D320" s="395" t="s">
        <v>494</v>
      </c>
      <c r="E320" s="396" t="s">
        <v>495</v>
      </c>
      <c r="F320" s="397" t="s">
        <v>221</v>
      </c>
      <c r="G320" s="398">
        <v>36.609</v>
      </c>
      <c r="H320" s="399">
        <v>250.8</v>
      </c>
      <c r="I320" s="400">
        <f>ROUND(H320*G320,2)</f>
        <v>9181.54</v>
      </c>
      <c r="J320" s="401"/>
      <c r="K320" s="399">
        <v>250.8</v>
      </c>
      <c r="L320" s="400">
        <f>ROUND(K320*J320,2)</f>
        <v>0</v>
      </c>
      <c r="M320" s="401"/>
      <c r="N320" s="399">
        <v>250.8</v>
      </c>
      <c r="O320" s="400">
        <f>ROUND(N320*M320,2)</f>
        <v>0</v>
      </c>
      <c r="P320" s="401">
        <f t="shared" si="3"/>
        <v>36.609</v>
      </c>
      <c r="Q320" s="399">
        <v>250.8</v>
      </c>
      <c r="R320" s="400">
        <f>ROUND(Q320*P320,2)</f>
        <v>9181.54</v>
      </c>
    </row>
    <row r="321" spans="1:18" s="411" customFormat="1" ht="13.5" hidden="1" outlineLevel="3">
      <c r="A321" s="402"/>
      <c r="B321" s="403"/>
      <c r="C321" s="404" t="s">
        <v>223</v>
      </c>
      <c r="D321" s="405" t="s">
        <v>34</v>
      </c>
      <c r="E321" s="406" t="s">
        <v>423</v>
      </c>
      <c r="F321" s="403"/>
      <c r="G321" s="407" t="s">
        <v>34</v>
      </c>
      <c r="H321" s="408" t="s">
        <v>34</v>
      </c>
      <c r="I321" s="409"/>
      <c r="J321" s="410"/>
      <c r="K321" s="408" t="s">
        <v>34</v>
      </c>
      <c r="L321" s="409"/>
      <c r="M321" s="410"/>
      <c r="N321" s="408" t="s">
        <v>34</v>
      </c>
      <c r="O321" s="409"/>
      <c r="P321" s="410" t="e">
        <f t="shared" si="3"/>
        <v>#VALUE!</v>
      </c>
      <c r="Q321" s="408" t="s">
        <v>34</v>
      </c>
      <c r="R321" s="409"/>
    </row>
    <row r="322" spans="1:18" s="411" customFormat="1" ht="13.5" hidden="1" outlineLevel="3">
      <c r="A322" s="402"/>
      <c r="B322" s="403"/>
      <c r="C322" s="404" t="s">
        <v>223</v>
      </c>
      <c r="D322" s="405" t="s">
        <v>34</v>
      </c>
      <c r="E322" s="406" t="s">
        <v>496</v>
      </c>
      <c r="F322" s="403"/>
      <c r="G322" s="407" t="s">
        <v>34</v>
      </c>
      <c r="H322" s="408" t="s">
        <v>34</v>
      </c>
      <c r="I322" s="409"/>
      <c r="J322" s="410"/>
      <c r="K322" s="408" t="s">
        <v>34</v>
      </c>
      <c r="L322" s="409"/>
      <c r="M322" s="410"/>
      <c r="N322" s="408" t="s">
        <v>34</v>
      </c>
      <c r="O322" s="409"/>
      <c r="P322" s="410" t="e">
        <f t="shared" si="3"/>
        <v>#VALUE!</v>
      </c>
      <c r="Q322" s="408" t="s">
        <v>34</v>
      </c>
      <c r="R322" s="409"/>
    </row>
    <row r="323" spans="1:18" s="420" customFormat="1" ht="13.5" hidden="1" outlineLevel="3">
      <c r="A323" s="412"/>
      <c r="B323" s="413"/>
      <c r="C323" s="404" t="s">
        <v>223</v>
      </c>
      <c r="D323" s="414" t="s">
        <v>34</v>
      </c>
      <c r="E323" s="415" t="s">
        <v>497</v>
      </c>
      <c r="F323" s="413"/>
      <c r="G323" s="416">
        <v>55.802</v>
      </c>
      <c r="H323" s="417" t="s">
        <v>34</v>
      </c>
      <c r="I323" s="418"/>
      <c r="J323" s="419"/>
      <c r="K323" s="417" t="s">
        <v>34</v>
      </c>
      <c r="L323" s="418"/>
      <c r="M323" s="419"/>
      <c r="N323" s="417" t="s">
        <v>34</v>
      </c>
      <c r="O323" s="418"/>
      <c r="P323" s="419">
        <f t="shared" si="3"/>
        <v>55.802</v>
      </c>
      <c r="Q323" s="417" t="s">
        <v>34</v>
      </c>
      <c r="R323" s="418"/>
    </row>
    <row r="324" spans="1:18" s="420" customFormat="1" ht="13.5" hidden="1" outlineLevel="3">
      <c r="A324" s="412"/>
      <c r="B324" s="413"/>
      <c r="C324" s="404" t="s">
        <v>223</v>
      </c>
      <c r="D324" s="414" t="s">
        <v>34</v>
      </c>
      <c r="E324" s="415" t="s">
        <v>498</v>
      </c>
      <c r="F324" s="413"/>
      <c r="G324" s="416">
        <v>9.996</v>
      </c>
      <c r="H324" s="417" t="s">
        <v>34</v>
      </c>
      <c r="I324" s="418"/>
      <c r="J324" s="419"/>
      <c r="K324" s="417" t="s">
        <v>34</v>
      </c>
      <c r="L324" s="418"/>
      <c r="M324" s="419"/>
      <c r="N324" s="417" t="s">
        <v>34</v>
      </c>
      <c r="O324" s="418"/>
      <c r="P324" s="419">
        <f t="shared" si="3"/>
        <v>9.996</v>
      </c>
      <c r="Q324" s="417" t="s">
        <v>34</v>
      </c>
      <c r="R324" s="418"/>
    </row>
    <row r="325" spans="1:18" s="420" customFormat="1" ht="13.5" hidden="1" outlineLevel="3">
      <c r="A325" s="412"/>
      <c r="B325" s="413"/>
      <c r="C325" s="404" t="s">
        <v>223</v>
      </c>
      <c r="D325" s="414" t="s">
        <v>34</v>
      </c>
      <c r="E325" s="415" t="s">
        <v>499</v>
      </c>
      <c r="F325" s="413"/>
      <c r="G325" s="416">
        <v>0.44</v>
      </c>
      <c r="H325" s="417" t="s">
        <v>34</v>
      </c>
      <c r="I325" s="418"/>
      <c r="J325" s="419"/>
      <c r="K325" s="417" t="s">
        <v>34</v>
      </c>
      <c r="L325" s="418"/>
      <c r="M325" s="419"/>
      <c r="N325" s="417" t="s">
        <v>34</v>
      </c>
      <c r="O325" s="418"/>
      <c r="P325" s="419">
        <f t="shared" si="3"/>
        <v>0.44</v>
      </c>
      <c r="Q325" s="417" t="s">
        <v>34</v>
      </c>
      <c r="R325" s="418"/>
    </row>
    <row r="326" spans="1:18" s="411" customFormat="1" ht="13.5" hidden="1" outlineLevel="3">
      <c r="A326" s="402"/>
      <c r="B326" s="403"/>
      <c r="C326" s="404" t="s">
        <v>223</v>
      </c>
      <c r="D326" s="405" t="s">
        <v>34</v>
      </c>
      <c r="E326" s="406" t="s">
        <v>500</v>
      </c>
      <c r="F326" s="403"/>
      <c r="G326" s="407" t="s">
        <v>34</v>
      </c>
      <c r="H326" s="408" t="s">
        <v>34</v>
      </c>
      <c r="I326" s="409"/>
      <c r="J326" s="410"/>
      <c r="K326" s="408" t="s">
        <v>34</v>
      </c>
      <c r="L326" s="409"/>
      <c r="M326" s="410"/>
      <c r="N326" s="408" t="s">
        <v>34</v>
      </c>
      <c r="O326" s="409"/>
      <c r="P326" s="410" t="e">
        <f t="shared" si="3"/>
        <v>#VALUE!</v>
      </c>
      <c r="Q326" s="408" t="s">
        <v>34</v>
      </c>
      <c r="R326" s="409"/>
    </row>
    <row r="327" spans="1:18" s="420" customFormat="1" ht="13.5" hidden="1" outlineLevel="3">
      <c r="A327" s="412"/>
      <c r="B327" s="413"/>
      <c r="C327" s="404" t="s">
        <v>223</v>
      </c>
      <c r="D327" s="414" t="s">
        <v>34</v>
      </c>
      <c r="E327" s="415" t="s">
        <v>501</v>
      </c>
      <c r="F327" s="413"/>
      <c r="G327" s="416">
        <v>7.258</v>
      </c>
      <c r="H327" s="417" t="s">
        <v>34</v>
      </c>
      <c r="I327" s="418"/>
      <c r="J327" s="419"/>
      <c r="K327" s="417" t="s">
        <v>34</v>
      </c>
      <c r="L327" s="418"/>
      <c r="M327" s="419"/>
      <c r="N327" s="417" t="s">
        <v>34</v>
      </c>
      <c r="O327" s="418"/>
      <c r="P327" s="419">
        <f t="shared" si="3"/>
        <v>7.258</v>
      </c>
      <c r="Q327" s="417" t="s">
        <v>34</v>
      </c>
      <c r="R327" s="418"/>
    </row>
    <row r="328" spans="1:18" s="445" customFormat="1" ht="13.5" hidden="1" outlineLevel="3">
      <c r="A328" s="444"/>
      <c r="B328" s="446"/>
      <c r="C328" s="404" t="s">
        <v>223</v>
      </c>
      <c r="D328" s="447" t="s">
        <v>187</v>
      </c>
      <c r="E328" s="448" t="s">
        <v>238</v>
      </c>
      <c r="F328" s="446"/>
      <c r="G328" s="449">
        <v>73.496</v>
      </c>
      <c r="H328" s="450" t="s">
        <v>34</v>
      </c>
      <c r="I328" s="451"/>
      <c r="J328" s="452"/>
      <c r="K328" s="450" t="s">
        <v>34</v>
      </c>
      <c r="L328" s="451"/>
      <c r="M328" s="452"/>
      <c r="N328" s="450" t="s">
        <v>34</v>
      </c>
      <c r="O328" s="451"/>
      <c r="P328" s="452">
        <f t="shared" si="3"/>
        <v>73.496</v>
      </c>
      <c r="Q328" s="450" t="s">
        <v>34</v>
      </c>
      <c r="R328" s="451"/>
    </row>
    <row r="329" spans="1:18" s="411" customFormat="1" ht="13.5" hidden="1" outlineLevel="3">
      <c r="A329" s="402"/>
      <c r="B329" s="403"/>
      <c r="C329" s="404" t="s">
        <v>223</v>
      </c>
      <c r="D329" s="405" t="s">
        <v>34</v>
      </c>
      <c r="E329" s="406" t="s">
        <v>502</v>
      </c>
      <c r="F329" s="403"/>
      <c r="G329" s="407" t="s">
        <v>34</v>
      </c>
      <c r="H329" s="408" t="s">
        <v>34</v>
      </c>
      <c r="I329" s="409"/>
      <c r="J329" s="410"/>
      <c r="K329" s="408" t="s">
        <v>34</v>
      </c>
      <c r="L329" s="409"/>
      <c r="M329" s="410"/>
      <c r="N329" s="408" t="s">
        <v>34</v>
      </c>
      <c r="O329" s="409"/>
      <c r="P329" s="410" t="e">
        <f t="shared" si="3"/>
        <v>#VALUE!</v>
      </c>
      <c r="Q329" s="408" t="s">
        <v>34</v>
      </c>
      <c r="R329" s="409"/>
    </row>
    <row r="330" spans="1:18" s="420" customFormat="1" ht="13.5" hidden="1" outlineLevel="3">
      <c r="A330" s="412"/>
      <c r="B330" s="413"/>
      <c r="C330" s="404" t="s">
        <v>223</v>
      </c>
      <c r="D330" s="414" t="s">
        <v>34</v>
      </c>
      <c r="E330" s="415" t="s">
        <v>503</v>
      </c>
      <c r="F330" s="413"/>
      <c r="G330" s="416">
        <v>-2.211</v>
      </c>
      <c r="H330" s="417" t="s">
        <v>34</v>
      </c>
      <c r="I330" s="418"/>
      <c r="J330" s="419"/>
      <c r="K330" s="417" t="s">
        <v>34</v>
      </c>
      <c r="L330" s="418"/>
      <c r="M330" s="419"/>
      <c r="N330" s="417" t="s">
        <v>34</v>
      </c>
      <c r="O330" s="418"/>
      <c r="P330" s="419">
        <f t="shared" si="3"/>
        <v>-2.211</v>
      </c>
      <c r="Q330" s="417" t="s">
        <v>34</v>
      </c>
      <c r="R330" s="418"/>
    </row>
    <row r="331" spans="1:18" s="420" customFormat="1" ht="13.5" hidden="1" outlineLevel="3">
      <c r="A331" s="412"/>
      <c r="B331" s="413"/>
      <c r="C331" s="404" t="s">
        <v>223</v>
      </c>
      <c r="D331" s="414" t="s">
        <v>34</v>
      </c>
      <c r="E331" s="415" t="s">
        <v>504</v>
      </c>
      <c r="F331" s="413"/>
      <c r="G331" s="416">
        <v>-2.862</v>
      </c>
      <c r="H331" s="417" t="s">
        <v>34</v>
      </c>
      <c r="I331" s="418"/>
      <c r="J331" s="419"/>
      <c r="K331" s="417" t="s">
        <v>34</v>
      </c>
      <c r="L331" s="418"/>
      <c r="M331" s="419"/>
      <c r="N331" s="417" t="s">
        <v>34</v>
      </c>
      <c r="O331" s="418"/>
      <c r="P331" s="419">
        <f t="shared" si="3"/>
        <v>-2.862</v>
      </c>
      <c r="Q331" s="417" t="s">
        <v>34</v>
      </c>
      <c r="R331" s="418"/>
    </row>
    <row r="332" spans="1:18" s="411" customFormat="1" ht="13.5" hidden="1" outlineLevel="3">
      <c r="A332" s="402"/>
      <c r="B332" s="403"/>
      <c r="C332" s="404" t="s">
        <v>223</v>
      </c>
      <c r="D332" s="405" t="s">
        <v>34</v>
      </c>
      <c r="E332" s="406" t="s">
        <v>505</v>
      </c>
      <c r="F332" s="403"/>
      <c r="G332" s="407" t="s">
        <v>34</v>
      </c>
      <c r="H332" s="408" t="s">
        <v>34</v>
      </c>
      <c r="I332" s="409"/>
      <c r="J332" s="410"/>
      <c r="K332" s="408" t="s">
        <v>34</v>
      </c>
      <c r="L332" s="409"/>
      <c r="M332" s="410"/>
      <c r="N332" s="408" t="s">
        <v>34</v>
      </c>
      <c r="O332" s="409"/>
      <c r="P332" s="410" t="e">
        <f t="shared" si="3"/>
        <v>#VALUE!</v>
      </c>
      <c r="Q332" s="408" t="s">
        <v>34</v>
      </c>
      <c r="R332" s="409"/>
    </row>
    <row r="333" spans="1:18" s="420" customFormat="1" ht="13.5" hidden="1" outlineLevel="3">
      <c r="A333" s="412"/>
      <c r="B333" s="413"/>
      <c r="C333" s="404" t="s">
        <v>223</v>
      </c>
      <c r="D333" s="414" t="s">
        <v>34</v>
      </c>
      <c r="E333" s="415" t="s">
        <v>506</v>
      </c>
      <c r="F333" s="413"/>
      <c r="G333" s="416">
        <v>-0.523</v>
      </c>
      <c r="H333" s="417" t="s">
        <v>34</v>
      </c>
      <c r="I333" s="418"/>
      <c r="J333" s="419"/>
      <c r="K333" s="417" t="s">
        <v>34</v>
      </c>
      <c r="L333" s="418"/>
      <c r="M333" s="419"/>
      <c r="N333" s="417" t="s">
        <v>34</v>
      </c>
      <c r="O333" s="418"/>
      <c r="P333" s="419">
        <f t="shared" si="3"/>
        <v>-0.523</v>
      </c>
      <c r="Q333" s="417" t="s">
        <v>34</v>
      </c>
      <c r="R333" s="418"/>
    </row>
    <row r="334" spans="1:18" s="411" customFormat="1" ht="13.5" hidden="1" outlineLevel="3">
      <c r="A334" s="402"/>
      <c r="B334" s="403"/>
      <c r="C334" s="404" t="s">
        <v>223</v>
      </c>
      <c r="D334" s="405" t="s">
        <v>34</v>
      </c>
      <c r="E334" s="406" t="s">
        <v>507</v>
      </c>
      <c r="F334" s="403"/>
      <c r="G334" s="407" t="s">
        <v>34</v>
      </c>
      <c r="H334" s="408" t="s">
        <v>34</v>
      </c>
      <c r="I334" s="409"/>
      <c r="J334" s="410"/>
      <c r="K334" s="408" t="s">
        <v>34</v>
      </c>
      <c r="L334" s="409"/>
      <c r="M334" s="410"/>
      <c r="N334" s="408" t="s">
        <v>34</v>
      </c>
      <c r="O334" s="409"/>
      <c r="P334" s="410" t="e">
        <f t="shared" si="3"/>
        <v>#VALUE!</v>
      </c>
      <c r="Q334" s="408" t="s">
        <v>34</v>
      </c>
      <c r="R334" s="409"/>
    </row>
    <row r="335" spans="1:18" s="420" customFormat="1" ht="13.5" hidden="1" outlineLevel="3">
      <c r="A335" s="412"/>
      <c r="B335" s="413"/>
      <c r="C335" s="404" t="s">
        <v>223</v>
      </c>
      <c r="D335" s="414" t="s">
        <v>34</v>
      </c>
      <c r="E335" s="415" t="s">
        <v>508</v>
      </c>
      <c r="F335" s="413"/>
      <c r="G335" s="416">
        <v>-6.672</v>
      </c>
      <c r="H335" s="417" t="s">
        <v>34</v>
      </c>
      <c r="I335" s="418"/>
      <c r="J335" s="419"/>
      <c r="K335" s="417" t="s">
        <v>34</v>
      </c>
      <c r="L335" s="418"/>
      <c r="M335" s="419"/>
      <c r="N335" s="417" t="s">
        <v>34</v>
      </c>
      <c r="O335" s="418"/>
      <c r="P335" s="419">
        <f t="shared" si="3"/>
        <v>-6.672</v>
      </c>
      <c r="Q335" s="417" t="s">
        <v>34</v>
      </c>
      <c r="R335" s="418"/>
    </row>
    <row r="336" spans="1:18" s="411" customFormat="1" ht="13.5" hidden="1" outlineLevel="3">
      <c r="A336" s="402"/>
      <c r="B336" s="403"/>
      <c r="C336" s="404" t="s">
        <v>223</v>
      </c>
      <c r="D336" s="405" t="s">
        <v>34</v>
      </c>
      <c r="E336" s="406" t="s">
        <v>239</v>
      </c>
      <c r="F336" s="403"/>
      <c r="G336" s="407" t="s">
        <v>34</v>
      </c>
      <c r="H336" s="408" t="s">
        <v>34</v>
      </c>
      <c r="I336" s="409"/>
      <c r="J336" s="410"/>
      <c r="K336" s="408" t="s">
        <v>34</v>
      </c>
      <c r="L336" s="409"/>
      <c r="M336" s="410"/>
      <c r="N336" s="408" t="s">
        <v>34</v>
      </c>
      <c r="O336" s="409"/>
      <c r="P336" s="410" t="e">
        <f t="shared" si="3"/>
        <v>#VALUE!</v>
      </c>
      <c r="Q336" s="408" t="s">
        <v>34</v>
      </c>
      <c r="R336" s="409"/>
    </row>
    <row r="337" spans="1:18" s="420" customFormat="1" ht="13.5" hidden="1" outlineLevel="3">
      <c r="A337" s="412"/>
      <c r="B337" s="413"/>
      <c r="C337" s="404" t="s">
        <v>223</v>
      </c>
      <c r="D337" s="414" t="s">
        <v>34</v>
      </c>
      <c r="E337" s="415" t="s">
        <v>509</v>
      </c>
      <c r="F337" s="413"/>
      <c r="G337" s="416">
        <v>-0.371</v>
      </c>
      <c r="H337" s="417" t="s">
        <v>34</v>
      </c>
      <c r="I337" s="418"/>
      <c r="J337" s="419"/>
      <c r="K337" s="417" t="s">
        <v>34</v>
      </c>
      <c r="L337" s="418"/>
      <c r="M337" s="419"/>
      <c r="N337" s="417" t="s">
        <v>34</v>
      </c>
      <c r="O337" s="418"/>
      <c r="P337" s="419">
        <f t="shared" si="3"/>
        <v>-0.371</v>
      </c>
      <c r="Q337" s="417" t="s">
        <v>34</v>
      </c>
      <c r="R337" s="418"/>
    </row>
    <row r="338" spans="1:18" s="420" customFormat="1" ht="13.5" hidden="1" outlineLevel="3">
      <c r="A338" s="412"/>
      <c r="B338" s="413"/>
      <c r="C338" s="404" t="s">
        <v>223</v>
      </c>
      <c r="D338" s="414" t="s">
        <v>34</v>
      </c>
      <c r="E338" s="415" t="s">
        <v>510</v>
      </c>
      <c r="F338" s="413"/>
      <c r="G338" s="416">
        <v>-1.811</v>
      </c>
      <c r="H338" s="417" t="s">
        <v>34</v>
      </c>
      <c r="I338" s="418"/>
      <c r="J338" s="419"/>
      <c r="K338" s="417" t="s">
        <v>34</v>
      </c>
      <c r="L338" s="418"/>
      <c r="M338" s="419"/>
      <c r="N338" s="417" t="s">
        <v>34</v>
      </c>
      <c r="O338" s="418"/>
      <c r="P338" s="419">
        <f t="shared" si="3"/>
        <v>-1.811</v>
      </c>
      <c r="Q338" s="417" t="s">
        <v>34</v>
      </c>
      <c r="R338" s="418"/>
    </row>
    <row r="339" spans="1:18" s="429" customFormat="1" ht="13.5" hidden="1" outlineLevel="3">
      <c r="A339" s="421"/>
      <c r="B339" s="422"/>
      <c r="C339" s="404" t="s">
        <v>223</v>
      </c>
      <c r="D339" s="423" t="s">
        <v>185</v>
      </c>
      <c r="E339" s="424" t="s">
        <v>227</v>
      </c>
      <c r="F339" s="422"/>
      <c r="G339" s="425">
        <v>59.046</v>
      </c>
      <c r="H339" s="426" t="s">
        <v>34</v>
      </c>
      <c r="I339" s="427"/>
      <c r="J339" s="428"/>
      <c r="K339" s="426" t="s">
        <v>34</v>
      </c>
      <c r="L339" s="427"/>
      <c r="M339" s="428"/>
      <c r="N339" s="426" t="s">
        <v>34</v>
      </c>
      <c r="O339" s="427"/>
      <c r="P339" s="428">
        <f t="shared" si="3"/>
        <v>59.046</v>
      </c>
      <c r="Q339" s="426" t="s">
        <v>34</v>
      </c>
      <c r="R339" s="427"/>
    </row>
    <row r="340" spans="1:18" s="411" customFormat="1" ht="13.5" hidden="1" outlineLevel="3">
      <c r="A340" s="402"/>
      <c r="B340" s="403"/>
      <c r="C340" s="404" t="s">
        <v>223</v>
      </c>
      <c r="D340" s="405" t="s">
        <v>34</v>
      </c>
      <c r="E340" s="406" t="s">
        <v>241</v>
      </c>
      <c r="F340" s="403"/>
      <c r="G340" s="407" t="s">
        <v>34</v>
      </c>
      <c r="H340" s="408" t="s">
        <v>34</v>
      </c>
      <c r="I340" s="409"/>
      <c r="J340" s="410"/>
      <c r="K340" s="408" t="s">
        <v>34</v>
      </c>
      <c r="L340" s="409"/>
      <c r="M340" s="410"/>
      <c r="N340" s="408" t="s">
        <v>34</v>
      </c>
      <c r="O340" s="409"/>
      <c r="P340" s="410" t="e">
        <f t="shared" si="3"/>
        <v>#VALUE!</v>
      </c>
      <c r="Q340" s="408" t="s">
        <v>34</v>
      </c>
      <c r="R340" s="409"/>
    </row>
    <row r="341" spans="1:18" s="420" customFormat="1" ht="13.5" hidden="1" outlineLevel="3">
      <c r="A341" s="412"/>
      <c r="B341" s="413"/>
      <c r="C341" s="404" t="s">
        <v>223</v>
      </c>
      <c r="D341" s="414" t="s">
        <v>34</v>
      </c>
      <c r="E341" s="415" t="s">
        <v>511</v>
      </c>
      <c r="F341" s="413"/>
      <c r="G341" s="416">
        <v>36.609</v>
      </c>
      <c r="H341" s="417" t="s">
        <v>34</v>
      </c>
      <c r="I341" s="418"/>
      <c r="J341" s="419"/>
      <c r="K341" s="417" t="s">
        <v>34</v>
      </c>
      <c r="L341" s="418"/>
      <c r="M341" s="419"/>
      <c r="N341" s="417" t="s">
        <v>34</v>
      </c>
      <c r="O341" s="418"/>
      <c r="P341" s="419">
        <f t="shared" si="3"/>
        <v>36.609</v>
      </c>
      <c r="Q341" s="417" t="s">
        <v>34</v>
      </c>
      <c r="R341" s="418"/>
    </row>
    <row r="342" spans="1:18" s="320" customFormat="1" ht="22.5" customHeight="1" hidden="1" outlineLevel="2" collapsed="1">
      <c r="A342" s="321"/>
      <c r="B342" s="394" t="s">
        <v>512</v>
      </c>
      <c r="C342" s="394" t="s">
        <v>218</v>
      </c>
      <c r="D342" s="395" t="s">
        <v>244</v>
      </c>
      <c r="E342" s="396" t="s">
        <v>245</v>
      </c>
      <c r="F342" s="397" t="s">
        <v>221</v>
      </c>
      <c r="G342" s="398">
        <v>18.304</v>
      </c>
      <c r="H342" s="399">
        <v>12.4</v>
      </c>
      <c r="I342" s="400">
        <f>ROUND(H342*G342,2)</f>
        <v>226.97</v>
      </c>
      <c r="J342" s="401"/>
      <c r="K342" s="399">
        <v>12.4</v>
      </c>
      <c r="L342" s="400">
        <f>ROUND(K342*J342,2)</f>
        <v>0</v>
      </c>
      <c r="M342" s="401"/>
      <c r="N342" s="399">
        <v>12.4</v>
      </c>
      <c r="O342" s="400">
        <f>ROUND(N342*M342,2)</f>
        <v>0</v>
      </c>
      <c r="P342" s="401">
        <f t="shared" si="3"/>
        <v>18.304</v>
      </c>
      <c r="Q342" s="399">
        <v>12.4</v>
      </c>
      <c r="R342" s="400">
        <f>ROUND(Q342*P342,2)</f>
        <v>226.97</v>
      </c>
    </row>
    <row r="343" spans="1:18" s="411" customFormat="1" ht="13.5" hidden="1" outlineLevel="3">
      <c r="A343" s="402"/>
      <c r="B343" s="403"/>
      <c r="C343" s="404" t="s">
        <v>223</v>
      </c>
      <c r="D343" s="405" t="s">
        <v>34</v>
      </c>
      <c r="E343" s="406" t="s">
        <v>246</v>
      </c>
      <c r="F343" s="403"/>
      <c r="G343" s="407" t="s">
        <v>34</v>
      </c>
      <c r="H343" s="408" t="s">
        <v>34</v>
      </c>
      <c r="I343" s="409"/>
      <c r="J343" s="410"/>
      <c r="K343" s="408" t="s">
        <v>34</v>
      </c>
      <c r="L343" s="409"/>
      <c r="M343" s="410"/>
      <c r="N343" s="408" t="s">
        <v>34</v>
      </c>
      <c r="O343" s="409"/>
      <c r="P343" s="410" t="e">
        <f t="shared" si="3"/>
        <v>#VALUE!</v>
      </c>
      <c r="Q343" s="408" t="s">
        <v>34</v>
      </c>
      <c r="R343" s="409"/>
    </row>
    <row r="344" spans="1:18" s="420" customFormat="1" ht="13.5" hidden="1" outlineLevel="3">
      <c r="A344" s="412"/>
      <c r="B344" s="413"/>
      <c r="C344" s="404" t="s">
        <v>223</v>
      </c>
      <c r="D344" s="414" t="s">
        <v>34</v>
      </c>
      <c r="E344" s="415" t="s">
        <v>513</v>
      </c>
      <c r="F344" s="413"/>
      <c r="G344" s="416">
        <v>18.304</v>
      </c>
      <c r="H344" s="417" t="s">
        <v>34</v>
      </c>
      <c r="I344" s="418"/>
      <c r="J344" s="419"/>
      <c r="K344" s="417" t="s">
        <v>34</v>
      </c>
      <c r="L344" s="418"/>
      <c r="M344" s="419"/>
      <c r="N344" s="417" t="s">
        <v>34</v>
      </c>
      <c r="O344" s="418"/>
      <c r="P344" s="419">
        <f t="shared" si="3"/>
        <v>18.304</v>
      </c>
      <c r="Q344" s="417" t="s">
        <v>34</v>
      </c>
      <c r="R344" s="418"/>
    </row>
    <row r="345" spans="1:18" s="320" customFormat="1" ht="22.5" customHeight="1" hidden="1" outlineLevel="2" collapsed="1">
      <c r="A345" s="321"/>
      <c r="B345" s="394" t="s">
        <v>514</v>
      </c>
      <c r="C345" s="394" t="s">
        <v>218</v>
      </c>
      <c r="D345" s="395" t="s">
        <v>249</v>
      </c>
      <c r="E345" s="396" t="s">
        <v>250</v>
      </c>
      <c r="F345" s="397" t="s">
        <v>221</v>
      </c>
      <c r="G345" s="398">
        <v>17.714</v>
      </c>
      <c r="H345" s="399">
        <v>250.8</v>
      </c>
      <c r="I345" s="400">
        <f>ROUND(H345*G345,2)</f>
        <v>4442.67</v>
      </c>
      <c r="J345" s="401"/>
      <c r="K345" s="399">
        <v>250.8</v>
      </c>
      <c r="L345" s="400">
        <f>ROUND(K345*J345,2)</f>
        <v>0</v>
      </c>
      <c r="M345" s="401"/>
      <c r="N345" s="399">
        <v>250.8</v>
      </c>
      <c r="O345" s="400">
        <f>ROUND(N345*M345,2)</f>
        <v>0</v>
      </c>
      <c r="P345" s="401">
        <f t="shared" si="3"/>
        <v>17.714</v>
      </c>
      <c r="Q345" s="399">
        <v>250.8</v>
      </c>
      <c r="R345" s="400">
        <f>ROUND(Q345*P345,2)</f>
        <v>4442.67</v>
      </c>
    </row>
    <row r="346" spans="1:18" s="411" customFormat="1" ht="13.5" hidden="1" outlineLevel="3">
      <c r="A346" s="402"/>
      <c r="B346" s="403"/>
      <c r="C346" s="404" t="s">
        <v>223</v>
      </c>
      <c r="D346" s="405" t="s">
        <v>34</v>
      </c>
      <c r="E346" s="406" t="s">
        <v>251</v>
      </c>
      <c r="F346" s="403"/>
      <c r="G346" s="407" t="s">
        <v>34</v>
      </c>
      <c r="H346" s="408" t="s">
        <v>34</v>
      </c>
      <c r="I346" s="409"/>
      <c r="J346" s="410"/>
      <c r="K346" s="408" t="s">
        <v>34</v>
      </c>
      <c r="L346" s="409"/>
      <c r="M346" s="410"/>
      <c r="N346" s="408" t="s">
        <v>34</v>
      </c>
      <c r="O346" s="409"/>
      <c r="P346" s="410" t="e">
        <f t="shared" si="3"/>
        <v>#VALUE!</v>
      </c>
      <c r="Q346" s="408" t="s">
        <v>34</v>
      </c>
      <c r="R346" s="409"/>
    </row>
    <row r="347" spans="1:18" s="420" customFormat="1" ht="13.5" hidden="1" outlineLevel="3">
      <c r="A347" s="412"/>
      <c r="B347" s="413"/>
      <c r="C347" s="404" t="s">
        <v>223</v>
      </c>
      <c r="D347" s="414" t="s">
        <v>34</v>
      </c>
      <c r="E347" s="415" t="s">
        <v>515</v>
      </c>
      <c r="F347" s="413"/>
      <c r="G347" s="416">
        <v>17.714</v>
      </c>
      <c r="H347" s="417" t="s">
        <v>34</v>
      </c>
      <c r="I347" s="418"/>
      <c r="J347" s="419"/>
      <c r="K347" s="417" t="s">
        <v>34</v>
      </c>
      <c r="L347" s="418"/>
      <c r="M347" s="419"/>
      <c r="N347" s="417" t="s">
        <v>34</v>
      </c>
      <c r="O347" s="418"/>
      <c r="P347" s="419">
        <f t="shared" si="3"/>
        <v>17.714</v>
      </c>
      <c r="Q347" s="417" t="s">
        <v>34</v>
      </c>
      <c r="R347" s="418"/>
    </row>
    <row r="348" spans="1:18" s="320" customFormat="1" ht="22.5" customHeight="1" hidden="1" outlineLevel="2" collapsed="1">
      <c r="A348" s="321"/>
      <c r="B348" s="394" t="s">
        <v>516</v>
      </c>
      <c r="C348" s="394" t="s">
        <v>218</v>
      </c>
      <c r="D348" s="395" t="s">
        <v>254</v>
      </c>
      <c r="E348" s="396" t="s">
        <v>255</v>
      </c>
      <c r="F348" s="397" t="s">
        <v>221</v>
      </c>
      <c r="G348" s="398">
        <v>8.857</v>
      </c>
      <c r="H348" s="399">
        <v>12.4</v>
      </c>
      <c r="I348" s="400">
        <f>ROUND(H348*G348,2)</f>
        <v>109.83</v>
      </c>
      <c r="J348" s="401"/>
      <c r="K348" s="399">
        <v>12.4</v>
      </c>
      <c r="L348" s="400">
        <f>ROUND(K348*J348,2)</f>
        <v>0</v>
      </c>
      <c r="M348" s="401"/>
      <c r="N348" s="399">
        <v>12.4</v>
      </c>
      <c r="O348" s="400">
        <f>ROUND(N348*M348,2)</f>
        <v>0</v>
      </c>
      <c r="P348" s="401">
        <f t="shared" si="3"/>
        <v>8.857</v>
      </c>
      <c r="Q348" s="399">
        <v>12.4</v>
      </c>
      <c r="R348" s="400">
        <f>ROUND(Q348*P348,2)</f>
        <v>109.83</v>
      </c>
    </row>
    <row r="349" spans="1:18" s="411" customFormat="1" ht="13.5" hidden="1" outlineLevel="3">
      <c r="A349" s="402"/>
      <c r="B349" s="403"/>
      <c r="C349" s="404" t="s">
        <v>223</v>
      </c>
      <c r="D349" s="405" t="s">
        <v>34</v>
      </c>
      <c r="E349" s="406" t="s">
        <v>246</v>
      </c>
      <c r="F349" s="403"/>
      <c r="G349" s="407" t="s">
        <v>34</v>
      </c>
      <c r="H349" s="408" t="s">
        <v>34</v>
      </c>
      <c r="I349" s="409"/>
      <c r="J349" s="410"/>
      <c r="K349" s="408" t="s">
        <v>34</v>
      </c>
      <c r="L349" s="409"/>
      <c r="M349" s="410"/>
      <c r="N349" s="408" t="s">
        <v>34</v>
      </c>
      <c r="O349" s="409"/>
      <c r="P349" s="410" t="e">
        <f t="shared" si="3"/>
        <v>#VALUE!</v>
      </c>
      <c r="Q349" s="408" t="s">
        <v>34</v>
      </c>
      <c r="R349" s="409"/>
    </row>
    <row r="350" spans="1:18" s="420" customFormat="1" ht="13.5" hidden="1" outlineLevel="3">
      <c r="A350" s="412"/>
      <c r="B350" s="413"/>
      <c r="C350" s="404" t="s">
        <v>223</v>
      </c>
      <c r="D350" s="414" t="s">
        <v>34</v>
      </c>
      <c r="E350" s="415" t="s">
        <v>517</v>
      </c>
      <c r="F350" s="413"/>
      <c r="G350" s="416">
        <v>8.857</v>
      </c>
      <c r="H350" s="417" t="s">
        <v>34</v>
      </c>
      <c r="I350" s="418"/>
      <c r="J350" s="419"/>
      <c r="K350" s="417" t="s">
        <v>34</v>
      </c>
      <c r="L350" s="418"/>
      <c r="M350" s="419"/>
      <c r="N350" s="417" t="s">
        <v>34</v>
      </c>
      <c r="O350" s="418"/>
      <c r="P350" s="419">
        <f t="shared" si="3"/>
        <v>8.857</v>
      </c>
      <c r="Q350" s="417" t="s">
        <v>34</v>
      </c>
      <c r="R350" s="418"/>
    </row>
    <row r="351" spans="1:18" s="320" customFormat="1" ht="22.5" customHeight="1" hidden="1" outlineLevel="2" collapsed="1">
      <c r="A351" s="321"/>
      <c r="B351" s="394" t="s">
        <v>518</v>
      </c>
      <c r="C351" s="394" t="s">
        <v>218</v>
      </c>
      <c r="D351" s="395" t="s">
        <v>258</v>
      </c>
      <c r="E351" s="396" t="s">
        <v>259</v>
      </c>
      <c r="F351" s="397" t="s">
        <v>221</v>
      </c>
      <c r="G351" s="398">
        <v>4.724</v>
      </c>
      <c r="H351" s="399">
        <v>585.1</v>
      </c>
      <c r="I351" s="400">
        <f>ROUND(H351*G351,2)</f>
        <v>2764.01</v>
      </c>
      <c r="J351" s="401"/>
      <c r="K351" s="399">
        <v>585.1</v>
      </c>
      <c r="L351" s="400">
        <f>ROUND(K351*J351,2)</f>
        <v>0</v>
      </c>
      <c r="M351" s="401"/>
      <c r="N351" s="399">
        <v>585.1</v>
      </c>
      <c r="O351" s="400">
        <f>ROUND(N351*M351,2)</f>
        <v>0</v>
      </c>
      <c r="P351" s="401">
        <f t="shared" si="3"/>
        <v>4.724</v>
      </c>
      <c r="Q351" s="399">
        <v>585.1</v>
      </c>
      <c r="R351" s="400">
        <f>ROUND(Q351*P351,2)</f>
        <v>2764.01</v>
      </c>
    </row>
    <row r="352" spans="1:18" s="411" customFormat="1" ht="13.5" hidden="1" outlineLevel="3">
      <c r="A352" s="402"/>
      <c r="B352" s="403"/>
      <c r="C352" s="404" t="s">
        <v>223</v>
      </c>
      <c r="D352" s="405" t="s">
        <v>34</v>
      </c>
      <c r="E352" s="406" t="s">
        <v>260</v>
      </c>
      <c r="F352" s="403"/>
      <c r="G352" s="407" t="s">
        <v>34</v>
      </c>
      <c r="H352" s="408" t="s">
        <v>34</v>
      </c>
      <c r="I352" s="409"/>
      <c r="J352" s="410"/>
      <c r="K352" s="408" t="s">
        <v>34</v>
      </c>
      <c r="L352" s="409"/>
      <c r="M352" s="410"/>
      <c r="N352" s="408" t="s">
        <v>34</v>
      </c>
      <c r="O352" s="409"/>
      <c r="P352" s="410" t="e">
        <f t="shared" si="3"/>
        <v>#VALUE!</v>
      </c>
      <c r="Q352" s="408" t="s">
        <v>34</v>
      </c>
      <c r="R352" s="409"/>
    </row>
    <row r="353" spans="1:18" s="420" customFormat="1" ht="13.5" hidden="1" outlineLevel="3">
      <c r="A353" s="412"/>
      <c r="B353" s="413"/>
      <c r="C353" s="404" t="s">
        <v>223</v>
      </c>
      <c r="D353" s="414" t="s">
        <v>34</v>
      </c>
      <c r="E353" s="415" t="s">
        <v>519</v>
      </c>
      <c r="F353" s="413"/>
      <c r="G353" s="416">
        <v>4.724</v>
      </c>
      <c r="H353" s="417" t="s">
        <v>34</v>
      </c>
      <c r="I353" s="418"/>
      <c r="J353" s="419"/>
      <c r="K353" s="417" t="s">
        <v>34</v>
      </c>
      <c r="L353" s="418"/>
      <c r="M353" s="419"/>
      <c r="N353" s="417" t="s">
        <v>34</v>
      </c>
      <c r="O353" s="418"/>
      <c r="P353" s="419">
        <f t="shared" si="3"/>
        <v>4.724</v>
      </c>
      <c r="Q353" s="417" t="s">
        <v>34</v>
      </c>
      <c r="R353" s="418"/>
    </row>
    <row r="354" spans="1:18" s="320" customFormat="1" ht="22.5" customHeight="1" hidden="1" outlineLevel="2" collapsed="1">
      <c r="A354" s="321"/>
      <c r="B354" s="394" t="s">
        <v>520</v>
      </c>
      <c r="C354" s="394" t="s">
        <v>218</v>
      </c>
      <c r="D354" s="395" t="s">
        <v>521</v>
      </c>
      <c r="E354" s="396" t="s">
        <v>522</v>
      </c>
      <c r="F354" s="397" t="s">
        <v>265</v>
      </c>
      <c r="G354" s="398">
        <v>107.092</v>
      </c>
      <c r="H354" s="399">
        <v>390.1</v>
      </c>
      <c r="I354" s="400">
        <f>ROUND(H354*G354,2)</f>
        <v>41776.59</v>
      </c>
      <c r="J354" s="401"/>
      <c r="K354" s="399">
        <v>390.1</v>
      </c>
      <c r="L354" s="400">
        <f>ROUND(K354*J354,2)</f>
        <v>0</v>
      </c>
      <c r="M354" s="401"/>
      <c r="N354" s="399">
        <v>390.1</v>
      </c>
      <c r="O354" s="400">
        <f>ROUND(N354*M354,2)</f>
        <v>0</v>
      </c>
      <c r="P354" s="401">
        <f t="shared" si="3"/>
        <v>107.092</v>
      </c>
      <c r="Q354" s="399">
        <v>390.1</v>
      </c>
      <c r="R354" s="400">
        <f>ROUND(Q354*P354,2)</f>
        <v>41776.59</v>
      </c>
    </row>
    <row r="355" spans="1:18" s="411" customFormat="1" ht="13.5" hidden="1" outlineLevel="3">
      <c r="A355" s="402"/>
      <c r="B355" s="403"/>
      <c r="C355" s="404" t="s">
        <v>223</v>
      </c>
      <c r="D355" s="405" t="s">
        <v>34</v>
      </c>
      <c r="E355" s="406" t="s">
        <v>423</v>
      </c>
      <c r="F355" s="403"/>
      <c r="G355" s="407" t="s">
        <v>34</v>
      </c>
      <c r="H355" s="408" t="s">
        <v>34</v>
      </c>
      <c r="I355" s="409"/>
      <c r="J355" s="410"/>
      <c r="K355" s="408" t="s">
        <v>34</v>
      </c>
      <c r="L355" s="409"/>
      <c r="M355" s="410"/>
      <c r="N355" s="408" t="s">
        <v>34</v>
      </c>
      <c r="O355" s="409"/>
      <c r="P355" s="410" t="e">
        <f t="shared" si="3"/>
        <v>#VALUE!</v>
      </c>
      <c r="Q355" s="408" t="s">
        <v>34</v>
      </c>
      <c r="R355" s="409"/>
    </row>
    <row r="356" spans="1:18" s="411" customFormat="1" ht="13.5" hidden="1" outlineLevel="3">
      <c r="A356" s="402"/>
      <c r="B356" s="403"/>
      <c r="C356" s="404" t="s">
        <v>223</v>
      </c>
      <c r="D356" s="405" t="s">
        <v>34</v>
      </c>
      <c r="E356" s="406" t="s">
        <v>496</v>
      </c>
      <c r="F356" s="403"/>
      <c r="G356" s="407" t="s">
        <v>34</v>
      </c>
      <c r="H356" s="408" t="s">
        <v>34</v>
      </c>
      <c r="I356" s="409"/>
      <c r="J356" s="410"/>
      <c r="K356" s="408" t="s">
        <v>34</v>
      </c>
      <c r="L356" s="409"/>
      <c r="M356" s="410"/>
      <c r="N356" s="408" t="s">
        <v>34</v>
      </c>
      <c r="O356" s="409"/>
      <c r="P356" s="410" t="e">
        <f t="shared" si="3"/>
        <v>#VALUE!</v>
      </c>
      <c r="Q356" s="408" t="s">
        <v>34</v>
      </c>
      <c r="R356" s="409"/>
    </row>
    <row r="357" spans="1:18" s="420" customFormat="1" ht="13.5" hidden="1" outlineLevel="3">
      <c r="A357" s="412"/>
      <c r="B357" s="413"/>
      <c r="C357" s="404" t="s">
        <v>223</v>
      </c>
      <c r="D357" s="414" t="s">
        <v>34</v>
      </c>
      <c r="E357" s="415" t="s">
        <v>523</v>
      </c>
      <c r="F357" s="413"/>
      <c r="G357" s="416">
        <v>85.85</v>
      </c>
      <c r="H357" s="417" t="s">
        <v>34</v>
      </c>
      <c r="I357" s="418"/>
      <c r="J357" s="419"/>
      <c r="K357" s="417" t="s">
        <v>34</v>
      </c>
      <c r="L357" s="418"/>
      <c r="M357" s="419"/>
      <c r="N357" s="417" t="s">
        <v>34</v>
      </c>
      <c r="O357" s="418"/>
      <c r="P357" s="419">
        <f t="shared" si="3"/>
        <v>85.85</v>
      </c>
      <c r="Q357" s="417" t="s">
        <v>34</v>
      </c>
      <c r="R357" s="418"/>
    </row>
    <row r="358" spans="1:18" s="420" customFormat="1" ht="13.5" hidden="1" outlineLevel="3">
      <c r="A358" s="412"/>
      <c r="B358" s="413"/>
      <c r="C358" s="404" t="s">
        <v>223</v>
      </c>
      <c r="D358" s="414" t="s">
        <v>34</v>
      </c>
      <c r="E358" s="415" t="s">
        <v>524</v>
      </c>
      <c r="F358" s="413"/>
      <c r="G358" s="416">
        <v>15.378</v>
      </c>
      <c r="H358" s="417" t="s">
        <v>34</v>
      </c>
      <c r="I358" s="418"/>
      <c r="J358" s="419"/>
      <c r="K358" s="417" t="s">
        <v>34</v>
      </c>
      <c r="L358" s="418"/>
      <c r="M358" s="419"/>
      <c r="N358" s="417" t="s">
        <v>34</v>
      </c>
      <c r="O358" s="418"/>
      <c r="P358" s="419">
        <f t="shared" si="3"/>
        <v>15.378</v>
      </c>
      <c r="Q358" s="417" t="s">
        <v>34</v>
      </c>
      <c r="R358" s="418"/>
    </row>
    <row r="359" spans="1:18" s="411" customFormat="1" ht="13.5" hidden="1" outlineLevel="3">
      <c r="A359" s="402"/>
      <c r="B359" s="403"/>
      <c r="C359" s="404" t="s">
        <v>223</v>
      </c>
      <c r="D359" s="405" t="s">
        <v>34</v>
      </c>
      <c r="E359" s="406" t="s">
        <v>500</v>
      </c>
      <c r="F359" s="403"/>
      <c r="G359" s="407" t="s">
        <v>34</v>
      </c>
      <c r="H359" s="408" t="s">
        <v>34</v>
      </c>
      <c r="I359" s="409"/>
      <c r="J359" s="410"/>
      <c r="K359" s="408" t="s">
        <v>34</v>
      </c>
      <c r="L359" s="409"/>
      <c r="M359" s="410"/>
      <c r="N359" s="408" t="s">
        <v>34</v>
      </c>
      <c r="O359" s="409"/>
      <c r="P359" s="410" t="e">
        <f t="shared" si="3"/>
        <v>#VALUE!</v>
      </c>
      <c r="Q359" s="408" t="s">
        <v>34</v>
      </c>
      <c r="R359" s="409"/>
    </row>
    <row r="360" spans="1:18" s="420" customFormat="1" ht="13.5" hidden="1" outlineLevel="3">
      <c r="A360" s="412"/>
      <c r="B360" s="413"/>
      <c r="C360" s="404" t="s">
        <v>223</v>
      </c>
      <c r="D360" s="414" t="s">
        <v>34</v>
      </c>
      <c r="E360" s="415" t="s">
        <v>525</v>
      </c>
      <c r="F360" s="413"/>
      <c r="G360" s="416">
        <v>16.128</v>
      </c>
      <c r="H360" s="417" t="s">
        <v>34</v>
      </c>
      <c r="I360" s="418"/>
      <c r="J360" s="419"/>
      <c r="K360" s="417" t="s">
        <v>34</v>
      </c>
      <c r="L360" s="418"/>
      <c r="M360" s="419"/>
      <c r="N360" s="417" t="s">
        <v>34</v>
      </c>
      <c r="O360" s="418"/>
      <c r="P360" s="419">
        <f t="shared" si="3"/>
        <v>16.128</v>
      </c>
      <c r="Q360" s="417" t="s">
        <v>34</v>
      </c>
      <c r="R360" s="418"/>
    </row>
    <row r="361" spans="1:18" s="411" customFormat="1" ht="13.5" hidden="1" outlineLevel="3">
      <c r="A361" s="402"/>
      <c r="B361" s="403"/>
      <c r="C361" s="404" t="s">
        <v>223</v>
      </c>
      <c r="D361" s="405" t="s">
        <v>34</v>
      </c>
      <c r="E361" s="406" t="s">
        <v>507</v>
      </c>
      <c r="F361" s="403"/>
      <c r="G361" s="407" t="s">
        <v>34</v>
      </c>
      <c r="H361" s="408" t="s">
        <v>34</v>
      </c>
      <c r="I361" s="409"/>
      <c r="J361" s="410"/>
      <c r="K361" s="408" t="s">
        <v>34</v>
      </c>
      <c r="L361" s="409"/>
      <c r="M361" s="410"/>
      <c r="N361" s="408" t="s">
        <v>34</v>
      </c>
      <c r="O361" s="409"/>
      <c r="P361" s="410" t="e">
        <f t="shared" si="3"/>
        <v>#VALUE!</v>
      </c>
      <c r="Q361" s="408" t="s">
        <v>34</v>
      </c>
      <c r="R361" s="409"/>
    </row>
    <row r="362" spans="1:18" s="420" customFormat="1" ht="13.5" hidden="1" outlineLevel="3">
      <c r="A362" s="412"/>
      <c r="B362" s="413"/>
      <c r="C362" s="404" t="s">
        <v>223</v>
      </c>
      <c r="D362" s="414" t="s">
        <v>34</v>
      </c>
      <c r="E362" s="415" t="s">
        <v>526</v>
      </c>
      <c r="F362" s="413"/>
      <c r="G362" s="416">
        <v>-10.264</v>
      </c>
      <c r="H362" s="417" t="s">
        <v>34</v>
      </c>
      <c r="I362" s="418"/>
      <c r="J362" s="419"/>
      <c r="K362" s="417" t="s">
        <v>34</v>
      </c>
      <c r="L362" s="418"/>
      <c r="M362" s="419"/>
      <c r="N362" s="417" t="s">
        <v>34</v>
      </c>
      <c r="O362" s="418"/>
      <c r="P362" s="419">
        <f t="shared" si="3"/>
        <v>-10.264</v>
      </c>
      <c r="Q362" s="417" t="s">
        <v>34</v>
      </c>
      <c r="R362" s="418"/>
    </row>
    <row r="363" spans="1:18" s="429" customFormat="1" ht="13.5" hidden="1" outlineLevel="3">
      <c r="A363" s="421"/>
      <c r="B363" s="422"/>
      <c r="C363" s="404" t="s">
        <v>223</v>
      </c>
      <c r="D363" s="423" t="s">
        <v>34</v>
      </c>
      <c r="E363" s="424" t="s">
        <v>227</v>
      </c>
      <c r="F363" s="422"/>
      <c r="G363" s="425">
        <v>107.092</v>
      </c>
      <c r="H363" s="426" t="s">
        <v>34</v>
      </c>
      <c r="I363" s="427"/>
      <c r="J363" s="428"/>
      <c r="K363" s="426" t="s">
        <v>34</v>
      </c>
      <c r="L363" s="427"/>
      <c r="M363" s="428"/>
      <c r="N363" s="426" t="s">
        <v>34</v>
      </c>
      <c r="O363" s="427"/>
      <c r="P363" s="428">
        <f t="shared" si="3"/>
        <v>107.092</v>
      </c>
      <c r="Q363" s="426" t="s">
        <v>34</v>
      </c>
      <c r="R363" s="427"/>
    </row>
    <row r="364" spans="1:18" s="320" customFormat="1" ht="22.5" customHeight="1" hidden="1" outlineLevel="2">
      <c r="A364" s="321"/>
      <c r="B364" s="394" t="s">
        <v>527</v>
      </c>
      <c r="C364" s="394" t="s">
        <v>218</v>
      </c>
      <c r="D364" s="395" t="s">
        <v>528</v>
      </c>
      <c r="E364" s="396" t="s">
        <v>529</v>
      </c>
      <c r="F364" s="397" t="s">
        <v>265</v>
      </c>
      <c r="G364" s="398">
        <v>107.092</v>
      </c>
      <c r="H364" s="399">
        <v>83.6</v>
      </c>
      <c r="I364" s="400">
        <f>ROUND(H364*G364,2)</f>
        <v>8952.89</v>
      </c>
      <c r="J364" s="401"/>
      <c r="K364" s="399">
        <v>83.6</v>
      </c>
      <c r="L364" s="400">
        <f>ROUND(K364*J364,2)</f>
        <v>0</v>
      </c>
      <c r="M364" s="401"/>
      <c r="N364" s="399">
        <v>83.6</v>
      </c>
      <c r="O364" s="400">
        <f>ROUND(N364*M364,2)</f>
        <v>0</v>
      </c>
      <c r="P364" s="401">
        <f t="shared" si="3"/>
        <v>107.092</v>
      </c>
      <c r="Q364" s="399">
        <v>83.6</v>
      </c>
      <c r="R364" s="400">
        <f>ROUND(Q364*P364,2)</f>
        <v>8952.89</v>
      </c>
    </row>
    <row r="365" spans="1:18" s="320" customFormat="1" ht="22.5" customHeight="1" hidden="1" outlineLevel="2" collapsed="1">
      <c r="A365" s="321"/>
      <c r="B365" s="394" t="s">
        <v>530</v>
      </c>
      <c r="C365" s="394" t="s">
        <v>218</v>
      </c>
      <c r="D365" s="395" t="s">
        <v>531</v>
      </c>
      <c r="E365" s="396" t="s">
        <v>532</v>
      </c>
      <c r="F365" s="397" t="s">
        <v>221</v>
      </c>
      <c r="G365" s="398">
        <v>29.877</v>
      </c>
      <c r="H365" s="399">
        <v>25.8</v>
      </c>
      <c r="I365" s="400">
        <f>ROUND(H365*G365,2)</f>
        <v>770.83</v>
      </c>
      <c r="J365" s="401"/>
      <c r="K365" s="399">
        <v>25.8</v>
      </c>
      <c r="L365" s="400">
        <f>ROUND(K365*J365,2)</f>
        <v>0</v>
      </c>
      <c r="M365" s="401"/>
      <c r="N365" s="399">
        <v>25.8</v>
      </c>
      <c r="O365" s="400">
        <f>ROUND(N365*M365,2)</f>
        <v>0</v>
      </c>
      <c r="P365" s="401">
        <f t="shared" si="3"/>
        <v>29.877</v>
      </c>
      <c r="Q365" s="399">
        <v>25.8</v>
      </c>
      <c r="R365" s="400">
        <f>ROUND(Q365*P365,2)</f>
        <v>770.83</v>
      </c>
    </row>
    <row r="366" spans="1:18" s="420" customFormat="1" ht="13.5" hidden="1" outlineLevel="3">
      <c r="A366" s="412"/>
      <c r="B366" s="413"/>
      <c r="C366" s="404" t="s">
        <v>223</v>
      </c>
      <c r="D366" s="414" t="s">
        <v>34</v>
      </c>
      <c r="E366" s="415" t="s">
        <v>533</v>
      </c>
      <c r="F366" s="413"/>
      <c r="G366" s="416">
        <v>29.877</v>
      </c>
      <c r="H366" s="417" t="s">
        <v>34</v>
      </c>
      <c r="I366" s="418"/>
      <c r="J366" s="419"/>
      <c r="K366" s="417" t="s">
        <v>34</v>
      </c>
      <c r="L366" s="418"/>
      <c r="M366" s="419"/>
      <c r="N366" s="417" t="s">
        <v>34</v>
      </c>
      <c r="O366" s="418"/>
      <c r="P366" s="419">
        <f t="shared" si="3"/>
        <v>29.877</v>
      </c>
      <c r="Q366" s="417" t="s">
        <v>34</v>
      </c>
      <c r="R366" s="418"/>
    </row>
    <row r="367" spans="1:18" s="320" customFormat="1" ht="22.5" customHeight="1" hidden="1" outlineLevel="2" collapsed="1">
      <c r="A367" s="321"/>
      <c r="B367" s="394" t="s">
        <v>534</v>
      </c>
      <c r="C367" s="394" t="s">
        <v>218</v>
      </c>
      <c r="D367" s="395" t="s">
        <v>535</v>
      </c>
      <c r="E367" s="396" t="s">
        <v>536</v>
      </c>
      <c r="F367" s="397" t="s">
        <v>221</v>
      </c>
      <c r="G367" s="398">
        <v>2.598</v>
      </c>
      <c r="H367" s="399">
        <v>51.6</v>
      </c>
      <c r="I367" s="400">
        <f>ROUND(H367*G367,2)</f>
        <v>134.06</v>
      </c>
      <c r="J367" s="401"/>
      <c r="K367" s="399">
        <v>51.6</v>
      </c>
      <c r="L367" s="400">
        <f>ROUND(K367*J367,2)</f>
        <v>0</v>
      </c>
      <c r="M367" s="401"/>
      <c r="N367" s="399">
        <v>51.6</v>
      </c>
      <c r="O367" s="400">
        <f>ROUND(N367*M367,2)</f>
        <v>0</v>
      </c>
      <c r="P367" s="401">
        <f t="shared" si="3"/>
        <v>2.598</v>
      </c>
      <c r="Q367" s="399">
        <v>51.6</v>
      </c>
      <c r="R367" s="400">
        <f>ROUND(Q367*P367,2)</f>
        <v>134.06</v>
      </c>
    </row>
    <row r="368" spans="1:18" s="420" customFormat="1" ht="13.5" hidden="1" outlineLevel="3">
      <c r="A368" s="412"/>
      <c r="B368" s="413"/>
      <c r="C368" s="404" t="s">
        <v>223</v>
      </c>
      <c r="D368" s="414" t="s">
        <v>34</v>
      </c>
      <c r="E368" s="415" t="s">
        <v>537</v>
      </c>
      <c r="F368" s="413"/>
      <c r="G368" s="416">
        <v>2.598</v>
      </c>
      <c r="H368" s="417" t="s">
        <v>34</v>
      </c>
      <c r="I368" s="418"/>
      <c r="J368" s="419"/>
      <c r="K368" s="417" t="s">
        <v>34</v>
      </c>
      <c r="L368" s="418"/>
      <c r="M368" s="419"/>
      <c r="N368" s="417" t="s">
        <v>34</v>
      </c>
      <c r="O368" s="418"/>
      <c r="P368" s="419">
        <f t="shared" si="3"/>
        <v>2.598</v>
      </c>
      <c r="Q368" s="417" t="s">
        <v>34</v>
      </c>
      <c r="R368" s="418"/>
    </row>
    <row r="369" spans="1:18" s="320" customFormat="1" ht="22.5" customHeight="1" hidden="1" outlineLevel="2" collapsed="1">
      <c r="A369" s="321"/>
      <c r="B369" s="394" t="s">
        <v>538</v>
      </c>
      <c r="C369" s="394" t="s">
        <v>218</v>
      </c>
      <c r="D369" s="395" t="s">
        <v>539</v>
      </c>
      <c r="E369" s="396" t="s">
        <v>540</v>
      </c>
      <c r="F369" s="397" t="s">
        <v>221</v>
      </c>
      <c r="G369" s="398">
        <v>826.962</v>
      </c>
      <c r="H369" s="399">
        <v>292.6</v>
      </c>
      <c r="I369" s="400">
        <f>ROUND(H369*G369,2)</f>
        <v>241969.08</v>
      </c>
      <c r="J369" s="401"/>
      <c r="K369" s="399">
        <v>292.6</v>
      </c>
      <c r="L369" s="400">
        <f>ROUND(K369*J369,2)</f>
        <v>0</v>
      </c>
      <c r="M369" s="401"/>
      <c r="N369" s="399">
        <v>292.6</v>
      </c>
      <c r="O369" s="400">
        <f>ROUND(N369*M369,2)</f>
        <v>0</v>
      </c>
      <c r="P369" s="401">
        <f t="shared" si="3"/>
        <v>826.962</v>
      </c>
      <c r="Q369" s="399">
        <v>292.6</v>
      </c>
      <c r="R369" s="400">
        <f>ROUND(Q369*P369,2)</f>
        <v>241969.08</v>
      </c>
    </row>
    <row r="370" spans="1:18" s="411" customFormat="1" ht="13.5" hidden="1" outlineLevel="3">
      <c r="A370" s="402"/>
      <c r="B370" s="403"/>
      <c r="C370" s="404" t="s">
        <v>223</v>
      </c>
      <c r="D370" s="405" t="s">
        <v>34</v>
      </c>
      <c r="E370" s="406" t="s">
        <v>541</v>
      </c>
      <c r="F370" s="403"/>
      <c r="G370" s="407" t="s">
        <v>34</v>
      </c>
      <c r="H370" s="408" t="s">
        <v>34</v>
      </c>
      <c r="I370" s="409"/>
      <c r="J370" s="410"/>
      <c r="K370" s="408" t="s">
        <v>34</v>
      </c>
      <c r="L370" s="409"/>
      <c r="M370" s="410"/>
      <c r="N370" s="408" t="s">
        <v>34</v>
      </c>
      <c r="O370" s="409"/>
      <c r="P370" s="410" t="e">
        <f t="shared" si="3"/>
        <v>#VALUE!</v>
      </c>
      <c r="Q370" s="408" t="s">
        <v>34</v>
      </c>
      <c r="R370" s="409"/>
    </row>
    <row r="371" spans="1:18" s="411" customFormat="1" ht="13.5" hidden="1" outlineLevel="3">
      <c r="A371" s="402"/>
      <c r="B371" s="403"/>
      <c r="C371" s="404" t="s">
        <v>223</v>
      </c>
      <c r="D371" s="405" t="s">
        <v>34</v>
      </c>
      <c r="E371" s="406" t="s">
        <v>542</v>
      </c>
      <c r="F371" s="403"/>
      <c r="G371" s="407" t="s">
        <v>34</v>
      </c>
      <c r="H371" s="408" t="s">
        <v>34</v>
      </c>
      <c r="I371" s="409"/>
      <c r="J371" s="410"/>
      <c r="K371" s="408" t="s">
        <v>34</v>
      </c>
      <c r="L371" s="409"/>
      <c r="M371" s="410"/>
      <c r="N371" s="408" t="s">
        <v>34</v>
      </c>
      <c r="O371" s="409"/>
      <c r="P371" s="410" t="e">
        <f t="shared" si="3"/>
        <v>#VALUE!</v>
      </c>
      <c r="Q371" s="408" t="s">
        <v>34</v>
      </c>
      <c r="R371" s="409"/>
    </row>
    <row r="372" spans="1:18" s="411" customFormat="1" ht="13.5" hidden="1" outlineLevel="3">
      <c r="A372" s="402"/>
      <c r="B372" s="403"/>
      <c r="C372" s="404" t="s">
        <v>223</v>
      </c>
      <c r="D372" s="405" t="s">
        <v>34</v>
      </c>
      <c r="E372" s="406" t="s">
        <v>543</v>
      </c>
      <c r="F372" s="403"/>
      <c r="G372" s="407" t="s">
        <v>34</v>
      </c>
      <c r="H372" s="408" t="s">
        <v>34</v>
      </c>
      <c r="I372" s="409"/>
      <c r="J372" s="410"/>
      <c r="K372" s="408" t="s">
        <v>34</v>
      </c>
      <c r="L372" s="409"/>
      <c r="M372" s="410"/>
      <c r="N372" s="408" t="s">
        <v>34</v>
      </c>
      <c r="O372" s="409"/>
      <c r="P372" s="410" t="e">
        <f t="shared" si="3"/>
        <v>#VALUE!</v>
      </c>
      <c r="Q372" s="408" t="s">
        <v>34</v>
      </c>
      <c r="R372" s="409"/>
    </row>
    <row r="373" spans="1:18" s="420" customFormat="1" ht="13.5" hidden="1" outlineLevel="3">
      <c r="A373" s="412"/>
      <c r="B373" s="413"/>
      <c r="C373" s="404" t="s">
        <v>223</v>
      </c>
      <c r="D373" s="414" t="s">
        <v>34</v>
      </c>
      <c r="E373" s="415" t="s">
        <v>544</v>
      </c>
      <c r="F373" s="413"/>
      <c r="G373" s="416">
        <v>152.337</v>
      </c>
      <c r="H373" s="417" t="s">
        <v>34</v>
      </c>
      <c r="I373" s="418"/>
      <c r="J373" s="419"/>
      <c r="K373" s="417" t="s">
        <v>34</v>
      </c>
      <c r="L373" s="418"/>
      <c r="M373" s="419"/>
      <c r="N373" s="417" t="s">
        <v>34</v>
      </c>
      <c r="O373" s="418"/>
      <c r="P373" s="419">
        <f t="shared" si="3"/>
        <v>152.337</v>
      </c>
      <c r="Q373" s="417" t="s">
        <v>34</v>
      </c>
      <c r="R373" s="418"/>
    </row>
    <row r="374" spans="1:18" s="420" customFormat="1" ht="13.5" hidden="1" outlineLevel="3">
      <c r="A374" s="412"/>
      <c r="B374" s="413"/>
      <c r="C374" s="404" t="s">
        <v>223</v>
      </c>
      <c r="D374" s="414" t="s">
        <v>34</v>
      </c>
      <c r="E374" s="415" t="s">
        <v>545</v>
      </c>
      <c r="F374" s="413"/>
      <c r="G374" s="416">
        <v>78.008</v>
      </c>
      <c r="H374" s="417" t="s">
        <v>34</v>
      </c>
      <c r="I374" s="418"/>
      <c r="J374" s="419"/>
      <c r="K374" s="417" t="s">
        <v>34</v>
      </c>
      <c r="L374" s="418"/>
      <c r="M374" s="419"/>
      <c r="N374" s="417" t="s">
        <v>34</v>
      </c>
      <c r="O374" s="418"/>
      <c r="P374" s="419">
        <f t="shared" si="3"/>
        <v>78.008</v>
      </c>
      <c r="Q374" s="417" t="s">
        <v>34</v>
      </c>
      <c r="R374" s="418"/>
    </row>
    <row r="375" spans="1:18" s="411" customFormat="1" ht="13.5" hidden="1" outlineLevel="3">
      <c r="A375" s="402"/>
      <c r="B375" s="403"/>
      <c r="C375" s="404" t="s">
        <v>223</v>
      </c>
      <c r="D375" s="405" t="s">
        <v>34</v>
      </c>
      <c r="E375" s="406" t="s">
        <v>546</v>
      </c>
      <c r="F375" s="403"/>
      <c r="G375" s="407" t="s">
        <v>34</v>
      </c>
      <c r="H375" s="408" t="s">
        <v>34</v>
      </c>
      <c r="I375" s="409"/>
      <c r="J375" s="410"/>
      <c r="K375" s="408" t="s">
        <v>34</v>
      </c>
      <c r="L375" s="409"/>
      <c r="M375" s="410"/>
      <c r="N375" s="408" t="s">
        <v>34</v>
      </c>
      <c r="O375" s="409"/>
      <c r="P375" s="410" t="e">
        <f aca="true" t="shared" si="4" ref="P375:P438">J375+M375+G375</f>
        <v>#VALUE!</v>
      </c>
      <c r="Q375" s="408" t="s">
        <v>34</v>
      </c>
      <c r="R375" s="409"/>
    </row>
    <row r="376" spans="1:18" s="420" customFormat="1" ht="13.5" hidden="1" outlineLevel="3">
      <c r="A376" s="412"/>
      <c r="B376" s="413"/>
      <c r="C376" s="404" t="s">
        <v>223</v>
      </c>
      <c r="D376" s="414" t="s">
        <v>34</v>
      </c>
      <c r="E376" s="415" t="s">
        <v>547</v>
      </c>
      <c r="F376" s="413"/>
      <c r="G376" s="416">
        <v>153.04</v>
      </c>
      <c r="H376" s="417" t="s">
        <v>34</v>
      </c>
      <c r="I376" s="418"/>
      <c r="J376" s="419"/>
      <c r="K376" s="417" t="s">
        <v>34</v>
      </c>
      <c r="L376" s="418"/>
      <c r="M376" s="419"/>
      <c r="N376" s="417" t="s">
        <v>34</v>
      </c>
      <c r="O376" s="418"/>
      <c r="P376" s="419">
        <f t="shared" si="4"/>
        <v>153.04</v>
      </c>
      <c r="Q376" s="417" t="s">
        <v>34</v>
      </c>
      <c r="R376" s="418"/>
    </row>
    <row r="377" spans="1:18" s="411" customFormat="1" ht="13.5" hidden="1" outlineLevel="3">
      <c r="A377" s="402"/>
      <c r="B377" s="403"/>
      <c r="C377" s="404" t="s">
        <v>223</v>
      </c>
      <c r="D377" s="405" t="s">
        <v>34</v>
      </c>
      <c r="E377" s="406" t="s">
        <v>500</v>
      </c>
      <c r="F377" s="403"/>
      <c r="G377" s="407" t="s">
        <v>34</v>
      </c>
      <c r="H377" s="408" t="s">
        <v>34</v>
      </c>
      <c r="I377" s="409"/>
      <c r="J377" s="410"/>
      <c r="K377" s="408" t="s">
        <v>34</v>
      </c>
      <c r="L377" s="409"/>
      <c r="M377" s="410"/>
      <c r="N377" s="408" t="s">
        <v>34</v>
      </c>
      <c r="O377" s="409"/>
      <c r="P377" s="410" t="e">
        <f t="shared" si="4"/>
        <v>#VALUE!</v>
      </c>
      <c r="Q377" s="408" t="s">
        <v>34</v>
      </c>
      <c r="R377" s="409"/>
    </row>
    <row r="378" spans="1:18" s="411" customFormat="1" ht="13.5" hidden="1" outlineLevel="3">
      <c r="A378" s="402"/>
      <c r="B378" s="403"/>
      <c r="C378" s="404" t="s">
        <v>223</v>
      </c>
      <c r="D378" s="405" t="s">
        <v>34</v>
      </c>
      <c r="E378" s="406" t="s">
        <v>548</v>
      </c>
      <c r="F378" s="403"/>
      <c r="G378" s="407" t="s">
        <v>34</v>
      </c>
      <c r="H378" s="408" t="s">
        <v>34</v>
      </c>
      <c r="I378" s="409"/>
      <c r="J378" s="410"/>
      <c r="K378" s="408" t="s">
        <v>34</v>
      </c>
      <c r="L378" s="409"/>
      <c r="M378" s="410"/>
      <c r="N378" s="408" t="s">
        <v>34</v>
      </c>
      <c r="O378" s="409"/>
      <c r="P378" s="410" t="e">
        <f t="shared" si="4"/>
        <v>#VALUE!</v>
      </c>
      <c r="Q378" s="408" t="s">
        <v>34</v>
      </c>
      <c r="R378" s="409"/>
    </row>
    <row r="379" spans="1:18" s="420" customFormat="1" ht="13.5" hidden="1" outlineLevel="3">
      <c r="A379" s="412"/>
      <c r="B379" s="413"/>
      <c r="C379" s="404" t="s">
        <v>223</v>
      </c>
      <c r="D379" s="414" t="s">
        <v>34</v>
      </c>
      <c r="E379" s="415" t="s">
        <v>549</v>
      </c>
      <c r="F379" s="413"/>
      <c r="G379" s="416">
        <v>159.842</v>
      </c>
      <c r="H379" s="417" t="s">
        <v>34</v>
      </c>
      <c r="I379" s="418"/>
      <c r="J379" s="419"/>
      <c r="K379" s="417" t="s">
        <v>34</v>
      </c>
      <c r="L379" s="418"/>
      <c r="M379" s="419"/>
      <c r="N379" s="417" t="s">
        <v>34</v>
      </c>
      <c r="O379" s="418"/>
      <c r="P379" s="419">
        <f t="shared" si="4"/>
        <v>159.842</v>
      </c>
      <c r="Q379" s="417" t="s">
        <v>34</v>
      </c>
      <c r="R379" s="418"/>
    </row>
    <row r="380" spans="1:18" s="411" customFormat="1" ht="13.5" hidden="1" outlineLevel="3">
      <c r="A380" s="402"/>
      <c r="B380" s="403"/>
      <c r="C380" s="404" t="s">
        <v>223</v>
      </c>
      <c r="D380" s="405" t="s">
        <v>34</v>
      </c>
      <c r="E380" s="406" t="s">
        <v>550</v>
      </c>
      <c r="F380" s="403"/>
      <c r="G380" s="407" t="s">
        <v>34</v>
      </c>
      <c r="H380" s="408" t="s">
        <v>34</v>
      </c>
      <c r="I380" s="409"/>
      <c r="J380" s="410"/>
      <c r="K380" s="408" t="s">
        <v>34</v>
      </c>
      <c r="L380" s="409"/>
      <c r="M380" s="410"/>
      <c r="N380" s="408" t="s">
        <v>34</v>
      </c>
      <c r="O380" s="409"/>
      <c r="P380" s="410" t="e">
        <f t="shared" si="4"/>
        <v>#VALUE!</v>
      </c>
      <c r="Q380" s="408" t="s">
        <v>34</v>
      </c>
      <c r="R380" s="409"/>
    </row>
    <row r="381" spans="1:18" s="420" customFormat="1" ht="13.5" hidden="1" outlineLevel="3">
      <c r="A381" s="412"/>
      <c r="B381" s="413"/>
      <c r="C381" s="404" t="s">
        <v>223</v>
      </c>
      <c r="D381" s="414" t="s">
        <v>34</v>
      </c>
      <c r="E381" s="415" t="s">
        <v>551</v>
      </c>
      <c r="F381" s="413"/>
      <c r="G381" s="416">
        <v>61.68</v>
      </c>
      <c r="H381" s="417" t="s">
        <v>34</v>
      </c>
      <c r="I381" s="418"/>
      <c r="J381" s="419"/>
      <c r="K381" s="417" t="s">
        <v>34</v>
      </c>
      <c r="L381" s="418"/>
      <c r="M381" s="419"/>
      <c r="N381" s="417" t="s">
        <v>34</v>
      </c>
      <c r="O381" s="418"/>
      <c r="P381" s="419">
        <f t="shared" si="4"/>
        <v>61.68</v>
      </c>
      <c r="Q381" s="417" t="s">
        <v>34</v>
      </c>
      <c r="R381" s="418"/>
    </row>
    <row r="382" spans="1:18" s="420" customFormat="1" ht="13.5" hidden="1" outlineLevel="3">
      <c r="A382" s="412"/>
      <c r="B382" s="413"/>
      <c r="C382" s="404" t="s">
        <v>223</v>
      </c>
      <c r="D382" s="414" t="s">
        <v>34</v>
      </c>
      <c r="E382" s="415" t="s">
        <v>552</v>
      </c>
      <c r="F382" s="413"/>
      <c r="G382" s="416">
        <v>0.7</v>
      </c>
      <c r="H382" s="417" t="s">
        <v>34</v>
      </c>
      <c r="I382" s="418"/>
      <c r="J382" s="419"/>
      <c r="K382" s="417" t="s">
        <v>34</v>
      </c>
      <c r="L382" s="418"/>
      <c r="M382" s="419"/>
      <c r="N382" s="417" t="s">
        <v>34</v>
      </c>
      <c r="O382" s="418"/>
      <c r="P382" s="419">
        <f t="shared" si="4"/>
        <v>0.7</v>
      </c>
      <c r="Q382" s="417" t="s">
        <v>34</v>
      </c>
      <c r="R382" s="418"/>
    </row>
    <row r="383" spans="1:18" s="411" customFormat="1" ht="13.5" hidden="1" outlineLevel="3">
      <c r="A383" s="402"/>
      <c r="B383" s="403"/>
      <c r="C383" s="404" t="s">
        <v>223</v>
      </c>
      <c r="D383" s="405" t="s">
        <v>34</v>
      </c>
      <c r="E383" s="406" t="s">
        <v>427</v>
      </c>
      <c r="F383" s="403"/>
      <c r="G383" s="407" t="s">
        <v>34</v>
      </c>
      <c r="H383" s="408" t="s">
        <v>34</v>
      </c>
      <c r="I383" s="409"/>
      <c r="J383" s="410"/>
      <c r="K383" s="408" t="s">
        <v>34</v>
      </c>
      <c r="L383" s="409"/>
      <c r="M383" s="410"/>
      <c r="N383" s="408" t="s">
        <v>34</v>
      </c>
      <c r="O383" s="409"/>
      <c r="P383" s="410" t="e">
        <f t="shared" si="4"/>
        <v>#VALUE!</v>
      </c>
      <c r="Q383" s="408" t="s">
        <v>34</v>
      </c>
      <c r="R383" s="409"/>
    </row>
    <row r="384" spans="1:18" s="411" customFormat="1" ht="13.5" hidden="1" outlineLevel="3">
      <c r="A384" s="402"/>
      <c r="B384" s="403"/>
      <c r="C384" s="404" t="s">
        <v>223</v>
      </c>
      <c r="D384" s="405" t="s">
        <v>34</v>
      </c>
      <c r="E384" s="406" t="s">
        <v>553</v>
      </c>
      <c r="F384" s="403"/>
      <c r="G384" s="407" t="s">
        <v>34</v>
      </c>
      <c r="H384" s="408" t="s">
        <v>34</v>
      </c>
      <c r="I384" s="409"/>
      <c r="J384" s="410"/>
      <c r="K384" s="408" t="s">
        <v>34</v>
      </c>
      <c r="L384" s="409"/>
      <c r="M384" s="410"/>
      <c r="N384" s="408" t="s">
        <v>34</v>
      </c>
      <c r="O384" s="409"/>
      <c r="P384" s="410" t="e">
        <f t="shared" si="4"/>
        <v>#VALUE!</v>
      </c>
      <c r="Q384" s="408" t="s">
        <v>34</v>
      </c>
      <c r="R384" s="409"/>
    </row>
    <row r="385" spans="1:18" s="420" customFormat="1" ht="13.5" hidden="1" outlineLevel="3">
      <c r="A385" s="412"/>
      <c r="B385" s="413"/>
      <c r="C385" s="404" t="s">
        <v>223</v>
      </c>
      <c r="D385" s="414" t="s">
        <v>34</v>
      </c>
      <c r="E385" s="415" t="s">
        <v>554</v>
      </c>
      <c r="F385" s="413"/>
      <c r="G385" s="416">
        <v>27.429</v>
      </c>
      <c r="H385" s="417" t="s">
        <v>34</v>
      </c>
      <c r="I385" s="418"/>
      <c r="J385" s="419"/>
      <c r="K385" s="417" t="s">
        <v>34</v>
      </c>
      <c r="L385" s="418"/>
      <c r="M385" s="419"/>
      <c r="N385" s="417" t="s">
        <v>34</v>
      </c>
      <c r="O385" s="418"/>
      <c r="P385" s="419">
        <f t="shared" si="4"/>
        <v>27.429</v>
      </c>
      <c r="Q385" s="417" t="s">
        <v>34</v>
      </c>
      <c r="R385" s="418"/>
    </row>
    <row r="386" spans="1:18" s="420" customFormat="1" ht="13.5" hidden="1" outlineLevel="3">
      <c r="A386" s="412"/>
      <c r="B386" s="413"/>
      <c r="C386" s="404" t="s">
        <v>223</v>
      </c>
      <c r="D386" s="414" t="s">
        <v>34</v>
      </c>
      <c r="E386" s="415" t="s">
        <v>555</v>
      </c>
      <c r="F386" s="413"/>
      <c r="G386" s="416">
        <v>14.662</v>
      </c>
      <c r="H386" s="417" t="s">
        <v>34</v>
      </c>
      <c r="I386" s="418"/>
      <c r="J386" s="419"/>
      <c r="K386" s="417" t="s">
        <v>34</v>
      </c>
      <c r="L386" s="418"/>
      <c r="M386" s="419"/>
      <c r="N386" s="417" t="s">
        <v>34</v>
      </c>
      <c r="O386" s="418"/>
      <c r="P386" s="419">
        <f t="shared" si="4"/>
        <v>14.662</v>
      </c>
      <c r="Q386" s="417" t="s">
        <v>34</v>
      </c>
      <c r="R386" s="418"/>
    </row>
    <row r="387" spans="1:18" s="420" customFormat="1" ht="13.5" hidden="1" outlineLevel="3">
      <c r="A387" s="412"/>
      <c r="B387" s="413"/>
      <c r="C387" s="404" t="s">
        <v>223</v>
      </c>
      <c r="D387" s="414" t="s">
        <v>34</v>
      </c>
      <c r="E387" s="415" t="s">
        <v>556</v>
      </c>
      <c r="F387" s="413"/>
      <c r="G387" s="416">
        <v>71.077</v>
      </c>
      <c r="H387" s="417" t="s">
        <v>34</v>
      </c>
      <c r="I387" s="418"/>
      <c r="J387" s="419"/>
      <c r="K387" s="417" t="s">
        <v>34</v>
      </c>
      <c r="L387" s="418"/>
      <c r="M387" s="419"/>
      <c r="N387" s="417" t="s">
        <v>34</v>
      </c>
      <c r="O387" s="418"/>
      <c r="P387" s="419">
        <f t="shared" si="4"/>
        <v>71.077</v>
      </c>
      <c r="Q387" s="417" t="s">
        <v>34</v>
      </c>
      <c r="R387" s="418"/>
    </row>
    <row r="388" spans="1:18" s="420" customFormat="1" ht="13.5" hidden="1" outlineLevel="3">
      <c r="A388" s="412"/>
      <c r="B388" s="413"/>
      <c r="C388" s="404" t="s">
        <v>223</v>
      </c>
      <c r="D388" s="414" t="s">
        <v>34</v>
      </c>
      <c r="E388" s="415" t="s">
        <v>557</v>
      </c>
      <c r="F388" s="413"/>
      <c r="G388" s="416">
        <v>250.058</v>
      </c>
      <c r="H388" s="417" t="s">
        <v>34</v>
      </c>
      <c r="I388" s="418"/>
      <c r="J388" s="419"/>
      <c r="K388" s="417" t="s">
        <v>34</v>
      </c>
      <c r="L388" s="418"/>
      <c r="M388" s="419"/>
      <c r="N388" s="417" t="s">
        <v>34</v>
      </c>
      <c r="O388" s="418"/>
      <c r="P388" s="419">
        <f t="shared" si="4"/>
        <v>250.058</v>
      </c>
      <c r="Q388" s="417" t="s">
        <v>34</v>
      </c>
      <c r="R388" s="418"/>
    </row>
    <row r="389" spans="1:18" s="420" customFormat="1" ht="13.5" hidden="1" outlineLevel="3">
      <c r="A389" s="412"/>
      <c r="B389" s="413"/>
      <c r="C389" s="404" t="s">
        <v>223</v>
      </c>
      <c r="D389" s="414" t="s">
        <v>34</v>
      </c>
      <c r="E389" s="415" t="s">
        <v>558</v>
      </c>
      <c r="F389" s="413"/>
      <c r="G389" s="416">
        <v>365.545</v>
      </c>
      <c r="H389" s="417" t="s">
        <v>34</v>
      </c>
      <c r="I389" s="418"/>
      <c r="J389" s="419"/>
      <c r="K389" s="417" t="s">
        <v>34</v>
      </c>
      <c r="L389" s="418"/>
      <c r="M389" s="419"/>
      <c r="N389" s="417" t="s">
        <v>34</v>
      </c>
      <c r="O389" s="418"/>
      <c r="P389" s="419">
        <f t="shared" si="4"/>
        <v>365.545</v>
      </c>
      <c r="Q389" s="417" t="s">
        <v>34</v>
      </c>
      <c r="R389" s="418"/>
    </row>
    <row r="390" spans="1:18" s="420" customFormat="1" ht="13.5" hidden="1" outlineLevel="3">
      <c r="A390" s="412"/>
      <c r="B390" s="413"/>
      <c r="C390" s="404" t="s">
        <v>223</v>
      </c>
      <c r="D390" s="414" t="s">
        <v>34</v>
      </c>
      <c r="E390" s="415" t="s">
        <v>559</v>
      </c>
      <c r="F390" s="413"/>
      <c r="G390" s="416">
        <v>62.072</v>
      </c>
      <c r="H390" s="417" t="s">
        <v>34</v>
      </c>
      <c r="I390" s="418"/>
      <c r="J390" s="419"/>
      <c r="K390" s="417" t="s">
        <v>34</v>
      </c>
      <c r="L390" s="418"/>
      <c r="M390" s="419"/>
      <c r="N390" s="417" t="s">
        <v>34</v>
      </c>
      <c r="O390" s="418"/>
      <c r="P390" s="419">
        <f t="shared" si="4"/>
        <v>62.072</v>
      </c>
      <c r="Q390" s="417" t="s">
        <v>34</v>
      </c>
      <c r="R390" s="418"/>
    </row>
    <row r="391" spans="1:18" s="411" customFormat="1" ht="13.5" hidden="1" outlineLevel="3">
      <c r="A391" s="402"/>
      <c r="B391" s="403"/>
      <c r="C391" s="404" t="s">
        <v>223</v>
      </c>
      <c r="D391" s="405" t="s">
        <v>34</v>
      </c>
      <c r="E391" s="406" t="s">
        <v>500</v>
      </c>
      <c r="F391" s="403"/>
      <c r="G391" s="407" t="s">
        <v>34</v>
      </c>
      <c r="H391" s="408" t="s">
        <v>34</v>
      </c>
      <c r="I391" s="409"/>
      <c r="J391" s="410"/>
      <c r="K391" s="408" t="s">
        <v>34</v>
      </c>
      <c r="L391" s="409"/>
      <c r="M391" s="410"/>
      <c r="N391" s="408" t="s">
        <v>34</v>
      </c>
      <c r="O391" s="409"/>
      <c r="P391" s="410" t="e">
        <f t="shared" si="4"/>
        <v>#VALUE!</v>
      </c>
      <c r="Q391" s="408" t="s">
        <v>34</v>
      </c>
      <c r="R391" s="409"/>
    </row>
    <row r="392" spans="1:18" s="411" customFormat="1" ht="13.5" hidden="1" outlineLevel="3">
      <c r="A392" s="402"/>
      <c r="B392" s="403"/>
      <c r="C392" s="404" t="s">
        <v>223</v>
      </c>
      <c r="D392" s="405" t="s">
        <v>34</v>
      </c>
      <c r="E392" s="406" t="s">
        <v>560</v>
      </c>
      <c r="F392" s="403"/>
      <c r="G392" s="407" t="s">
        <v>34</v>
      </c>
      <c r="H392" s="408" t="s">
        <v>34</v>
      </c>
      <c r="I392" s="409"/>
      <c r="J392" s="410"/>
      <c r="K392" s="408" t="s">
        <v>34</v>
      </c>
      <c r="L392" s="409"/>
      <c r="M392" s="410"/>
      <c r="N392" s="408" t="s">
        <v>34</v>
      </c>
      <c r="O392" s="409"/>
      <c r="P392" s="410" t="e">
        <f t="shared" si="4"/>
        <v>#VALUE!</v>
      </c>
      <c r="Q392" s="408" t="s">
        <v>34</v>
      </c>
      <c r="R392" s="409"/>
    </row>
    <row r="393" spans="1:18" s="420" customFormat="1" ht="13.5" hidden="1" outlineLevel="3">
      <c r="A393" s="412"/>
      <c r="B393" s="413"/>
      <c r="C393" s="404" t="s">
        <v>223</v>
      </c>
      <c r="D393" s="414" t="s">
        <v>34</v>
      </c>
      <c r="E393" s="415" t="s">
        <v>561</v>
      </c>
      <c r="F393" s="413"/>
      <c r="G393" s="416">
        <v>48.752</v>
      </c>
      <c r="H393" s="417" t="s">
        <v>34</v>
      </c>
      <c r="I393" s="418"/>
      <c r="J393" s="419"/>
      <c r="K393" s="417" t="s">
        <v>34</v>
      </c>
      <c r="L393" s="418"/>
      <c r="M393" s="419"/>
      <c r="N393" s="417" t="s">
        <v>34</v>
      </c>
      <c r="O393" s="418"/>
      <c r="P393" s="419">
        <f t="shared" si="4"/>
        <v>48.752</v>
      </c>
      <c r="Q393" s="417" t="s">
        <v>34</v>
      </c>
      <c r="R393" s="418"/>
    </row>
    <row r="394" spans="1:18" s="411" customFormat="1" ht="13.5" hidden="1" outlineLevel="3">
      <c r="A394" s="402"/>
      <c r="B394" s="403"/>
      <c r="C394" s="404" t="s">
        <v>223</v>
      </c>
      <c r="D394" s="405" t="s">
        <v>34</v>
      </c>
      <c r="E394" s="406" t="s">
        <v>562</v>
      </c>
      <c r="F394" s="403"/>
      <c r="G394" s="407" t="s">
        <v>34</v>
      </c>
      <c r="H394" s="408" t="s">
        <v>34</v>
      </c>
      <c r="I394" s="409"/>
      <c r="J394" s="410"/>
      <c r="K394" s="408" t="s">
        <v>34</v>
      </c>
      <c r="L394" s="409"/>
      <c r="M394" s="410"/>
      <c r="N394" s="408" t="s">
        <v>34</v>
      </c>
      <c r="O394" s="409"/>
      <c r="P394" s="410" t="e">
        <f t="shared" si="4"/>
        <v>#VALUE!</v>
      </c>
      <c r="Q394" s="408" t="s">
        <v>34</v>
      </c>
      <c r="R394" s="409"/>
    </row>
    <row r="395" spans="1:18" s="420" customFormat="1" ht="13.5" hidden="1" outlineLevel="3">
      <c r="A395" s="412"/>
      <c r="B395" s="413"/>
      <c r="C395" s="404" t="s">
        <v>223</v>
      </c>
      <c r="D395" s="414" t="s">
        <v>34</v>
      </c>
      <c r="E395" s="415" t="s">
        <v>563</v>
      </c>
      <c r="F395" s="413"/>
      <c r="G395" s="416">
        <v>65.302</v>
      </c>
      <c r="H395" s="417" t="s">
        <v>34</v>
      </c>
      <c r="I395" s="418"/>
      <c r="J395" s="419"/>
      <c r="K395" s="417" t="s">
        <v>34</v>
      </c>
      <c r="L395" s="418"/>
      <c r="M395" s="419"/>
      <c r="N395" s="417" t="s">
        <v>34</v>
      </c>
      <c r="O395" s="418"/>
      <c r="P395" s="419">
        <f t="shared" si="4"/>
        <v>65.302</v>
      </c>
      <c r="Q395" s="417" t="s">
        <v>34</v>
      </c>
      <c r="R395" s="418"/>
    </row>
    <row r="396" spans="1:18" s="411" customFormat="1" ht="13.5" hidden="1" outlineLevel="3">
      <c r="A396" s="402"/>
      <c r="B396" s="403"/>
      <c r="C396" s="404" t="s">
        <v>223</v>
      </c>
      <c r="D396" s="405" t="s">
        <v>34</v>
      </c>
      <c r="E396" s="406" t="s">
        <v>564</v>
      </c>
      <c r="F396" s="403"/>
      <c r="G396" s="407" t="s">
        <v>34</v>
      </c>
      <c r="H396" s="408" t="s">
        <v>34</v>
      </c>
      <c r="I396" s="409"/>
      <c r="J396" s="410"/>
      <c r="K396" s="408" t="s">
        <v>34</v>
      </c>
      <c r="L396" s="409"/>
      <c r="M396" s="410"/>
      <c r="N396" s="408" t="s">
        <v>34</v>
      </c>
      <c r="O396" s="409"/>
      <c r="P396" s="410" t="e">
        <f t="shared" si="4"/>
        <v>#VALUE!</v>
      </c>
      <c r="Q396" s="408" t="s">
        <v>34</v>
      </c>
      <c r="R396" s="409"/>
    </row>
    <row r="397" spans="1:18" s="420" customFormat="1" ht="13.5" hidden="1" outlineLevel="3">
      <c r="A397" s="412"/>
      <c r="B397" s="413"/>
      <c r="C397" s="404" t="s">
        <v>223</v>
      </c>
      <c r="D397" s="414" t="s">
        <v>34</v>
      </c>
      <c r="E397" s="415" t="s">
        <v>565</v>
      </c>
      <c r="F397" s="413"/>
      <c r="G397" s="416">
        <v>64.928</v>
      </c>
      <c r="H397" s="417" t="s">
        <v>34</v>
      </c>
      <c r="I397" s="418"/>
      <c r="J397" s="419"/>
      <c r="K397" s="417" t="s">
        <v>34</v>
      </c>
      <c r="L397" s="418"/>
      <c r="M397" s="419"/>
      <c r="N397" s="417" t="s">
        <v>34</v>
      </c>
      <c r="O397" s="418"/>
      <c r="P397" s="419">
        <f t="shared" si="4"/>
        <v>64.928</v>
      </c>
      <c r="Q397" s="417" t="s">
        <v>34</v>
      </c>
      <c r="R397" s="418"/>
    </row>
    <row r="398" spans="1:18" s="420" customFormat="1" ht="13.5" hidden="1" outlineLevel="3">
      <c r="A398" s="412"/>
      <c r="B398" s="413"/>
      <c r="C398" s="404" t="s">
        <v>223</v>
      </c>
      <c r="D398" s="414" t="s">
        <v>34</v>
      </c>
      <c r="E398" s="415" t="s">
        <v>566</v>
      </c>
      <c r="F398" s="413"/>
      <c r="G398" s="416">
        <v>1.354</v>
      </c>
      <c r="H398" s="417" t="s">
        <v>34</v>
      </c>
      <c r="I398" s="418"/>
      <c r="J398" s="419"/>
      <c r="K398" s="417" t="s">
        <v>34</v>
      </c>
      <c r="L398" s="418"/>
      <c r="M398" s="419"/>
      <c r="N398" s="417" t="s">
        <v>34</v>
      </c>
      <c r="O398" s="418"/>
      <c r="P398" s="419">
        <f t="shared" si="4"/>
        <v>1.354</v>
      </c>
      <c r="Q398" s="417" t="s">
        <v>34</v>
      </c>
      <c r="R398" s="418"/>
    </row>
    <row r="399" spans="1:18" s="445" customFormat="1" ht="13.5" hidden="1" outlineLevel="3">
      <c r="A399" s="444"/>
      <c r="B399" s="446"/>
      <c r="C399" s="404" t="s">
        <v>223</v>
      </c>
      <c r="D399" s="447" t="s">
        <v>181</v>
      </c>
      <c r="E399" s="448" t="s">
        <v>238</v>
      </c>
      <c r="F399" s="446"/>
      <c r="G399" s="449">
        <v>1576.786</v>
      </c>
      <c r="H399" s="450" t="s">
        <v>34</v>
      </c>
      <c r="I399" s="451"/>
      <c r="J399" s="452"/>
      <c r="K399" s="450" t="s">
        <v>34</v>
      </c>
      <c r="L399" s="451"/>
      <c r="M399" s="452"/>
      <c r="N399" s="450" t="s">
        <v>34</v>
      </c>
      <c r="O399" s="451"/>
      <c r="P399" s="452">
        <f t="shared" si="4"/>
        <v>1576.786</v>
      </c>
      <c r="Q399" s="450" t="s">
        <v>34</v>
      </c>
      <c r="R399" s="451"/>
    </row>
    <row r="400" spans="1:18" s="411" customFormat="1" ht="13.5" hidden="1" outlineLevel="3">
      <c r="A400" s="402"/>
      <c r="B400" s="403"/>
      <c r="C400" s="404" t="s">
        <v>223</v>
      </c>
      <c r="D400" s="405" t="s">
        <v>34</v>
      </c>
      <c r="E400" s="406" t="s">
        <v>502</v>
      </c>
      <c r="F400" s="403"/>
      <c r="G400" s="407" t="s">
        <v>34</v>
      </c>
      <c r="H400" s="408" t="s">
        <v>34</v>
      </c>
      <c r="I400" s="409"/>
      <c r="J400" s="410"/>
      <c r="K400" s="408" t="s">
        <v>34</v>
      </c>
      <c r="L400" s="409"/>
      <c r="M400" s="410"/>
      <c r="N400" s="408" t="s">
        <v>34</v>
      </c>
      <c r="O400" s="409"/>
      <c r="P400" s="410" t="e">
        <f t="shared" si="4"/>
        <v>#VALUE!</v>
      </c>
      <c r="Q400" s="408" t="s">
        <v>34</v>
      </c>
      <c r="R400" s="409"/>
    </row>
    <row r="401" spans="1:18" s="420" customFormat="1" ht="13.5" hidden="1" outlineLevel="3">
      <c r="A401" s="412"/>
      <c r="B401" s="413"/>
      <c r="C401" s="404" t="s">
        <v>223</v>
      </c>
      <c r="D401" s="414" t="s">
        <v>34</v>
      </c>
      <c r="E401" s="415" t="s">
        <v>567</v>
      </c>
      <c r="F401" s="413"/>
      <c r="G401" s="416">
        <v>-8.591</v>
      </c>
      <c r="H401" s="417" t="s">
        <v>34</v>
      </c>
      <c r="I401" s="418"/>
      <c r="J401" s="419"/>
      <c r="K401" s="417" t="s">
        <v>34</v>
      </c>
      <c r="L401" s="418"/>
      <c r="M401" s="419"/>
      <c r="N401" s="417" t="s">
        <v>34</v>
      </c>
      <c r="O401" s="418"/>
      <c r="P401" s="419">
        <f t="shared" si="4"/>
        <v>-8.591</v>
      </c>
      <c r="Q401" s="417" t="s">
        <v>34</v>
      </c>
      <c r="R401" s="418"/>
    </row>
    <row r="402" spans="1:18" s="411" customFormat="1" ht="13.5" hidden="1" outlineLevel="3">
      <c r="A402" s="402"/>
      <c r="B402" s="403"/>
      <c r="C402" s="404" t="s">
        <v>223</v>
      </c>
      <c r="D402" s="405" t="s">
        <v>34</v>
      </c>
      <c r="E402" s="406" t="s">
        <v>568</v>
      </c>
      <c r="F402" s="403"/>
      <c r="G402" s="407" t="s">
        <v>34</v>
      </c>
      <c r="H402" s="408" t="s">
        <v>34</v>
      </c>
      <c r="I402" s="409"/>
      <c r="J402" s="410"/>
      <c r="K402" s="408" t="s">
        <v>34</v>
      </c>
      <c r="L402" s="409"/>
      <c r="M402" s="410"/>
      <c r="N402" s="408" t="s">
        <v>34</v>
      </c>
      <c r="O402" s="409"/>
      <c r="P402" s="410" t="e">
        <f t="shared" si="4"/>
        <v>#VALUE!</v>
      </c>
      <c r="Q402" s="408" t="s">
        <v>34</v>
      </c>
      <c r="R402" s="409"/>
    </row>
    <row r="403" spans="1:18" s="420" customFormat="1" ht="13.5" hidden="1" outlineLevel="3">
      <c r="A403" s="412"/>
      <c r="B403" s="413"/>
      <c r="C403" s="404" t="s">
        <v>223</v>
      </c>
      <c r="D403" s="414" t="s">
        <v>34</v>
      </c>
      <c r="E403" s="415" t="s">
        <v>569</v>
      </c>
      <c r="F403" s="413"/>
      <c r="G403" s="416">
        <v>-5.795</v>
      </c>
      <c r="H403" s="417" t="s">
        <v>34</v>
      </c>
      <c r="I403" s="418"/>
      <c r="J403" s="419"/>
      <c r="K403" s="417" t="s">
        <v>34</v>
      </c>
      <c r="L403" s="418"/>
      <c r="M403" s="419"/>
      <c r="N403" s="417" t="s">
        <v>34</v>
      </c>
      <c r="O403" s="418"/>
      <c r="P403" s="419">
        <f t="shared" si="4"/>
        <v>-5.795</v>
      </c>
      <c r="Q403" s="417" t="s">
        <v>34</v>
      </c>
      <c r="R403" s="418"/>
    </row>
    <row r="404" spans="1:18" s="411" customFormat="1" ht="13.5" hidden="1" outlineLevel="3">
      <c r="A404" s="402"/>
      <c r="B404" s="403"/>
      <c r="C404" s="404" t="s">
        <v>223</v>
      </c>
      <c r="D404" s="405" t="s">
        <v>34</v>
      </c>
      <c r="E404" s="406" t="s">
        <v>570</v>
      </c>
      <c r="F404" s="403"/>
      <c r="G404" s="407" t="s">
        <v>34</v>
      </c>
      <c r="H404" s="408" t="s">
        <v>34</v>
      </c>
      <c r="I404" s="409"/>
      <c r="J404" s="410"/>
      <c r="K404" s="408" t="s">
        <v>34</v>
      </c>
      <c r="L404" s="409"/>
      <c r="M404" s="410"/>
      <c r="N404" s="408" t="s">
        <v>34</v>
      </c>
      <c r="O404" s="409"/>
      <c r="P404" s="410" t="e">
        <f t="shared" si="4"/>
        <v>#VALUE!</v>
      </c>
      <c r="Q404" s="408" t="s">
        <v>34</v>
      </c>
      <c r="R404" s="409"/>
    </row>
    <row r="405" spans="1:18" s="420" customFormat="1" ht="13.5" hidden="1" outlineLevel="3">
      <c r="A405" s="412"/>
      <c r="B405" s="413"/>
      <c r="C405" s="404" t="s">
        <v>223</v>
      </c>
      <c r="D405" s="414" t="s">
        <v>34</v>
      </c>
      <c r="E405" s="415" t="s">
        <v>571</v>
      </c>
      <c r="F405" s="413"/>
      <c r="G405" s="416">
        <v>-13.274</v>
      </c>
      <c r="H405" s="417" t="s">
        <v>34</v>
      </c>
      <c r="I405" s="418"/>
      <c r="J405" s="419"/>
      <c r="K405" s="417" t="s">
        <v>34</v>
      </c>
      <c r="L405" s="418"/>
      <c r="M405" s="419"/>
      <c r="N405" s="417" t="s">
        <v>34</v>
      </c>
      <c r="O405" s="418"/>
      <c r="P405" s="419">
        <f t="shared" si="4"/>
        <v>-13.274</v>
      </c>
      <c r="Q405" s="417" t="s">
        <v>34</v>
      </c>
      <c r="R405" s="418"/>
    </row>
    <row r="406" spans="1:18" s="411" customFormat="1" ht="13.5" hidden="1" outlineLevel="3">
      <c r="A406" s="402"/>
      <c r="B406" s="403"/>
      <c r="C406" s="404" t="s">
        <v>223</v>
      </c>
      <c r="D406" s="405" t="s">
        <v>34</v>
      </c>
      <c r="E406" s="406" t="s">
        <v>572</v>
      </c>
      <c r="F406" s="403"/>
      <c r="G406" s="407" t="s">
        <v>34</v>
      </c>
      <c r="H406" s="408" t="s">
        <v>34</v>
      </c>
      <c r="I406" s="409"/>
      <c r="J406" s="410"/>
      <c r="K406" s="408" t="s">
        <v>34</v>
      </c>
      <c r="L406" s="409"/>
      <c r="M406" s="410"/>
      <c r="N406" s="408" t="s">
        <v>34</v>
      </c>
      <c r="O406" s="409"/>
      <c r="P406" s="410" t="e">
        <f t="shared" si="4"/>
        <v>#VALUE!</v>
      </c>
      <c r="Q406" s="408" t="s">
        <v>34</v>
      </c>
      <c r="R406" s="409"/>
    </row>
    <row r="407" spans="1:18" s="411" customFormat="1" ht="13.5" hidden="1" outlineLevel="3">
      <c r="A407" s="402"/>
      <c r="B407" s="403"/>
      <c r="C407" s="404" t="s">
        <v>223</v>
      </c>
      <c r="D407" s="405" t="s">
        <v>34</v>
      </c>
      <c r="E407" s="406" t="s">
        <v>542</v>
      </c>
      <c r="F407" s="403"/>
      <c r="G407" s="407" t="s">
        <v>34</v>
      </c>
      <c r="H407" s="408" t="s">
        <v>34</v>
      </c>
      <c r="I407" s="409"/>
      <c r="J407" s="410"/>
      <c r="K407" s="408" t="s">
        <v>34</v>
      </c>
      <c r="L407" s="409"/>
      <c r="M407" s="410"/>
      <c r="N407" s="408" t="s">
        <v>34</v>
      </c>
      <c r="O407" s="409"/>
      <c r="P407" s="410" t="e">
        <f t="shared" si="4"/>
        <v>#VALUE!</v>
      </c>
      <c r="Q407" s="408" t="s">
        <v>34</v>
      </c>
      <c r="R407" s="409"/>
    </row>
    <row r="408" spans="1:18" s="420" customFormat="1" ht="13.5" hidden="1" outlineLevel="3">
      <c r="A408" s="412"/>
      <c r="B408" s="413"/>
      <c r="C408" s="404" t="s">
        <v>223</v>
      </c>
      <c r="D408" s="414" t="s">
        <v>34</v>
      </c>
      <c r="E408" s="415" t="s">
        <v>573</v>
      </c>
      <c r="F408" s="413"/>
      <c r="G408" s="416">
        <v>-20.355</v>
      </c>
      <c r="H408" s="417" t="s">
        <v>34</v>
      </c>
      <c r="I408" s="418"/>
      <c r="J408" s="419"/>
      <c r="K408" s="417" t="s">
        <v>34</v>
      </c>
      <c r="L408" s="418"/>
      <c r="M408" s="419"/>
      <c r="N408" s="417" t="s">
        <v>34</v>
      </c>
      <c r="O408" s="418"/>
      <c r="P408" s="419">
        <f t="shared" si="4"/>
        <v>-20.355</v>
      </c>
      <c r="Q408" s="417" t="s">
        <v>34</v>
      </c>
      <c r="R408" s="418"/>
    </row>
    <row r="409" spans="1:18" s="420" customFormat="1" ht="13.5" hidden="1" outlineLevel="3">
      <c r="A409" s="412"/>
      <c r="B409" s="413"/>
      <c r="C409" s="404" t="s">
        <v>223</v>
      </c>
      <c r="D409" s="414" t="s">
        <v>34</v>
      </c>
      <c r="E409" s="415" t="s">
        <v>574</v>
      </c>
      <c r="F409" s="413"/>
      <c r="G409" s="416">
        <v>-7.152</v>
      </c>
      <c r="H409" s="417" t="s">
        <v>34</v>
      </c>
      <c r="I409" s="418"/>
      <c r="J409" s="419"/>
      <c r="K409" s="417" t="s">
        <v>34</v>
      </c>
      <c r="L409" s="418"/>
      <c r="M409" s="419"/>
      <c r="N409" s="417" t="s">
        <v>34</v>
      </c>
      <c r="O409" s="418"/>
      <c r="P409" s="419">
        <f t="shared" si="4"/>
        <v>-7.152</v>
      </c>
      <c r="Q409" s="417" t="s">
        <v>34</v>
      </c>
      <c r="R409" s="418"/>
    </row>
    <row r="410" spans="1:18" s="420" customFormat="1" ht="13.5" hidden="1" outlineLevel="3">
      <c r="A410" s="412"/>
      <c r="B410" s="413"/>
      <c r="C410" s="404" t="s">
        <v>223</v>
      </c>
      <c r="D410" s="414" t="s">
        <v>34</v>
      </c>
      <c r="E410" s="415" t="s">
        <v>575</v>
      </c>
      <c r="F410" s="413"/>
      <c r="G410" s="416">
        <v>-13.075</v>
      </c>
      <c r="H410" s="417" t="s">
        <v>34</v>
      </c>
      <c r="I410" s="418"/>
      <c r="J410" s="419"/>
      <c r="K410" s="417" t="s">
        <v>34</v>
      </c>
      <c r="L410" s="418"/>
      <c r="M410" s="419"/>
      <c r="N410" s="417" t="s">
        <v>34</v>
      </c>
      <c r="O410" s="418"/>
      <c r="P410" s="419">
        <f t="shared" si="4"/>
        <v>-13.075</v>
      </c>
      <c r="Q410" s="417" t="s">
        <v>34</v>
      </c>
      <c r="R410" s="418"/>
    </row>
    <row r="411" spans="1:18" s="420" customFormat="1" ht="13.5" hidden="1" outlineLevel="3">
      <c r="A411" s="412"/>
      <c r="B411" s="413"/>
      <c r="C411" s="404" t="s">
        <v>223</v>
      </c>
      <c r="D411" s="414" t="s">
        <v>34</v>
      </c>
      <c r="E411" s="415" t="s">
        <v>576</v>
      </c>
      <c r="F411" s="413"/>
      <c r="G411" s="416">
        <v>-4.828</v>
      </c>
      <c r="H411" s="417" t="s">
        <v>34</v>
      </c>
      <c r="I411" s="418"/>
      <c r="J411" s="419"/>
      <c r="K411" s="417" t="s">
        <v>34</v>
      </c>
      <c r="L411" s="418"/>
      <c r="M411" s="419"/>
      <c r="N411" s="417" t="s">
        <v>34</v>
      </c>
      <c r="O411" s="418"/>
      <c r="P411" s="419">
        <f t="shared" si="4"/>
        <v>-4.828</v>
      </c>
      <c r="Q411" s="417" t="s">
        <v>34</v>
      </c>
      <c r="R411" s="418"/>
    </row>
    <row r="412" spans="1:18" s="411" customFormat="1" ht="13.5" hidden="1" outlineLevel="3">
      <c r="A412" s="402"/>
      <c r="B412" s="403"/>
      <c r="C412" s="404" t="s">
        <v>223</v>
      </c>
      <c r="D412" s="405" t="s">
        <v>34</v>
      </c>
      <c r="E412" s="406" t="s">
        <v>427</v>
      </c>
      <c r="F412" s="403"/>
      <c r="G412" s="407" t="s">
        <v>34</v>
      </c>
      <c r="H412" s="408" t="s">
        <v>34</v>
      </c>
      <c r="I412" s="409"/>
      <c r="J412" s="410"/>
      <c r="K412" s="408" t="s">
        <v>34</v>
      </c>
      <c r="L412" s="409"/>
      <c r="M412" s="410"/>
      <c r="N412" s="408" t="s">
        <v>34</v>
      </c>
      <c r="O412" s="409"/>
      <c r="P412" s="410" t="e">
        <f t="shared" si="4"/>
        <v>#VALUE!</v>
      </c>
      <c r="Q412" s="408" t="s">
        <v>34</v>
      </c>
      <c r="R412" s="409"/>
    </row>
    <row r="413" spans="1:18" s="420" customFormat="1" ht="13.5" hidden="1" outlineLevel="3">
      <c r="A413" s="412"/>
      <c r="B413" s="413"/>
      <c r="C413" s="404" t="s">
        <v>223</v>
      </c>
      <c r="D413" s="414" t="s">
        <v>34</v>
      </c>
      <c r="E413" s="415" t="s">
        <v>577</v>
      </c>
      <c r="F413" s="413"/>
      <c r="G413" s="416">
        <v>-39.136</v>
      </c>
      <c r="H413" s="417" t="s">
        <v>34</v>
      </c>
      <c r="I413" s="418"/>
      <c r="J413" s="419"/>
      <c r="K413" s="417" t="s">
        <v>34</v>
      </c>
      <c r="L413" s="418"/>
      <c r="M413" s="419"/>
      <c r="N413" s="417" t="s">
        <v>34</v>
      </c>
      <c r="O413" s="418"/>
      <c r="P413" s="419">
        <f t="shared" si="4"/>
        <v>-39.136</v>
      </c>
      <c r="Q413" s="417" t="s">
        <v>34</v>
      </c>
      <c r="R413" s="418"/>
    </row>
    <row r="414" spans="1:18" s="420" customFormat="1" ht="13.5" hidden="1" outlineLevel="3">
      <c r="A414" s="412"/>
      <c r="B414" s="413"/>
      <c r="C414" s="404" t="s">
        <v>223</v>
      </c>
      <c r="D414" s="414" t="s">
        <v>34</v>
      </c>
      <c r="E414" s="415" t="s">
        <v>578</v>
      </c>
      <c r="F414" s="413"/>
      <c r="G414" s="416">
        <v>-9.951</v>
      </c>
      <c r="H414" s="417" t="s">
        <v>34</v>
      </c>
      <c r="I414" s="418"/>
      <c r="J414" s="419"/>
      <c r="K414" s="417" t="s">
        <v>34</v>
      </c>
      <c r="L414" s="418"/>
      <c r="M414" s="419"/>
      <c r="N414" s="417" t="s">
        <v>34</v>
      </c>
      <c r="O414" s="418"/>
      <c r="P414" s="419">
        <f t="shared" si="4"/>
        <v>-9.951</v>
      </c>
      <c r="Q414" s="417" t="s">
        <v>34</v>
      </c>
      <c r="R414" s="418"/>
    </row>
    <row r="415" spans="1:18" s="411" customFormat="1" ht="13.5" hidden="1" outlineLevel="3">
      <c r="A415" s="402"/>
      <c r="B415" s="403"/>
      <c r="C415" s="404" t="s">
        <v>223</v>
      </c>
      <c r="D415" s="405" t="s">
        <v>34</v>
      </c>
      <c r="E415" s="406" t="s">
        <v>239</v>
      </c>
      <c r="F415" s="403"/>
      <c r="G415" s="407" t="s">
        <v>34</v>
      </c>
      <c r="H415" s="408" t="s">
        <v>34</v>
      </c>
      <c r="I415" s="409"/>
      <c r="J415" s="410"/>
      <c r="K415" s="408" t="s">
        <v>34</v>
      </c>
      <c r="L415" s="409"/>
      <c r="M415" s="410"/>
      <c r="N415" s="408" t="s">
        <v>34</v>
      </c>
      <c r="O415" s="409"/>
      <c r="P415" s="410" t="e">
        <f t="shared" si="4"/>
        <v>#VALUE!</v>
      </c>
      <c r="Q415" s="408" t="s">
        <v>34</v>
      </c>
      <c r="R415" s="409"/>
    </row>
    <row r="416" spans="1:18" s="420" customFormat="1" ht="13.5" hidden="1" outlineLevel="3">
      <c r="A416" s="412"/>
      <c r="B416" s="413"/>
      <c r="C416" s="404" t="s">
        <v>223</v>
      </c>
      <c r="D416" s="414" t="s">
        <v>34</v>
      </c>
      <c r="E416" s="415" t="s">
        <v>579</v>
      </c>
      <c r="F416" s="413"/>
      <c r="G416" s="416">
        <v>-18.819</v>
      </c>
      <c r="H416" s="417" t="s">
        <v>34</v>
      </c>
      <c r="I416" s="418"/>
      <c r="J416" s="419"/>
      <c r="K416" s="417" t="s">
        <v>34</v>
      </c>
      <c r="L416" s="418"/>
      <c r="M416" s="419"/>
      <c r="N416" s="417" t="s">
        <v>34</v>
      </c>
      <c r="O416" s="418"/>
      <c r="P416" s="419">
        <f t="shared" si="4"/>
        <v>-18.819</v>
      </c>
      <c r="Q416" s="417" t="s">
        <v>34</v>
      </c>
      <c r="R416" s="418"/>
    </row>
    <row r="417" spans="1:18" s="420" customFormat="1" ht="13.5" hidden="1" outlineLevel="3">
      <c r="A417" s="412"/>
      <c r="B417" s="413"/>
      <c r="C417" s="404" t="s">
        <v>223</v>
      </c>
      <c r="D417" s="414" t="s">
        <v>34</v>
      </c>
      <c r="E417" s="415" t="s">
        <v>580</v>
      </c>
      <c r="F417" s="413"/>
      <c r="G417" s="416">
        <v>-80.999</v>
      </c>
      <c r="H417" s="417" t="s">
        <v>34</v>
      </c>
      <c r="I417" s="418"/>
      <c r="J417" s="419"/>
      <c r="K417" s="417" t="s">
        <v>34</v>
      </c>
      <c r="L417" s="418"/>
      <c r="M417" s="419"/>
      <c r="N417" s="417" t="s">
        <v>34</v>
      </c>
      <c r="O417" s="418"/>
      <c r="P417" s="419">
        <f t="shared" si="4"/>
        <v>-80.999</v>
      </c>
      <c r="Q417" s="417" t="s">
        <v>34</v>
      </c>
      <c r="R417" s="418"/>
    </row>
    <row r="418" spans="1:18" s="411" customFormat="1" ht="13.5" hidden="1" outlineLevel="3">
      <c r="A418" s="402"/>
      <c r="B418" s="403"/>
      <c r="C418" s="404" t="s">
        <v>223</v>
      </c>
      <c r="D418" s="405" t="s">
        <v>34</v>
      </c>
      <c r="E418" s="406" t="s">
        <v>500</v>
      </c>
      <c r="F418" s="403"/>
      <c r="G418" s="407" t="s">
        <v>34</v>
      </c>
      <c r="H418" s="408" t="s">
        <v>34</v>
      </c>
      <c r="I418" s="409"/>
      <c r="J418" s="410"/>
      <c r="K418" s="408" t="s">
        <v>34</v>
      </c>
      <c r="L418" s="409"/>
      <c r="M418" s="410"/>
      <c r="N418" s="408" t="s">
        <v>34</v>
      </c>
      <c r="O418" s="409"/>
      <c r="P418" s="410" t="e">
        <f t="shared" si="4"/>
        <v>#VALUE!</v>
      </c>
      <c r="Q418" s="408" t="s">
        <v>34</v>
      </c>
      <c r="R418" s="409"/>
    </row>
    <row r="419" spans="1:18" s="420" customFormat="1" ht="13.5" hidden="1" outlineLevel="3">
      <c r="A419" s="412"/>
      <c r="B419" s="413"/>
      <c r="C419" s="404" t="s">
        <v>223</v>
      </c>
      <c r="D419" s="414" t="s">
        <v>34</v>
      </c>
      <c r="E419" s="415" t="s">
        <v>581</v>
      </c>
      <c r="F419" s="413"/>
      <c r="G419" s="416">
        <v>-5.376</v>
      </c>
      <c r="H419" s="417" t="s">
        <v>34</v>
      </c>
      <c r="I419" s="418"/>
      <c r="J419" s="419"/>
      <c r="K419" s="417" t="s">
        <v>34</v>
      </c>
      <c r="L419" s="418"/>
      <c r="M419" s="419"/>
      <c r="N419" s="417" t="s">
        <v>34</v>
      </c>
      <c r="O419" s="418"/>
      <c r="P419" s="419">
        <f t="shared" si="4"/>
        <v>-5.376</v>
      </c>
      <c r="Q419" s="417" t="s">
        <v>34</v>
      </c>
      <c r="R419" s="418"/>
    </row>
    <row r="420" spans="1:18" s="420" customFormat="1" ht="13.5" hidden="1" outlineLevel="3">
      <c r="A420" s="412"/>
      <c r="B420" s="413"/>
      <c r="C420" s="404" t="s">
        <v>223</v>
      </c>
      <c r="D420" s="414" t="s">
        <v>34</v>
      </c>
      <c r="E420" s="415" t="s">
        <v>582</v>
      </c>
      <c r="F420" s="413"/>
      <c r="G420" s="416">
        <v>-8.379</v>
      </c>
      <c r="H420" s="417" t="s">
        <v>34</v>
      </c>
      <c r="I420" s="418"/>
      <c r="J420" s="419"/>
      <c r="K420" s="417" t="s">
        <v>34</v>
      </c>
      <c r="L420" s="418"/>
      <c r="M420" s="419"/>
      <c r="N420" s="417" t="s">
        <v>34</v>
      </c>
      <c r="O420" s="418"/>
      <c r="P420" s="419">
        <f t="shared" si="4"/>
        <v>-8.379</v>
      </c>
      <c r="Q420" s="417" t="s">
        <v>34</v>
      </c>
      <c r="R420" s="418"/>
    </row>
    <row r="421" spans="1:18" s="420" customFormat="1" ht="13.5" hidden="1" outlineLevel="3">
      <c r="A421" s="412"/>
      <c r="B421" s="413"/>
      <c r="C421" s="404" t="s">
        <v>223</v>
      </c>
      <c r="D421" s="414" t="s">
        <v>34</v>
      </c>
      <c r="E421" s="415" t="s">
        <v>583</v>
      </c>
      <c r="F421" s="413"/>
      <c r="G421" s="416">
        <v>-7.246</v>
      </c>
      <c r="H421" s="417" t="s">
        <v>34</v>
      </c>
      <c r="I421" s="418"/>
      <c r="J421" s="419"/>
      <c r="K421" s="417" t="s">
        <v>34</v>
      </c>
      <c r="L421" s="418"/>
      <c r="M421" s="419"/>
      <c r="N421" s="417" t="s">
        <v>34</v>
      </c>
      <c r="O421" s="418"/>
      <c r="P421" s="419">
        <f t="shared" si="4"/>
        <v>-7.246</v>
      </c>
      <c r="Q421" s="417" t="s">
        <v>34</v>
      </c>
      <c r="R421" s="418"/>
    </row>
    <row r="422" spans="1:18" s="429" customFormat="1" ht="13.5" hidden="1" outlineLevel="3">
      <c r="A422" s="421"/>
      <c r="B422" s="422"/>
      <c r="C422" s="404" t="s">
        <v>223</v>
      </c>
      <c r="D422" s="423" t="s">
        <v>179</v>
      </c>
      <c r="E422" s="424" t="s">
        <v>227</v>
      </c>
      <c r="F422" s="422"/>
      <c r="G422" s="425">
        <v>1333.81</v>
      </c>
      <c r="H422" s="426" t="s">
        <v>34</v>
      </c>
      <c r="I422" s="427"/>
      <c r="J422" s="428"/>
      <c r="K422" s="426" t="s">
        <v>34</v>
      </c>
      <c r="L422" s="427"/>
      <c r="M422" s="428"/>
      <c r="N422" s="426" t="s">
        <v>34</v>
      </c>
      <c r="O422" s="427"/>
      <c r="P422" s="428">
        <f t="shared" si="4"/>
        <v>1333.81</v>
      </c>
      <c r="Q422" s="426" t="s">
        <v>34</v>
      </c>
      <c r="R422" s="427"/>
    </row>
    <row r="423" spans="1:18" s="411" customFormat="1" ht="13.5" hidden="1" outlineLevel="3">
      <c r="A423" s="402"/>
      <c r="B423" s="403"/>
      <c r="C423" s="404" t="s">
        <v>223</v>
      </c>
      <c r="D423" s="405" t="s">
        <v>34</v>
      </c>
      <c r="E423" s="406" t="s">
        <v>241</v>
      </c>
      <c r="F423" s="403"/>
      <c r="G423" s="407" t="s">
        <v>34</v>
      </c>
      <c r="H423" s="408" t="s">
        <v>34</v>
      </c>
      <c r="I423" s="409"/>
      <c r="J423" s="410"/>
      <c r="K423" s="408" t="s">
        <v>34</v>
      </c>
      <c r="L423" s="409"/>
      <c r="M423" s="410"/>
      <c r="N423" s="408" t="s">
        <v>34</v>
      </c>
      <c r="O423" s="409"/>
      <c r="P423" s="410" t="e">
        <f t="shared" si="4"/>
        <v>#VALUE!</v>
      </c>
      <c r="Q423" s="408" t="s">
        <v>34</v>
      </c>
      <c r="R423" s="409"/>
    </row>
    <row r="424" spans="1:18" s="420" customFormat="1" ht="13.5" hidden="1" outlineLevel="3">
      <c r="A424" s="412"/>
      <c r="B424" s="413"/>
      <c r="C424" s="404" t="s">
        <v>223</v>
      </c>
      <c r="D424" s="414" t="s">
        <v>34</v>
      </c>
      <c r="E424" s="415" t="s">
        <v>584</v>
      </c>
      <c r="F424" s="413"/>
      <c r="G424" s="416">
        <v>826.962</v>
      </c>
      <c r="H424" s="417" t="s">
        <v>34</v>
      </c>
      <c r="I424" s="418"/>
      <c r="J424" s="419"/>
      <c r="K424" s="417" t="s">
        <v>34</v>
      </c>
      <c r="L424" s="418"/>
      <c r="M424" s="419"/>
      <c r="N424" s="417" t="s">
        <v>34</v>
      </c>
      <c r="O424" s="418"/>
      <c r="P424" s="419">
        <f t="shared" si="4"/>
        <v>826.962</v>
      </c>
      <c r="Q424" s="417" t="s">
        <v>34</v>
      </c>
      <c r="R424" s="418"/>
    </row>
    <row r="425" spans="1:18" s="320" customFormat="1" ht="22.5" customHeight="1" hidden="1" outlineLevel="2" collapsed="1">
      <c r="A425" s="321"/>
      <c r="B425" s="394" t="s">
        <v>585</v>
      </c>
      <c r="C425" s="394" t="s">
        <v>218</v>
      </c>
      <c r="D425" s="395" t="s">
        <v>586</v>
      </c>
      <c r="E425" s="396" t="s">
        <v>587</v>
      </c>
      <c r="F425" s="397" t="s">
        <v>221</v>
      </c>
      <c r="G425" s="398">
        <v>413.481</v>
      </c>
      <c r="H425" s="399">
        <v>12.4</v>
      </c>
      <c r="I425" s="400">
        <f>ROUND(H425*G425,2)</f>
        <v>5127.16</v>
      </c>
      <c r="J425" s="401"/>
      <c r="K425" s="399">
        <v>12.4</v>
      </c>
      <c r="L425" s="400">
        <f>ROUND(K425*J425,2)</f>
        <v>0</v>
      </c>
      <c r="M425" s="401"/>
      <c r="N425" s="399">
        <v>12.4</v>
      </c>
      <c r="O425" s="400">
        <f>ROUND(N425*M425,2)</f>
        <v>0</v>
      </c>
      <c r="P425" s="401">
        <f t="shared" si="4"/>
        <v>413.481</v>
      </c>
      <c r="Q425" s="399">
        <v>12.4</v>
      </c>
      <c r="R425" s="400">
        <f>ROUND(Q425*P425,2)</f>
        <v>5127.16</v>
      </c>
    </row>
    <row r="426" spans="1:18" s="420" customFormat="1" ht="13.5" hidden="1" outlineLevel="3">
      <c r="A426" s="412"/>
      <c r="B426" s="413"/>
      <c r="C426" s="404" t="s">
        <v>223</v>
      </c>
      <c r="D426" s="414" t="s">
        <v>34</v>
      </c>
      <c r="E426" s="415" t="s">
        <v>588</v>
      </c>
      <c r="F426" s="413"/>
      <c r="G426" s="416">
        <v>413.481</v>
      </c>
      <c r="H426" s="417" t="s">
        <v>34</v>
      </c>
      <c r="I426" s="418"/>
      <c r="J426" s="419"/>
      <c r="K426" s="417" t="s">
        <v>34</v>
      </c>
      <c r="L426" s="418"/>
      <c r="M426" s="419"/>
      <c r="N426" s="417" t="s">
        <v>34</v>
      </c>
      <c r="O426" s="418"/>
      <c r="P426" s="419">
        <f t="shared" si="4"/>
        <v>413.481</v>
      </c>
      <c r="Q426" s="417" t="s">
        <v>34</v>
      </c>
      <c r="R426" s="418"/>
    </row>
    <row r="427" spans="1:18" s="320" customFormat="1" ht="22.5" customHeight="1" hidden="1" outlineLevel="2" collapsed="1">
      <c r="A427" s="321"/>
      <c r="B427" s="394" t="s">
        <v>589</v>
      </c>
      <c r="C427" s="394" t="s">
        <v>218</v>
      </c>
      <c r="D427" s="395" t="s">
        <v>590</v>
      </c>
      <c r="E427" s="396" t="s">
        <v>591</v>
      </c>
      <c r="F427" s="397" t="s">
        <v>221</v>
      </c>
      <c r="G427" s="398">
        <v>400.143</v>
      </c>
      <c r="H427" s="399">
        <v>390.1</v>
      </c>
      <c r="I427" s="400">
        <f>ROUND(H427*G427,2)</f>
        <v>156095.78</v>
      </c>
      <c r="J427" s="401"/>
      <c r="K427" s="399">
        <v>390.1</v>
      </c>
      <c r="L427" s="400">
        <f>ROUND(K427*J427,2)</f>
        <v>0</v>
      </c>
      <c r="M427" s="401"/>
      <c r="N427" s="399">
        <v>390.1</v>
      </c>
      <c r="O427" s="400">
        <f>ROUND(N427*M427,2)</f>
        <v>0</v>
      </c>
      <c r="P427" s="401">
        <f t="shared" si="4"/>
        <v>400.143</v>
      </c>
      <c r="Q427" s="399">
        <v>390.1</v>
      </c>
      <c r="R427" s="400">
        <f>ROUND(Q427*P427,2)</f>
        <v>156095.78</v>
      </c>
    </row>
    <row r="428" spans="1:18" s="420" customFormat="1" ht="13.5" hidden="1" outlineLevel="3">
      <c r="A428" s="412"/>
      <c r="B428" s="413"/>
      <c r="C428" s="404" t="s">
        <v>223</v>
      </c>
      <c r="D428" s="414" t="s">
        <v>34</v>
      </c>
      <c r="E428" s="415" t="s">
        <v>592</v>
      </c>
      <c r="F428" s="413"/>
      <c r="G428" s="416">
        <v>400.143</v>
      </c>
      <c r="H428" s="417" t="s">
        <v>34</v>
      </c>
      <c r="I428" s="418"/>
      <c r="J428" s="419"/>
      <c r="K428" s="417" t="s">
        <v>34</v>
      </c>
      <c r="L428" s="418"/>
      <c r="M428" s="419"/>
      <c r="N428" s="417" t="s">
        <v>34</v>
      </c>
      <c r="O428" s="418"/>
      <c r="P428" s="419">
        <f t="shared" si="4"/>
        <v>400.143</v>
      </c>
      <c r="Q428" s="417" t="s">
        <v>34</v>
      </c>
      <c r="R428" s="418"/>
    </row>
    <row r="429" spans="1:18" s="320" customFormat="1" ht="22.5" customHeight="1" hidden="1" outlineLevel="2" collapsed="1">
      <c r="A429" s="321"/>
      <c r="B429" s="394" t="s">
        <v>593</v>
      </c>
      <c r="C429" s="394" t="s">
        <v>218</v>
      </c>
      <c r="D429" s="395" t="s">
        <v>594</v>
      </c>
      <c r="E429" s="396" t="s">
        <v>595</v>
      </c>
      <c r="F429" s="397" t="s">
        <v>221</v>
      </c>
      <c r="G429" s="398">
        <v>200.072</v>
      </c>
      <c r="H429" s="399">
        <v>12.4</v>
      </c>
      <c r="I429" s="400">
        <f>ROUND(H429*G429,2)</f>
        <v>2480.89</v>
      </c>
      <c r="J429" s="401"/>
      <c r="K429" s="399">
        <v>12.4</v>
      </c>
      <c r="L429" s="400">
        <f>ROUND(K429*J429,2)</f>
        <v>0</v>
      </c>
      <c r="M429" s="401"/>
      <c r="N429" s="399">
        <v>12.4</v>
      </c>
      <c r="O429" s="400">
        <f>ROUND(N429*M429,2)</f>
        <v>0</v>
      </c>
      <c r="P429" s="401">
        <f t="shared" si="4"/>
        <v>200.072</v>
      </c>
      <c r="Q429" s="399">
        <v>12.4</v>
      </c>
      <c r="R429" s="400">
        <f>ROUND(Q429*P429,2)</f>
        <v>2480.89</v>
      </c>
    </row>
    <row r="430" spans="1:18" s="420" customFormat="1" ht="13.5" hidden="1" outlineLevel="3">
      <c r="A430" s="412"/>
      <c r="B430" s="413"/>
      <c r="C430" s="404" t="s">
        <v>223</v>
      </c>
      <c r="D430" s="414" t="s">
        <v>34</v>
      </c>
      <c r="E430" s="415" t="s">
        <v>596</v>
      </c>
      <c r="F430" s="413"/>
      <c r="G430" s="416">
        <v>200.072</v>
      </c>
      <c r="H430" s="417" t="s">
        <v>34</v>
      </c>
      <c r="I430" s="418"/>
      <c r="J430" s="419"/>
      <c r="K430" s="417" t="s">
        <v>34</v>
      </c>
      <c r="L430" s="418"/>
      <c r="M430" s="419"/>
      <c r="N430" s="417" t="s">
        <v>34</v>
      </c>
      <c r="O430" s="418"/>
      <c r="P430" s="419">
        <f t="shared" si="4"/>
        <v>200.072</v>
      </c>
      <c r="Q430" s="417" t="s">
        <v>34</v>
      </c>
      <c r="R430" s="418"/>
    </row>
    <row r="431" spans="1:18" s="320" customFormat="1" ht="22.5" customHeight="1" hidden="1" outlineLevel="2" collapsed="1">
      <c r="A431" s="321"/>
      <c r="B431" s="394" t="s">
        <v>597</v>
      </c>
      <c r="C431" s="394" t="s">
        <v>218</v>
      </c>
      <c r="D431" s="395" t="s">
        <v>598</v>
      </c>
      <c r="E431" s="396" t="s">
        <v>599</v>
      </c>
      <c r="F431" s="397" t="s">
        <v>221</v>
      </c>
      <c r="G431" s="398">
        <v>106.705</v>
      </c>
      <c r="H431" s="399">
        <v>696.6</v>
      </c>
      <c r="I431" s="400">
        <f>ROUND(H431*G431,2)</f>
        <v>74330.7</v>
      </c>
      <c r="J431" s="401"/>
      <c r="K431" s="399">
        <v>696.6</v>
      </c>
      <c r="L431" s="400">
        <f>ROUND(K431*J431,2)</f>
        <v>0</v>
      </c>
      <c r="M431" s="401"/>
      <c r="N431" s="399">
        <v>696.6</v>
      </c>
      <c r="O431" s="400">
        <f>ROUND(N431*M431,2)</f>
        <v>0</v>
      </c>
      <c r="P431" s="401">
        <f t="shared" si="4"/>
        <v>106.705</v>
      </c>
      <c r="Q431" s="399">
        <v>696.6</v>
      </c>
      <c r="R431" s="400">
        <f>ROUND(Q431*P431,2)</f>
        <v>74330.7</v>
      </c>
    </row>
    <row r="432" spans="1:18" s="420" customFormat="1" ht="13.5" hidden="1" outlineLevel="3">
      <c r="A432" s="412"/>
      <c r="B432" s="413"/>
      <c r="C432" s="404" t="s">
        <v>223</v>
      </c>
      <c r="D432" s="414" t="s">
        <v>34</v>
      </c>
      <c r="E432" s="415" t="s">
        <v>600</v>
      </c>
      <c r="F432" s="413"/>
      <c r="G432" s="416">
        <v>106.705</v>
      </c>
      <c r="H432" s="417" t="s">
        <v>34</v>
      </c>
      <c r="I432" s="418"/>
      <c r="J432" s="419"/>
      <c r="K432" s="417" t="s">
        <v>34</v>
      </c>
      <c r="L432" s="418"/>
      <c r="M432" s="419"/>
      <c r="N432" s="417" t="s">
        <v>34</v>
      </c>
      <c r="O432" s="418"/>
      <c r="P432" s="419">
        <f t="shared" si="4"/>
        <v>106.705</v>
      </c>
      <c r="Q432" s="417" t="s">
        <v>34</v>
      </c>
      <c r="R432" s="418"/>
    </row>
    <row r="433" spans="1:18" s="320" customFormat="1" ht="22.5" customHeight="1" hidden="1" outlineLevel="2" collapsed="1">
      <c r="A433" s="321"/>
      <c r="B433" s="394" t="s">
        <v>601</v>
      </c>
      <c r="C433" s="394" t="s">
        <v>218</v>
      </c>
      <c r="D433" s="395" t="s">
        <v>602</v>
      </c>
      <c r="E433" s="396" t="s">
        <v>603</v>
      </c>
      <c r="F433" s="397" t="s">
        <v>366</v>
      </c>
      <c r="G433" s="398">
        <v>64</v>
      </c>
      <c r="H433" s="399">
        <v>118.5</v>
      </c>
      <c r="I433" s="400">
        <f>ROUND(H433*G433,2)</f>
        <v>7584</v>
      </c>
      <c r="J433" s="401"/>
      <c r="K433" s="399">
        <v>118.5</v>
      </c>
      <c r="L433" s="400">
        <f>ROUND(K433*J433,2)</f>
        <v>0</v>
      </c>
      <c r="M433" s="401"/>
      <c r="N433" s="399">
        <v>118.5</v>
      </c>
      <c r="O433" s="400">
        <f>ROUND(N433*M433,2)</f>
        <v>0</v>
      </c>
      <c r="P433" s="401">
        <f t="shared" si="4"/>
        <v>64</v>
      </c>
      <c r="Q433" s="399">
        <v>118.5</v>
      </c>
      <c r="R433" s="400">
        <f>ROUND(Q433*P433,2)</f>
        <v>7584</v>
      </c>
    </row>
    <row r="434" spans="1:18" s="411" customFormat="1" ht="13.5" hidden="1" outlineLevel="3">
      <c r="A434" s="402"/>
      <c r="B434" s="403"/>
      <c r="C434" s="404" t="s">
        <v>223</v>
      </c>
      <c r="D434" s="405" t="s">
        <v>34</v>
      </c>
      <c r="E434" s="406" t="s">
        <v>604</v>
      </c>
      <c r="F434" s="403"/>
      <c r="G434" s="407" t="s">
        <v>34</v>
      </c>
      <c r="H434" s="408" t="s">
        <v>34</v>
      </c>
      <c r="I434" s="409"/>
      <c r="J434" s="410"/>
      <c r="K434" s="408" t="s">
        <v>34</v>
      </c>
      <c r="L434" s="409"/>
      <c r="M434" s="410"/>
      <c r="N434" s="408" t="s">
        <v>34</v>
      </c>
      <c r="O434" s="409"/>
      <c r="P434" s="410" t="e">
        <f t="shared" si="4"/>
        <v>#VALUE!</v>
      </c>
      <c r="Q434" s="408" t="s">
        <v>34</v>
      </c>
      <c r="R434" s="409"/>
    </row>
    <row r="435" spans="1:18" s="420" customFormat="1" ht="13.5" hidden="1" outlineLevel="3">
      <c r="A435" s="412"/>
      <c r="B435" s="413"/>
      <c r="C435" s="404" t="s">
        <v>223</v>
      </c>
      <c r="D435" s="414" t="s">
        <v>34</v>
      </c>
      <c r="E435" s="415" t="s">
        <v>605</v>
      </c>
      <c r="F435" s="413"/>
      <c r="G435" s="416">
        <v>64</v>
      </c>
      <c r="H435" s="417" t="s">
        <v>34</v>
      </c>
      <c r="I435" s="418"/>
      <c r="J435" s="419"/>
      <c r="K435" s="417" t="s">
        <v>34</v>
      </c>
      <c r="L435" s="418"/>
      <c r="M435" s="419"/>
      <c r="N435" s="417" t="s">
        <v>34</v>
      </c>
      <c r="O435" s="418"/>
      <c r="P435" s="419">
        <f t="shared" si="4"/>
        <v>64</v>
      </c>
      <c r="Q435" s="417" t="s">
        <v>34</v>
      </c>
      <c r="R435" s="418"/>
    </row>
    <row r="436" spans="1:18" s="320" customFormat="1" ht="31.5" customHeight="1" hidden="1" outlineLevel="2">
      <c r="A436" s="321"/>
      <c r="B436" s="394" t="s">
        <v>606</v>
      </c>
      <c r="C436" s="394" t="s">
        <v>218</v>
      </c>
      <c r="D436" s="395" t="s">
        <v>607</v>
      </c>
      <c r="E436" s="396" t="s">
        <v>608</v>
      </c>
      <c r="F436" s="397" t="s">
        <v>292</v>
      </c>
      <c r="G436" s="398">
        <v>1.28</v>
      </c>
      <c r="H436" s="399">
        <v>62.7</v>
      </c>
      <c r="I436" s="400">
        <f>ROUND(H436*G436,2)</f>
        <v>80.26</v>
      </c>
      <c r="J436" s="401"/>
      <c r="K436" s="399">
        <v>62.7</v>
      </c>
      <c r="L436" s="400">
        <f>ROUND(K436*J436,2)</f>
        <v>0</v>
      </c>
      <c r="M436" s="401"/>
      <c r="N436" s="399">
        <v>62.7</v>
      </c>
      <c r="O436" s="400">
        <f>ROUND(N436*M436,2)</f>
        <v>0</v>
      </c>
      <c r="P436" s="401">
        <f t="shared" si="4"/>
        <v>1.28</v>
      </c>
      <c r="Q436" s="399">
        <v>62.7</v>
      </c>
      <c r="R436" s="400">
        <f>ROUND(Q436*P436,2)</f>
        <v>80.26</v>
      </c>
    </row>
    <row r="437" spans="1:18" s="320" customFormat="1" ht="22.5" customHeight="1" hidden="1" outlineLevel="2">
      <c r="A437" s="321"/>
      <c r="B437" s="394" t="s">
        <v>609</v>
      </c>
      <c r="C437" s="394" t="s">
        <v>218</v>
      </c>
      <c r="D437" s="395" t="s">
        <v>610</v>
      </c>
      <c r="E437" s="396" t="s">
        <v>611</v>
      </c>
      <c r="F437" s="397" t="s">
        <v>292</v>
      </c>
      <c r="G437" s="398">
        <v>1.28</v>
      </c>
      <c r="H437" s="399">
        <v>20.9</v>
      </c>
      <c r="I437" s="400">
        <f>ROUND(H437*G437,2)</f>
        <v>26.75</v>
      </c>
      <c r="J437" s="401"/>
      <c r="K437" s="399">
        <v>20.9</v>
      </c>
      <c r="L437" s="400">
        <f>ROUND(K437*J437,2)</f>
        <v>0</v>
      </c>
      <c r="M437" s="401"/>
      <c r="N437" s="399">
        <v>20.9</v>
      </c>
      <c r="O437" s="400">
        <f>ROUND(N437*M437,2)</f>
        <v>0</v>
      </c>
      <c r="P437" s="401">
        <f t="shared" si="4"/>
        <v>1.28</v>
      </c>
      <c r="Q437" s="399">
        <v>20.9</v>
      </c>
      <c r="R437" s="400">
        <f>ROUND(Q437*P437,2)</f>
        <v>26.75</v>
      </c>
    </row>
    <row r="438" spans="1:18" s="320" customFormat="1" ht="22.5" customHeight="1" hidden="1" outlineLevel="2" collapsed="1">
      <c r="A438" s="321"/>
      <c r="B438" s="394" t="s">
        <v>612</v>
      </c>
      <c r="C438" s="394" t="s">
        <v>218</v>
      </c>
      <c r="D438" s="395" t="s">
        <v>613</v>
      </c>
      <c r="E438" s="396" t="s">
        <v>614</v>
      </c>
      <c r="F438" s="397" t="s">
        <v>292</v>
      </c>
      <c r="G438" s="398">
        <v>28.16</v>
      </c>
      <c r="H438" s="399">
        <v>6.2</v>
      </c>
      <c r="I438" s="400">
        <f>ROUND(H438*G438,2)</f>
        <v>174.59</v>
      </c>
      <c r="J438" s="401"/>
      <c r="K438" s="399">
        <v>6.2</v>
      </c>
      <c r="L438" s="400">
        <f>ROUND(K438*J438,2)</f>
        <v>0</v>
      </c>
      <c r="M438" s="401"/>
      <c r="N438" s="399">
        <v>6.2</v>
      </c>
      <c r="O438" s="400">
        <f>ROUND(N438*M438,2)</f>
        <v>0</v>
      </c>
      <c r="P438" s="401">
        <f t="shared" si="4"/>
        <v>28.16</v>
      </c>
      <c r="Q438" s="399">
        <v>6.2</v>
      </c>
      <c r="R438" s="400">
        <f>ROUND(Q438*P438,2)</f>
        <v>174.59</v>
      </c>
    </row>
    <row r="439" spans="1:18" s="420" customFormat="1" ht="13.5" hidden="1" outlineLevel="3">
      <c r="A439" s="412"/>
      <c r="B439" s="413"/>
      <c r="C439" s="404" t="s">
        <v>223</v>
      </c>
      <c r="D439" s="414"/>
      <c r="E439" s="415" t="s">
        <v>615</v>
      </c>
      <c r="F439" s="413"/>
      <c r="G439" s="416">
        <v>28.16</v>
      </c>
      <c r="H439" s="417" t="s">
        <v>34</v>
      </c>
      <c r="I439" s="418"/>
      <c r="J439" s="419"/>
      <c r="K439" s="417" t="s">
        <v>34</v>
      </c>
      <c r="L439" s="418"/>
      <c r="M439" s="419"/>
      <c r="N439" s="417" t="s">
        <v>34</v>
      </c>
      <c r="O439" s="418"/>
      <c r="P439" s="419">
        <f aca="true" t="shared" si="5" ref="P439:P502">J439+M439+G439</f>
        <v>28.16</v>
      </c>
      <c r="Q439" s="417" t="s">
        <v>34</v>
      </c>
      <c r="R439" s="418"/>
    </row>
    <row r="440" spans="1:18" s="320" customFormat="1" ht="22.5" customHeight="1" hidden="1" outlineLevel="2">
      <c r="A440" s="321"/>
      <c r="B440" s="394" t="s">
        <v>616</v>
      </c>
      <c r="C440" s="394" t="s">
        <v>218</v>
      </c>
      <c r="D440" s="395" t="s">
        <v>617</v>
      </c>
      <c r="E440" s="396" t="s">
        <v>299</v>
      </c>
      <c r="F440" s="397" t="s">
        <v>292</v>
      </c>
      <c r="G440" s="398">
        <v>1.28</v>
      </c>
      <c r="H440" s="399">
        <v>348.3</v>
      </c>
      <c r="I440" s="400">
        <f>ROUND(H440*G440,2)</f>
        <v>445.82</v>
      </c>
      <c r="J440" s="401"/>
      <c r="K440" s="399">
        <v>348.3</v>
      </c>
      <c r="L440" s="400">
        <f>ROUND(K440*J440,2)</f>
        <v>0</v>
      </c>
      <c r="M440" s="401"/>
      <c r="N440" s="399">
        <v>348.3</v>
      </c>
      <c r="O440" s="400">
        <f>ROUND(N440*M440,2)</f>
        <v>0</v>
      </c>
      <c r="P440" s="401">
        <f t="shared" si="5"/>
        <v>1.28</v>
      </c>
      <c r="Q440" s="399">
        <v>348.3</v>
      </c>
      <c r="R440" s="400">
        <f>ROUND(Q440*P440,2)</f>
        <v>445.82</v>
      </c>
    </row>
    <row r="441" spans="1:18" s="320" customFormat="1" ht="22.5" customHeight="1" hidden="1" outlineLevel="2" collapsed="1">
      <c r="A441" s="321"/>
      <c r="B441" s="394" t="s">
        <v>618</v>
      </c>
      <c r="C441" s="394" t="s">
        <v>218</v>
      </c>
      <c r="D441" s="395" t="s">
        <v>619</v>
      </c>
      <c r="E441" s="396" t="s">
        <v>620</v>
      </c>
      <c r="F441" s="397" t="s">
        <v>265</v>
      </c>
      <c r="G441" s="398">
        <v>772.427</v>
      </c>
      <c r="H441" s="399">
        <v>585.1</v>
      </c>
      <c r="I441" s="400">
        <f>ROUND(H441*G441,2)</f>
        <v>451947.04</v>
      </c>
      <c r="J441" s="401"/>
      <c r="K441" s="399">
        <v>585.1</v>
      </c>
      <c r="L441" s="400">
        <f>ROUND(K441*J441,2)</f>
        <v>0</v>
      </c>
      <c r="M441" s="401"/>
      <c r="N441" s="399">
        <v>585.1</v>
      </c>
      <c r="O441" s="400">
        <f>ROUND(N441*M441,2)</f>
        <v>0</v>
      </c>
      <c r="P441" s="401">
        <f t="shared" si="5"/>
        <v>772.427</v>
      </c>
      <c r="Q441" s="399">
        <v>585.1</v>
      </c>
      <c r="R441" s="400">
        <f>ROUND(Q441*P441,2)</f>
        <v>451947.04</v>
      </c>
    </row>
    <row r="442" spans="1:18" s="411" customFormat="1" ht="13.5" hidden="1" outlineLevel="3">
      <c r="A442" s="402"/>
      <c r="B442" s="403"/>
      <c r="C442" s="404" t="s">
        <v>223</v>
      </c>
      <c r="D442" s="405" t="s">
        <v>34</v>
      </c>
      <c r="E442" s="406" t="s">
        <v>621</v>
      </c>
      <c r="F442" s="403"/>
      <c r="G442" s="407" t="s">
        <v>34</v>
      </c>
      <c r="H442" s="408" t="s">
        <v>34</v>
      </c>
      <c r="I442" s="409"/>
      <c r="J442" s="410"/>
      <c r="K442" s="408" t="s">
        <v>34</v>
      </c>
      <c r="L442" s="409"/>
      <c r="M442" s="410"/>
      <c r="N442" s="408" t="s">
        <v>34</v>
      </c>
      <c r="O442" s="409"/>
      <c r="P442" s="410" t="e">
        <f t="shared" si="5"/>
        <v>#VALUE!</v>
      </c>
      <c r="Q442" s="408" t="s">
        <v>34</v>
      </c>
      <c r="R442" s="409"/>
    </row>
    <row r="443" spans="1:18" s="411" customFormat="1" ht="13.5" hidden="1" outlineLevel="3">
      <c r="A443" s="402"/>
      <c r="B443" s="403"/>
      <c r="C443" s="404" t="s">
        <v>223</v>
      </c>
      <c r="D443" s="405" t="s">
        <v>34</v>
      </c>
      <c r="E443" s="406" t="s">
        <v>542</v>
      </c>
      <c r="F443" s="403"/>
      <c r="G443" s="407" t="s">
        <v>34</v>
      </c>
      <c r="H443" s="408" t="s">
        <v>34</v>
      </c>
      <c r="I443" s="409"/>
      <c r="J443" s="410"/>
      <c r="K443" s="408" t="s">
        <v>34</v>
      </c>
      <c r="L443" s="409"/>
      <c r="M443" s="410"/>
      <c r="N443" s="408" t="s">
        <v>34</v>
      </c>
      <c r="O443" s="409"/>
      <c r="P443" s="410" t="e">
        <f t="shared" si="5"/>
        <v>#VALUE!</v>
      </c>
      <c r="Q443" s="408" t="s">
        <v>34</v>
      </c>
      <c r="R443" s="409"/>
    </row>
    <row r="444" spans="1:18" s="411" customFormat="1" ht="13.5" hidden="1" outlineLevel="3">
      <c r="A444" s="402"/>
      <c r="B444" s="403"/>
      <c r="C444" s="404" t="s">
        <v>223</v>
      </c>
      <c r="D444" s="405" t="s">
        <v>34</v>
      </c>
      <c r="E444" s="406" t="s">
        <v>543</v>
      </c>
      <c r="F444" s="403"/>
      <c r="G444" s="407" t="s">
        <v>34</v>
      </c>
      <c r="H444" s="408" t="s">
        <v>34</v>
      </c>
      <c r="I444" s="409"/>
      <c r="J444" s="410"/>
      <c r="K444" s="408" t="s">
        <v>34</v>
      </c>
      <c r="L444" s="409"/>
      <c r="M444" s="410"/>
      <c r="N444" s="408" t="s">
        <v>34</v>
      </c>
      <c r="O444" s="409"/>
      <c r="P444" s="410" t="e">
        <f t="shared" si="5"/>
        <v>#VALUE!</v>
      </c>
      <c r="Q444" s="408" t="s">
        <v>34</v>
      </c>
      <c r="R444" s="409"/>
    </row>
    <row r="445" spans="1:18" s="420" customFormat="1" ht="13.5" hidden="1" outlineLevel="3">
      <c r="A445" s="412"/>
      <c r="B445" s="413"/>
      <c r="C445" s="404" t="s">
        <v>223</v>
      </c>
      <c r="D445" s="414" t="s">
        <v>34</v>
      </c>
      <c r="E445" s="415" t="s">
        <v>622</v>
      </c>
      <c r="F445" s="413"/>
      <c r="G445" s="416">
        <v>108.041</v>
      </c>
      <c r="H445" s="417" t="s">
        <v>34</v>
      </c>
      <c r="I445" s="418"/>
      <c r="J445" s="419"/>
      <c r="K445" s="417" t="s">
        <v>34</v>
      </c>
      <c r="L445" s="418"/>
      <c r="M445" s="419"/>
      <c r="N445" s="417" t="s">
        <v>34</v>
      </c>
      <c r="O445" s="418"/>
      <c r="P445" s="419">
        <f t="shared" si="5"/>
        <v>108.041</v>
      </c>
      <c r="Q445" s="417" t="s">
        <v>34</v>
      </c>
      <c r="R445" s="418"/>
    </row>
    <row r="446" spans="1:18" s="420" customFormat="1" ht="13.5" hidden="1" outlineLevel="3">
      <c r="A446" s="412"/>
      <c r="B446" s="413"/>
      <c r="C446" s="404" t="s">
        <v>223</v>
      </c>
      <c r="D446" s="414" t="s">
        <v>34</v>
      </c>
      <c r="E446" s="415" t="s">
        <v>623</v>
      </c>
      <c r="F446" s="413"/>
      <c r="G446" s="416">
        <v>55.325</v>
      </c>
      <c r="H446" s="417" t="s">
        <v>34</v>
      </c>
      <c r="I446" s="418"/>
      <c r="J446" s="419"/>
      <c r="K446" s="417" t="s">
        <v>34</v>
      </c>
      <c r="L446" s="418"/>
      <c r="M446" s="419"/>
      <c r="N446" s="417" t="s">
        <v>34</v>
      </c>
      <c r="O446" s="418"/>
      <c r="P446" s="419">
        <f t="shared" si="5"/>
        <v>55.325</v>
      </c>
      <c r="Q446" s="417" t="s">
        <v>34</v>
      </c>
      <c r="R446" s="418"/>
    </row>
    <row r="447" spans="1:18" s="411" customFormat="1" ht="13.5" hidden="1" outlineLevel="3">
      <c r="A447" s="402"/>
      <c r="B447" s="403"/>
      <c r="C447" s="404" t="s">
        <v>223</v>
      </c>
      <c r="D447" s="405" t="s">
        <v>34</v>
      </c>
      <c r="E447" s="406" t="s">
        <v>546</v>
      </c>
      <c r="F447" s="403"/>
      <c r="G447" s="407" t="s">
        <v>34</v>
      </c>
      <c r="H447" s="408" t="s">
        <v>34</v>
      </c>
      <c r="I447" s="409"/>
      <c r="J447" s="410"/>
      <c r="K447" s="408" t="s">
        <v>34</v>
      </c>
      <c r="L447" s="409"/>
      <c r="M447" s="410"/>
      <c r="N447" s="408" t="s">
        <v>34</v>
      </c>
      <c r="O447" s="409"/>
      <c r="P447" s="410" t="e">
        <f t="shared" si="5"/>
        <v>#VALUE!</v>
      </c>
      <c r="Q447" s="408" t="s">
        <v>34</v>
      </c>
      <c r="R447" s="409"/>
    </row>
    <row r="448" spans="1:18" s="420" customFormat="1" ht="13.5" hidden="1" outlineLevel="3">
      <c r="A448" s="412"/>
      <c r="B448" s="413"/>
      <c r="C448" s="404" t="s">
        <v>223</v>
      </c>
      <c r="D448" s="414" t="s">
        <v>34</v>
      </c>
      <c r="E448" s="415" t="s">
        <v>624</v>
      </c>
      <c r="F448" s="413"/>
      <c r="G448" s="416">
        <v>118.635</v>
      </c>
      <c r="H448" s="417" t="s">
        <v>34</v>
      </c>
      <c r="I448" s="418"/>
      <c r="J448" s="419"/>
      <c r="K448" s="417" t="s">
        <v>34</v>
      </c>
      <c r="L448" s="418"/>
      <c r="M448" s="419"/>
      <c r="N448" s="417" t="s">
        <v>34</v>
      </c>
      <c r="O448" s="418"/>
      <c r="P448" s="419">
        <f t="shared" si="5"/>
        <v>118.635</v>
      </c>
      <c r="Q448" s="417" t="s">
        <v>34</v>
      </c>
      <c r="R448" s="418"/>
    </row>
    <row r="449" spans="1:18" s="411" customFormat="1" ht="13.5" hidden="1" outlineLevel="3">
      <c r="A449" s="402"/>
      <c r="B449" s="403"/>
      <c r="C449" s="404" t="s">
        <v>223</v>
      </c>
      <c r="D449" s="405" t="s">
        <v>34</v>
      </c>
      <c r="E449" s="406" t="s">
        <v>427</v>
      </c>
      <c r="F449" s="403"/>
      <c r="G449" s="407" t="s">
        <v>34</v>
      </c>
      <c r="H449" s="408" t="s">
        <v>34</v>
      </c>
      <c r="I449" s="409"/>
      <c r="J449" s="410"/>
      <c r="K449" s="408" t="s">
        <v>34</v>
      </c>
      <c r="L449" s="409"/>
      <c r="M449" s="410"/>
      <c r="N449" s="408" t="s">
        <v>34</v>
      </c>
      <c r="O449" s="409"/>
      <c r="P449" s="410" t="e">
        <f t="shared" si="5"/>
        <v>#VALUE!</v>
      </c>
      <c r="Q449" s="408" t="s">
        <v>34</v>
      </c>
      <c r="R449" s="409"/>
    </row>
    <row r="450" spans="1:18" s="411" customFormat="1" ht="13.5" hidden="1" outlineLevel="3">
      <c r="A450" s="402"/>
      <c r="B450" s="403"/>
      <c r="C450" s="404" t="s">
        <v>223</v>
      </c>
      <c r="D450" s="405" t="s">
        <v>34</v>
      </c>
      <c r="E450" s="406" t="s">
        <v>553</v>
      </c>
      <c r="F450" s="403"/>
      <c r="G450" s="407" t="s">
        <v>34</v>
      </c>
      <c r="H450" s="408" t="s">
        <v>34</v>
      </c>
      <c r="I450" s="409"/>
      <c r="J450" s="410"/>
      <c r="K450" s="408" t="s">
        <v>34</v>
      </c>
      <c r="L450" s="409"/>
      <c r="M450" s="410"/>
      <c r="N450" s="408" t="s">
        <v>34</v>
      </c>
      <c r="O450" s="409"/>
      <c r="P450" s="410" t="e">
        <f t="shared" si="5"/>
        <v>#VALUE!</v>
      </c>
      <c r="Q450" s="408" t="s">
        <v>34</v>
      </c>
      <c r="R450" s="409"/>
    </row>
    <row r="451" spans="1:18" s="420" customFormat="1" ht="13.5" hidden="1" outlineLevel="3">
      <c r="A451" s="412"/>
      <c r="B451" s="413"/>
      <c r="C451" s="404" t="s">
        <v>223</v>
      </c>
      <c r="D451" s="414" t="s">
        <v>34</v>
      </c>
      <c r="E451" s="415" t="s">
        <v>625</v>
      </c>
      <c r="F451" s="413"/>
      <c r="G451" s="416">
        <v>19.453</v>
      </c>
      <c r="H451" s="417" t="s">
        <v>34</v>
      </c>
      <c r="I451" s="418"/>
      <c r="J451" s="419"/>
      <c r="K451" s="417" t="s">
        <v>34</v>
      </c>
      <c r="L451" s="418"/>
      <c r="M451" s="419"/>
      <c r="N451" s="417" t="s">
        <v>34</v>
      </c>
      <c r="O451" s="418"/>
      <c r="P451" s="419">
        <f t="shared" si="5"/>
        <v>19.453</v>
      </c>
      <c r="Q451" s="417" t="s">
        <v>34</v>
      </c>
      <c r="R451" s="418"/>
    </row>
    <row r="452" spans="1:18" s="420" customFormat="1" ht="13.5" hidden="1" outlineLevel="3">
      <c r="A452" s="412"/>
      <c r="B452" s="413"/>
      <c r="C452" s="404" t="s">
        <v>223</v>
      </c>
      <c r="D452" s="414" t="s">
        <v>34</v>
      </c>
      <c r="E452" s="415" t="s">
        <v>626</v>
      </c>
      <c r="F452" s="413"/>
      <c r="G452" s="416">
        <v>10.399</v>
      </c>
      <c r="H452" s="417" t="s">
        <v>34</v>
      </c>
      <c r="I452" s="418"/>
      <c r="J452" s="419"/>
      <c r="K452" s="417" t="s">
        <v>34</v>
      </c>
      <c r="L452" s="418"/>
      <c r="M452" s="419"/>
      <c r="N452" s="417" t="s">
        <v>34</v>
      </c>
      <c r="O452" s="418"/>
      <c r="P452" s="419">
        <f t="shared" si="5"/>
        <v>10.399</v>
      </c>
      <c r="Q452" s="417" t="s">
        <v>34</v>
      </c>
      <c r="R452" s="418"/>
    </row>
    <row r="453" spans="1:18" s="420" customFormat="1" ht="13.5" hidden="1" outlineLevel="3">
      <c r="A453" s="412"/>
      <c r="B453" s="413"/>
      <c r="C453" s="404" t="s">
        <v>223</v>
      </c>
      <c r="D453" s="414" t="s">
        <v>34</v>
      </c>
      <c r="E453" s="415" t="s">
        <v>627</v>
      </c>
      <c r="F453" s="413"/>
      <c r="G453" s="416">
        <v>50.409</v>
      </c>
      <c r="H453" s="417" t="s">
        <v>34</v>
      </c>
      <c r="I453" s="418"/>
      <c r="J453" s="419"/>
      <c r="K453" s="417" t="s">
        <v>34</v>
      </c>
      <c r="L453" s="418"/>
      <c r="M453" s="419"/>
      <c r="N453" s="417" t="s">
        <v>34</v>
      </c>
      <c r="O453" s="418"/>
      <c r="P453" s="419">
        <f t="shared" si="5"/>
        <v>50.409</v>
      </c>
      <c r="Q453" s="417" t="s">
        <v>34</v>
      </c>
      <c r="R453" s="418"/>
    </row>
    <row r="454" spans="1:18" s="420" customFormat="1" ht="13.5" hidden="1" outlineLevel="3">
      <c r="A454" s="412"/>
      <c r="B454" s="413"/>
      <c r="C454" s="404" t="s">
        <v>223</v>
      </c>
      <c r="D454" s="414" t="s">
        <v>34</v>
      </c>
      <c r="E454" s="415" t="s">
        <v>628</v>
      </c>
      <c r="F454" s="413"/>
      <c r="G454" s="416">
        <v>177.346</v>
      </c>
      <c r="H454" s="417" t="s">
        <v>34</v>
      </c>
      <c r="I454" s="418"/>
      <c r="J454" s="419"/>
      <c r="K454" s="417" t="s">
        <v>34</v>
      </c>
      <c r="L454" s="418"/>
      <c r="M454" s="419"/>
      <c r="N454" s="417" t="s">
        <v>34</v>
      </c>
      <c r="O454" s="418"/>
      <c r="P454" s="419">
        <f t="shared" si="5"/>
        <v>177.346</v>
      </c>
      <c r="Q454" s="417" t="s">
        <v>34</v>
      </c>
      <c r="R454" s="418"/>
    </row>
    <row r="455" spans="1:18" s="420" customFormat="1" ht="13.5" hidden="1" outlineLevel="3">
      <c r="A455" s="412"/>
      <c r="B455" s="413"/>
      <c r="C455" s="404" t="s">
        <v>223</v>
      </c>
      <c r="D455" s="414" t="s">
        <v>34</v>
      </c>
      <c r="E455" s="415" t="s">
        <v>629</v>
      </c>
      <c r="F455" s="413"/>
      <c r="G455" s="416">
        <v>259.252</v>
      </c>
      <c r="H455" s="417" t="s">
        <v>34</v>
      </c>
      <c r="I455" s="418"/>
      <c r="J455" s="419"/>
      <c r="K455" s="417" t="s">
        <v>34</v>
      </c>
      <c r="L455" s="418"/>
      <c r="M455" s="419"/>
      <c r="N455" s="417" t="s">
        <v>34</v>
      </c>
      <c r="O455" s="418"/>
      <c r="P455" s="419">
        <f t="shared" si="5"/>
        <v>259.252</v>
      </c>
      <c r="Q455" s="417" t="s">
        <v>34</v>
      </c>
      <c r="R455" s="418"/>
    </row>
    <row r="456" spans="1:18" s="420" customFormat="1" ht="13.5" hidden="1" outlineLevel="3">
      <c r="A456" s="412"/>
      <c r="B456" s="413"/>
      <c r="C456" s="404" t="s">
        <v>223</v>
      </c>
      <c r="D456" s="414" t="s">
        <v>34</v>
      </c>
      <c r="E456" s="415" t="s">
        <v>630</v>
      </c>
      <c r="F456" s="413"/>
      <c r="G456" s="416">
        <v>47.383</v>
      </c>
      <c r="H456" s="417" t="s">
        <v>34</v>
      </c>
      <c r="I456" s="418"/>
      <c r="J456" s="419"/>
      <c r="K456" s="417" t="s">
        <v>34</v>
      </c>
      <c r="L456" s="418"/>
      <c r="M456" s="419"/>
      <c r="N456" s="417" t="s">
        <v>34</v>
      </c>
      <c r="O456" s="418"/>
      <c r="P456" s="419">
        <f t="shared" si="5"/>
        <v>47.383</v>
      </c>
      <c r="Q456" s="417" t="s">
        <v>34</v>
      </c>
      <c r="R456" s="418"/>
    </row>
    <row r="457" spans="1:18" s="445" customFormat="1" ht="13.5" hidden="1" outlineLevel="3">
      <c r="A457" s="444"/>
      <c r="B457" s="446"/>
      <c r="C457" s="404" t="s">
        <v>223</v>
      </c>
      <c r="D457" s="447" t="s">
        <v>34</v>
      </c>
      <c r="E457" s="448" t="s">
        <v>238</v>
      </c>
      <c r="F457" s="446"/>
      <c r="G457" s="449">
        <v>846.243</v>
      </c>
      <c r="H457" s="450" t="s">
        <v>34</v>
      </c>
      <c r="I457" s="451"/>
      <c r="J457" s="452"/>
      <c r="K457" s="450" t="s">
        <v>34</v>
      </c>
      <c r="L457" s="451"/>
      <c r="M457" s="452"/>
      <c r="N457" s="450" t="s">
        <v>34</v>
      </c>
      <c r="O457" s="451"/>
      <c r="P457" s="452">
        <f t="shared" si="5"/>
        <v>846.243</v>
      </c>
      <c r="Q457" s="450" t="s">
        <v>34</v>
      </c>
      <c r="R457" s="451"/>
    </row>
    <row r="458" spans="1:18" s="411" customFormat="1" ht="13.5" hidden="1" outlineLevel="3">
      <c r="A458" s="402"/>
      <c r="B458" s="403"/>
      <c r="C458" s="404" t="s">
        <v>223</v>
      </c>
      <c r="D458" s="405" t="s">
        <v>34</v>
      </c>
      <c r="E458" s="406" t="s">
        <v>631</v>
      </c>
      <c r="F458" s="403"/>
      <c r="G458" s="407" t="s">
        <v>34</v>
      </c>
      <c r="H458" s="408" t="s">
        <v>34</v>
      </c>
      <c r="I458" s="409"/>
      <c r="J458" s="410"/>
      <c r="K458" s="408" t="s">
        <v>34</v>
      </c>
      <c r="L458" s="409"/>
      <c r="M458" s="410"/>
      <c r="N458" s="408" t="s">
        <v>34</v>
      </c>
      <c r="O458" s="409"/>
      <c r="P458" s="410" t="e">
        <f t="shared" si="5"/>
        <v>#VALUE!</v>
      </c>
      <c r="Q458" s="408" t="s">
        <v>34</v>
      </c>
      <c r="R458" s="409"/>
    </row>
    <row r="459" spans="1:18" s="411" customFormat="1" ht="13.5" hidden="1" outlineLevel="3">
      <c r="A459" s="402"/>
      <c r="B459" s="403"/>
      <c r="C459" s="404" t="s">
        <v>223</v>
      </c>
      <c r="D459" s="405" t="s">
        <v>34</v>
      </c>
      <c r="E459" s="406" t="s">
        <v>542</v>
      </c>
      <c r="F459" s="403"/>
      <c r="G459" s="407" t="s">
        <v>34</v>
      </c>
      <c r="H459" s="408" t="s">
        <v>34</v>
      </c>
      <c r="I459" s="409"/>
      <c r="J459" s="410"/>
      <c r="K459" s="408" t="s">
        <v>34</v>
      </c>
      <c r="L459" s="409"/>
      <c r="M459" s="410"/>
      <c r="N459" s="408" t="s">
        <v>34</v>
      </c>
      <c r="O459" s="409"/>
      <c r="P459" s="410" t="e">
        <f t="shared" si="5"/>
        <v>#VALUE!</v>
      </c>
      <c r="Q459" s="408" t="s">
        <v>34</v>
      </c>
      <c r="R459" s="409"/>
    </row>
    <row r="460" spans="1:18" s="420" customFormat="1" ht="13.5" hidden="1" outlineLevel="3">
      <c r="A460" s="412"/>
      <c r="B460" s="413"/>
      <c r="C460" s="404" t="s">
        <v>223</v>
      </c>
      <c r="D460" s="414" t="s">
        <v>34</v>
      </c>
      <c r="E460" s="415" t="s">
        <v>632</v>
      </c>
      <c r="F460" s="413"/>
      <c r="G460" s="416">
        <v>-14.436</v>
      </c>
      <c r="H460" s="417" t="s">
        <v>34</v>
      </c>
      <c r="I460" s="418"/>
      <c r="J460" s="419"/>
      <c r="K460" s="417" t="s">
        <v>34</v>
      </c>
      <c r="L460" s="418"/>
      <c r="M460" s="419"/>
      <c r="N460" s="417" t="s">
        <v>34</v>
      </c>
      <c r="O460" s="418"/>
      <c r="P460" s="419">
        <f t="shared" si="5"/>
        <v>-14.436</v>
      </c>
      <c r="Q460" s="417" t="s">
        <v>34</v>
      </c>
      <c r="R460" s="418"/>
    </row>
    <row r="461" spans="1:18" s="420" customFormat="1" ht="13.5" hidden="1" outlineLevel="3">
      <c r="A461" s="412"/>
      <c r="B461" s="413"/>
      <c r="C461" s="404" t="s">
        <v>223</v>
      </c>
      <c r="D461" s="414" t="s">
        <v>34</v>
      </c>
      <c r="E461" s="415" t="s">
        <v>633</v>
      </c>
      <c r="F461" s="413"/>
      <c r="G461" s="416">
        <v>-5.544</v>
      </c>
      <c r="H461" s="417" t="s">
        <v>34</v>
      </c>
      <c r="I461" s="418"/>
      <c r="J461" s="419"/>
      <c r="K461" s="417" t="s">
        <v>34</v>
      </c>
      <c r="L461" s="418"/>
      <c r="M461" s="419"/>
      <c r="N461" s="417" t="s">
        <v>34</v>
      </c>
      <c r="O461" s="418"/>
      <c r="P461" s="419">
        <f t="shared" si="5"/>
        <v>-5.544</v>
      </c>
      <c r="Q461" s="417" t="s">
        <v>34</v>
      </c>
      <c r="R461" s="418"/>
    </row>
    <row r="462" spans="1:18" s="420" customFormat="1" ht="13.5" hidden="1" outlineLevel="3">
      <c r="A462" s="412"/>
      <c r="B462" s="413"/>
      <c r="C462" s="404" t="s">
        <v>223</v>
      </c>
      <c r="D462" s="414" t="s">
        <v>34</v>
      </c>
      <c r="E462" s="415" t="s">
        <v>634</v>
      </c>
      <c r="F462" s="413"/>
      <c r="G462" s="416">
        <v>-9.216</v>
      </c>
      <c r="H462" s="417" t="s">
        <v>34</v>
      </c>
      <c r="I462" s="418"/>
      <c r="J462" s="419"/>
      <c r="K462" s="417" t="s">
        <v>34</v>
      </c>
      <c r="L462" s="418"/>
      <c r="M462" s="419"/>
      <c r="N462" s="417" t="s">
        <v>34</v>
      </c>
      <c r="O462" s="418"/>
      <c r="P462" s="419">
        <f t="shared" si="5"/>
        <v>-9.216</v>
      </c>
      <c r="Q462" s="417" t="s">
        <v>34</v>
      </c>
      <c r="R462" s="418"/>
    </row>
    <row r="463" spans="1:18" s="420" customFormat="1" ht="13.5" hidden="1" outlineLevel="3">
      <c r="A463" s="412"/>
      <c r="B463" s="413"/>
      <c r="C463" s="404" t="s">
        <v>223</v>
      </c>
      <c r="D463" s="414" t="s">
        <v>34</v>
      </c>
      <c r="E463" s="415" t="s">
        <v>635</v>
      </c>
      <c r="F463" s="413"/>
      <c r="G463" s="416">
        <v>-5.568</v>
      </c>
      <c r="H463" s="417" t="s">
        <v>34</v>
      </c>
      <c r="I463" s="418"/>
      <c r="J463" s="419"/>
      <c r="K463" s="417" t="s">
        <v>34</v>
      </c>
      <c r="L463" s="418"/>
      <c r="M463" s="419"/>
      <c r="N463" s="417" t="s">
        <v>34</v>
      </c>
      <c r="O463" s="418"/>
      <c r="P463" s="419">
        <f t="shared" si="5"/>
        <v>-5.568</v>
      </c>
      <c r="Q463" s="417" t="s">
        <v>34</v>
      </c>
      <c r="R463" s="418"/>
    </row>
    <row r="464" spans="1:18" s="411" customFormat="1" ht="13.5" hidden="1" outlineLevel="3">
      <c r="A464" s="402"/>
      <c r="B464" s="403"/>
      <c r="C464" s="404" t="s">
        <v>223</v>
      </c>
      <c r="D464" s="405" t="s">
        <v>34</v>
      </c>
      <c r="E464" s="406" t="s">
        <v>427</v>
      </c>
      <c r="F464" s="403"/>
      <c r="G464" s="407" t="s">
        <v>34</v>
      </c>
      <c r="H464" s="408" t="s">
        <v>34</v>
      </c>
      <c r="I464" s="409"/>
      <c r="J464" s="410"/>
      <c r="K464" s="408" t="s">
        <v>34</v>
      </c>
      <c r="L464" s="409"/>
      <c r="M464" s="410"/>
      <c r="N464" s="408" t="s">
        <v>34</v>
      </c>
      <c r="O464" s="409"/>
      <c r="P464" s="410" t="e">
        <f t="shared" si="5"/>
        <v>#VALUE!</v>
      </c>
      <c r="Q464" s="408" t="s">
        <v>34</v>
      </c>
      <c r="R464" s="409"/>
    </row>
    <row r="465" spans="1:18" s="420" customFormat="1" ht="13.5" hidden="1" outlineLevel="3">
      <c r="A465" s="412"/>
      <c r="B465" s="413"/>
      <c r="C465" s="404" t="s">
        <v>223</v>
      </c>
      <c r="D465" s="414" t="s">
        <v>34</v>
      </c>
      <c r="E465" s="415" t="s">
        <v>636</v>
      </c>
      <c r="F465" s="413"/>
      <c r="G465" s="416">
        <v>-27.756</v>
      </c>
      <c r="H465" s="417" t="s">
        <v>34</v>
      </c>
      <c r="I465" s="418"/>
      <c r="J465" s="419"/>
      <c r="K465" s="417" t="s">
        <v>34</v>
      </c>
      <c r="L465" s="418"/>
      <c r="M465" s="419"/>
      <c r="N465" s="417" t="s">
        <v>34</v>
      </c>
      <c r="O465" s="418"/>
      <c r="P465" s="419">
        <f t="shared" si="5"/>
        <v>-27.756</v>
      </c>
      <c r="Q465" s="417" t="s">
        <v>34</v>
      </c>
      <c r="R465" s="418"/>
    </row>
    <row r="466" spans="1:18" s="420" customFormat="1" ht="13.5" hidden="1" outlineLevel="3">
      <c r="A466" s="412"/>
      <c r="B466" s="413"/>
      <c r="C466" s="404" t="s">
        <v>223</v>
      </c>
      <c r="D466" s="414" t="s">
        <v>34</v>
      </c>
      <c r="E466" s="415" t="s">
        <v>637</v>
      </c>
      <c r="F466" s="413"/>
      <c r="G466" s="416">
        <v>-11.296</v>
      </c>
      <c r="H466" s="417" t="s">
        <v>34</v>
      </c>
      <c r="I466" s="418"/>
      <c r="J466" s="419"/>
      <c r="K466" s="417" t="s">
        <v>34</v>
      </c>
      <c r="L466" s="418"/>
      <c r="M466" s="419"/>
      <c r="N466" s="417" t="s">
        <v>34</v>
      </c>
      <c r="O466" s="418"/>
      <c r="P466" s="419">
        <f t="shared" si="5"/>
        <v>-11.296</v>
      </c>
      <c r="Q466" s="417" t="s">
        <v>34</v>
      </c>
      <c r="R466" s="418"/>
    </row>
    <row r="467" spans="1:18" s="429" customFormat="1" ht="13.5" hidden="1" outlineLevel="3">
      <c r="A467" s="421"/>
      <c r="B467" s="422"/>
      <c r="C467" s="404" t="s">
        <v>223</v>
      </c>
      <c r="D467" s="423" t="s">
        <v>34</v>
      </c>
      <c r="E467" s="424" t="s">
        <v>227</v>
      </c>
      <c r="F467" s="422"/>
      <c r="G467" s="425">
        <v>772.427</v>
      </c>
      <c r="H467" s="426" t="s">
        <v>34</v>
      </c>
      <c r="I467" s="427"/>
      <c r="J467" s="428"/>
      <c r="K467" s="426" t="s">
        <v>34</v>
      </c>
      <c r="L467" s="427"/>
      <c r="M467" s="428"/>
      <c r="N467" s="426" t="s">
        <v>34</v>
      </c>
      <c r="O467" s="427"/>
      <c r="P467" s="428">
        <f t="shared" si="5"/>
        <v>772.427</v>
      </c>
      <c r="Q467" s="426" t="s">
        <v>34</v>
      </c>
      <c r="R467" s="427"/>
    </row>
    <row r="468" spans="1:18" s="320" customFormat="1" ht="22.5" customHeight="1" hidden="1" outlineLevel="2">
      <c r="A468" s="321"/>
      <c r="B468" s="394" t="s">
        <v>638</v>
      </c>
      <c r="C468" s="394" t="s">
        <v>218</v>
      </c>
      <c r="D468" s="395" t="s">
        <v>639</v>
      </c>
      <c r="E468" s="396" t="s">
        <v>640</v>
      </c>
      <c r="F468" s="397" t="s">
        <v>265</v>
      </c>
      <c r="G468" s="398">
        <v>772.427</v>
      </c>
      <c r="H468" s="399">
        <v>111.5</v>
      </c>
      <c r="I468" s="400">
        <f>ROUND(H468*G468,2)</f>
        <v>86125.61</v>
      </c>
      <c r="J468" s="401"/>
      <c r="K468" s="399">
        <v>111.5</v>
      </c>
      <c r="L468" s="400">
        <f>ROUND(K468*J468,2)</f>
        <v>0</v>
      </c>
      <c r="M468" s="401"/>
      <c r="N468" s="399">
        <v>111.5</v>
      </c>
      <c r="O468" s="400">
        <f>ROUND(N468*M468,2)</f>
        <v>0</v>
      </c>
      <c r="P468" s="401">
        <f t="shared" si="5"/>
        <v>772.427</v>
      </c>
      <c r="Q468" s="399">
        <v>111.5</v>
      </c>
      <c r="R468" s="400">
        <f>ROUND(Q468*P468,2)</f>
        <v>86125.61</v>
      </c>
    </row>
    <row r="469" spans="1:18" s="320" customFormat="1" ht="22.5" customHeight="1" hidden="1" outlineLevel="2" collapsed="1">
      <c r="A469" s="321"/>
      <c r="B469" s="394" t="s">
        <v>641</v>
      </c>
      <c r="C469" s="394" t="s">
        <v>218</v>
      </c>
      <c r="D469" s="395" t="s">
        <v>642</v>
      </c>
      <c r="E469" s="396" t="s">
        <v>643</v>
      </c>
      <c r="F469" s="397" t="s">
        <v>221</v>
      </c>
      <c r="G469" s="398">
        <v>1079.731</v>
      </c>
      <c r="H469" s="399">
        <v>209</v>
      </c>
      <c r="I469" s="400">
        <f>ROUND(H469*G469,2)</f>
        <v>225663.78</v>
      </c>
      <c r="J469" s="401"/>
      <c r="K469" s="399">
        <v>209</v>
      </c>
      <c r="L469" s="400">
        <f>ROUND(K469*J469,2)</f>
        <v>0</v>
      </c>
      <c r="M469" s="401"/>
      <c r="N469" s="399">
        <v>209</v>
      </c>
      <c r="O469" s="400">
        <f>ROUND(N469*M469,2)</f>
        <v>0</v>
      </c>
      <c r="P469" s="401">
        <f t="shared" si="5"/>
        <v>1079.731</v>
      </c>
      <c r="Q469" s="399">
        <v>209</v>
      </c>
      <c r="R469" s="400">
        <f>ROUND(Q469*P469,2)</f>
        <v>225663.78</v>
      </c>
    </row>
    <row r="470" spans="1:18" s="411" customFormat="1" ht="13.5" hidden="1" outlineLevel="3">
      <c r="A470" s="402"/>
      <c r="B470" s="403"/>
      <c r="C470" s="404" t="s">
        <v>223</v>
      </c>
      <c r="D470" s="405" t="s">
        <v>34</v>
      </c>
      <c r="E470" s="406" t="s">
        <v>541</v>
      </c>
      <c r="F470" s="403"/>
      <c r="G470" s="407" t="s">
        <v>34</v>
      </c>
      <c r="H470" s="408" t="s">
        <v>34</v>
      </c>
      <c r="I470" s="409"/>
      <c r="J470" s="410"/>
      <c r="K470" s="408" t="s">
        <v>34</v>
      </c>
      <c r="L470" s="409"/>
      <c r="M470" s="410"/>
      <c r="N470" s="408" t="s">
        <v>34</v>
      </c>
      <c r="O470" s="409"/>
      <c r="P470" s="410" t="e">
        <f t="shared" si="5"/>
        <v>#VALUE!</v>
      </c>
      <c r="Q470" s="408" t="s">
        <v>34</v>
      </c>
      <c r="R470" s="409"/>
    </row>
    <row r="471" spans="1:18" s="411" customFormat="1" ht="13.5" hidden="1" outlineLevel="3">
      <c r="A471" s="402"/>
      <c r="B471" s="403"/>
      <c r="C471" s="404" t="s">
        <v>223</v>
      </c>
      <c r="D471" s="405" t="s">
        <v>34</v>
      </c>
      <c r="E471" s="406" t="s">
        <v>542</v>
      </c>
      <c r="F471" s="403"/>
      <c r="G471" s="407" t="s">
        <v>34</v>
      </c>
      <c r="H471" s="408" t="s">
        <v>34</v>
      </c>
      <c r="I471" s="409"/>
      <c r="J471" s="410"/>
      <c r="K471" s="408" t="s">
        <v>34</v>
      </c>
      <c r="L471" s="409"/>
      <c r="M471" s="410"/>
      <c r="N471" s="408" t="s">
        <v>34</v>
      </c>
      <c r="O471" s="409"/>
      <c r="P471" s="410" t="e">
        <f t="shared" si="5"/>
        <v>#VALUE!</v>
      </c>
      <c r="Q471" s="408" t="s">
        <v>34</v>
      </c>
      <c r="R471" s="409"/>
    </row>
    <row r="472" spans="1:18" s="411" customFormat="1" ht="13.5" hidden="1" outlineLevel="3">
      <c r="A472" s="402"/>
      <c r="B472" s="403"/>
      <c r="C472" s="404" t="s">
        <v>223</v>
      </c>
      <c r="D472" s="405" t="s">
        <v>34</v>
      </c>
      <c r="E472" s="406" t="s">
        <v>543</v>
      </c>
      <c r="F472" s="403"/>
      <c r="G472" s="407" t="s">
        <v>34</v>
      </c>
      <c r="H472" s="408" t="s">
        <v>34</v>
      </c>
      <c r="I472" s="409"/>
      <c r="J472" s="410"/>
      <c r="K472" s="408" t="s">
        <v>34</v>
      </c>
      <c r="L472" s="409"/>
      <c r="M472" s="410"/>
      <c r="N472" s="408" t="s">
        <v>34</v>
      </c>
      <c r="O472" s="409"/>
      <c r="P472" s="410" t="e">
        <f t="shared" si="5"/>
        <v>#VALUE!</v>
      </c>
      <c r="Q472" s="408" t="s">
        <v>34</v>
      </c>
      <c r="R472" s="409"/>
    </row>
    <row r="473" spans="1:18" s="420" customFormat="1" ht="13.5" hidden="1" outlineLevel="3">
      <c r="A473" s="412"/>
      <c r="B473" s="413"/>
      <c r="C473" s="404" t="s">
        <v>223</v>
      </c>
      <c r="D473" s="414" t="s">
        <v>34</v>
      </c>
      <c r="E473" s="415" t="s">
        <v>544</v>
      </c>
      <c r="F473" s="413"/>
      <c r="G473" s="416">
        <v>152.337</v>
      </c>
      <c r="H473" s="417" t="s">
        <v>34</v>
      </c>
      <c r="I473" s="418"/>
      <c r="J473" s="419"/>
      <c r="K473" s="417" t="s">
        <v>34</v>
      </c>
      <c r="L473" s="418"/>
      <c r="M473" s="419"/>
      <c r="N473" s="417" t="s">
        <v>34</v>
      </c>
      <c r="O473" s="418"/>
      <c r="P473" s="419">
        <f t="shared" si="5"/>
        <v>152.337</v>
      </c>
      <c r="Q473" s="417" t="s">
        <v>34</v>
      </c>
      <c r="R473" s="418"/>
    </row>
    <row r="474" spans="1:18" s="420" customFormat="1" ht="13.5" hidden="1" outlineLevel="3">
      <c r="A474" s="412"/>
      <c r="B474" s="413"/>
      <c r="C474" s="404" t="s">
        <v>223</v>
      </c>
      <c r="D474" s="414" t="s">
        <v>34</v>
      </c>
      <c r="E474" s="415" t="s">
        <v>545</v>
      </c>
      <c r="F474" s="413"/>
      <c r="G474" s="416">
        <v>78.008</v>
      </c>
      <c r="H474" s="417" t="s">
        <v>34</v>
      </c>
      <c r="I474" s="418"/>
      <c r="J474" s="419"/>
      <c r="K474" s="417" t="s">
        <v>34</v>
      </c>
      <c r="L474" s="418"/>
      <c r="M474" s="419"/>
      <c r="N474" s="417" t="s">
        <v>34</v>
      </c>
      <c r="O474" s="418"/>
      <c r="P474" s="419">
        <f t="shared" si="5"/>
        <v>78.008</v>
      </c>
      <c r="Q474" s="417" t="s">
        <v>34</v>
      </c>
      <c r="R474" s="418"/>
    </row>
    <row r="475" spans="1:18" s="411" customFormat="1" ht="13.5" hidden="1" outlineLevel="3">
      <c r="A475" s="402"/>
      <c r="B475" s="403"/>
      <c r="C475" s="404" t="s">
        <v>223</v>
      </c>
      <c r="D475" s="405" t="s">
        <v>34</v>
      </c>
      <c r="E475" s="406" t="s">
        <v>546</v>
      </c>
      <c r="F475" s="403"/>
      <c r="G475" s="407" t="s">
        <v>34</v>
      </c>
      <c r="H475" s="408" t="s">
        <v>34</v>
      </c>
      <c r="I475" s="409"/>
      <c r="J475" s="410"/>
      <c r="K475" s="408" t="s">
        <v>34</v>
      </c>
      <c r="L475" s="409"/>
      <c r="M475" s="410"/>
      <c r="N475" s="408" t="s">
        <v>34</v>
      </c>
      <c r="O475" s="409"/>
      <c r="P475" s="410" t="e">
        <f t="shared" si="5"/>
        <v>#VALUE!</v>
      </c>
      <c r="Q475" s="408" t="s">
        <v>34</v>
      </c>
      <c r="R475" s="409"/>
    </row>
    <row r="476" spans="1:18" s="420" customFormat="1" ht="13.5" hidden="1" outlineLevel="3">
      <c r="A476" s="412"/>
      <c r="B476" s="413"/>
      <c r="C476" s="404" t="s">
        <v>223</v>
      </c>
      <c r="D476" s="414" t="s">
        <v>34</v>
      </c>
      <c r="E476" s="415" t="s">
        <v>547</v>
      </c>
      <c r="F476" s="413"/>
      <c r="G476" s="416">
        <v>153.04</v>
      </c>
      <c r="H476" s="417" t="s">
        <v>34</v>
      </c>
      <c r="I476" s="418"/>
      <c r="J476" s="419"/>
      <c r="K476" s="417" t="s">
        <v>34</v>
      </c>
      <c r="L476" s="418"/>
      <c r="M476" s="419"/>
      <c r="N476" s="417" t="s">
        <v>34</v>
      </c>
      <c r="O476" s="418"/>
      <c r="P476" s="419">
        <f t="shared" si="5"/>
        <v>153.04</v>
      </c>
      <c r="Q476" s="417" t="s">
        <v>34</v>
      </c>
      <c r="R476" s="418"/>
    </row>
    <row r="477" spans="1:18" s="411" customFormat="1" ht="13.5" hidden="1" outlineLevel="3">
      <c r="A477" s="402"/>
      <c r="B477" s="403"/>
      <c r="C477" s="404" t="s">
        <v>223</v>
      </c>
      <c r="D477" s="405" t="s">
        <v>34</v>
      </c>
      <c r="E477" s="406" t="s">
        <v>427</v>
      </c>
      <c r="F477" s="403"/>
      <c r="G477" s="407" t="s">
        <v>34</v>
      </c>
      <c r="H477" s="408" t="s">
        <v>34</v>
      </c>
      <c r="I477" s="409"/>
      <c r="J477" s="410"/>
      <c r="K477" s="408" t="s">
        <v>34</v>
      </c>
      <c r="L477" s="409"/>
      <c r="M477" s="410"/>
      <c r="N477" s="408" t="s">
        <v>34</v>
      </c>
      <c r="O477" s="409"/>
      <c r="P477" s="410" t="e">
        <f t="shared" si="5"/>
        <v>#VALUE!</v>
      </c>
      <c r="Q477" s="408" t="s">
        <v>34</v>
      </c>
      <c r="R477" s="409"/>
    </row>
    <row r="478" spans="1:18" s="411" customFormat="1" ht="13.5" hidden="1" outlineLevel="3">
      <c r="A478" s="402"/>
      <c r="B478" s="403"/>
      <c r="C478" s="404" t="s">
        <v>223</v>
      </c>
      <c r="D478" s="405" t="s">
        <v>34</v>
      </c>
      <c r="E478" s="406" t="s">
        <v>553</v>
      </c>
      <c r="F478" s="403"/>
      <c r="G478" s="407" t="s">
        <v>34</v>
      </c>
      <c r="H478" s="408" t="s">
        <v>34</v>
      </c>
      <c r="I478" s="409"/>
      <c r="J478" s="410"/>
      <c r="K478" s="408" t="s">
        <v>34</v>
      </c>
      <c r="L478" s="409"/>
      <c r="M478" s="410"/>
      <c r="N478" s="408" t="s">
        <v>34</v>
      </c>
      <c r="O478" s="409"/>
      <c r="P478" s="410" t="e">
        <f t="shared" si="5"/>
        <v>#VALUE!</v>
      </c>
      <c r="Q478" s="408" t="s">
        <v>34</v>
      </c>
      <c r="R478" s="409"/>
    </row>
    <row r="479" spans="1:18" s="420" customFormat="1" ht="13.5" hidden="1" outlineLevel="3">
      <c r="A479" s="412"/>
      <c r="B479" s="413"/>
      <c r="C479" s="404" t="s">
        <v>223</v>
      </c>
      <c r="D479" s="414" t="s">
        <v>34</v>
      </c>
      <c r="E479" s="415" t="s">
        <v>554</v>
      </c>
      <c r="F479" s="413"/>
      <c r="G479" s="416">
        <v>27.429</v>
      </c>
      <c r="H479" s="417" t="s">
        <v>34</v>
      </c>
      <c r="I479" s="418"/>
      <c r="J479" s="419"/>
      <c r="K479" s="417" t="s">
        <v>34</v>
      </c>
      <c r="L479" s="418"/>
      <c r="M479" s="419"/>
      <c r="N479" s="417" t="s">
        <v>34</v>
      </c>
      <c r="O479" s="418"/>
      <c r="P479" s="419">
        <f t="shared" si="5"/>
        <v>27.429</v>
      </c>
      <c r="Q479" s="417" t="s">
        <v>34</v>
      </c>
      <c r="R479" s="418"/>
    </row>
    <row r="480" spans="1:18" s="420" customFormat="1" ht="13.5" hidden="1" outlineLevel="3">
      <c r="A480" s="412"/>
      <c r="B480" s="413"/>
      <c r="C480" s="404" t="s">
        <v>223</v>
      </c>
      <c r="D480" s="414" t="s">
        <v>34</v>
      </c>
      <c r="E480" s="415" t="s">
        <v>555</v>
      </c>
      <c r="F480" s="413"/>
      <c r="G480" s="416">
        <v>14.662</v>
      </c>
      <c r="H480" s="417" t="s">
        <v>34</v>
      </c>
      <c r="I480" s="418"/>
      <c r="J480" s="419"/>
      <c r="K480" s="417" t="s">
        <v>34</v>
      </c>
      <c r="L480" s="418"/>
      <c r="M480" s="419"/>
      <c r="N480" s="417" t="s">
        <v>34</v>
      </c>
      <c r="O480" s="418"/>
      <c r="P480" s="419">
        <f t="shared" si="5"/>
        <v>14.662</v>
      </c>
      <c r="Q480" s="417" t="s">
        <v>34</v>
      </c>
      <c r="R480" s="418"/>
    </row>
    <row r="481" spans="1:18" s="420" customFormat="1" ht="13.5" hidden="1" outlineLevel="3">
      <c r="A481" s="412"/>
      <c r="B481" s="413"/>
      <c r="C481" s="404" t="s">
        <v>223</v>
      </c>
      <c r="D481" s="414" t="s">
        <v>34</v>
      </c>
      <c r="E481" s="415" t="s">
        <v>556</v>
      </c>
      <c r="F481" s="413"/>
      <c r="G481" s="416">
        <v>71.077</v>
      </c>
      <c r="H481" s="417" t="s">
        <v>34</v>
      </c>
      <c r="I481" s="418"/>
      <c r="J481" s="419"/>
      <c r="K481" s="417" t="s">
        <v>34</v>
      </c>
      <c r="L481" s="418"/>
      <c r="M481" s="419"/>
      <c r="N481" s="417" t="s">
        <v>34</v>
      </c>
      <c r="O481" s="418"/>
      <c r="P481" s="419">
        <f t="shared" si="5"/>
        <v>71.077</v>
      </c>
      <c r="Q481" s="417" t="s">
        <v>34</v>
      </c>
      <c r="R481" s="418"/>
    </row>
    <row r="482" spans="1:18" s="420" customFormat="1" ht="13.5" hidden="1" outlineLevel="3">
      <c r="A482" s="412"/>
      <c r="B482" s="413"/>
      <c r="C482" s="404" t="s">
        <v>223</v>
      </c>
      <c r="D482" s="414" t="s">
        <v>34</v>
      </c>
      <c r="E482" s="415" t="s">
        <v>557</v>
      </c>
      <c r="F482" s="413"/>
      <c r="G482" s="416">
        <v>250.058</v>
      </c>
      <c r="H482" s="417" t="s">
        <v>34</v>
      </c>
      <c r="I482" s="418"/>
      <c r="J482" s="419"/>
      <c r="K482" s="417" t="s">
        <v>34</v>
      </c>
      <c r="L482" s="418"/>
      <c r="M482" s="419"/>
      <c r="N482" s="417" t="s">
        <v>34</v>
      </c>
      <c r="O482" s="418"/>
      <c r="P482" s="419">
        <f t="shared" si="5"/>
        <v>250.058</v>
      </c>
      <c r="Q482" s="417" t="s">
        <v>34</v>
      </c>
      <c r="R482" s="418"/>
    </row>
    <row r="483" spans="1:18" s="420" customFormat="1" ht="13.5" hidden="1" outlineLevel="3">
      <c r="A483" s="412"/>
      <c r="B483" s="413"/>
      <c r="C483" s="404" t="s">
        <v>223</v>
      </c>
      <c r="D483" s="414" t="s">
        <v>34</v>
      </c>
      <c r="E483" s="415" t="s">
        <v>558</v>
      </c>
      <c r="F483" s="413"/>
      <c r="G483" s="416">
        <v>365.545</v>
      </c>
      <c r="H483" s="417" t="s">
        <v>34</v>
      </c>
      <c r="I483" s="418"/>
      <c r="J483" s="419"/>
      <c r="K483" s="417" t="s">
        <v>34</v>
      </c>
      <c r="L483" s="418"/>
      <c r="M483" s="419"/>
      <c r="N483" s="417" t="s">
        <v>34</v>
      </c>
      <c r="O483" s="418"/>
      <c r="P483" s="419">
        <f t="shared" si="5"/>
        <v>365.545</v>
      </c>
      <c r="Q483" s="417" t="s">
        <v>34</v>
      </c>
      <c r="R483" s="418"/>
    </row>
    <row r="484" spans="1:18" s="420" customFormat="1" ht="13.5" hidden="1" outlineLevel="3">
      <c r="A484" s="412"/>
      <c r="B484" s="413"/>
      <c r="C484" s="404" t="s">
        <v>223</v>
      </c>
      <c r="D484" s="414" t="s">
        <v>34</v>
      </c>
      <c r="E484" s="415" t="s">
        <v>559</v>
      </c>
      <c r="F484" s="413"/>
      <c r="G484" s="416">
        <v>62.072</v>
      </c>
      <c r="H484" s="417" t="s">
        <v>34</v>
      </c>
      <c r="I484" s="418"/>
      <c r="J484" s="419"/>
      <c r="K484" s="417" t="s">
        <v>34</v>
      </c>
      <c r="L484" s="418"/>
      <c r="M484" s="419"/>
      <c r="N484" s="417" t="s">
        <v>34</v>
      </c>
      <c r="O484" s="418"/>
      <c r="P484" s="419">
        <f t="shared" si="5"/>
        <v>62.072</v>
      </c>
      <c r="Q484" s="417" t="s">
        <v>34</v>
      </c>
      <c r="R484" s="418"/>
    </row>
    <row r="485" spans="1:18" s="445" customFormat="1" ht="13.5" hidden="1" outlineLevel="3">
      <c r="A485" s="444"/>
      <c r="B485" s="446"/>
      <c r="C485" s="404" t="s">
        <v>223</v>
      </c>
      <c r="D485" s="447" t="s">
        <v>34</v>
      </c>
      <c r="E485" s="448" t="s">
        <v>238</v>
      </c>
      <c r="F485" s="446"/>
      <c r="G485" s="449">
        <v>1174.228</v>
      </c>
      <c r="H485" s="450" t="s">
        <v>34</v>
      </c>
      <c r="I485" s="451"/>
      <c r="J485" s="452"/>
      <c r="K485" s="450" t="s">
        <v>34</v>
      </c>
      <c r="L485" s="451"/>
      <c r="M485" s="452"/>
      <c r="N485" s="450" t="s">
        <v>34</v>
      </c>
      <c r="O485" s="451"/>
      <c r="P485" s="452">
        <f t="shared" si="5"/>
        <v>1174.228</v>
      </c>
      <c r="Q485" s="450" t="s">
        <v>34</v>
      </c>
      <c r="R485" s="451"/>
    </row>
    <row r="486" spans="1:18" s="411" customFormat="1" ht="13.5" hidden="1" outlineLevel="3">
      <c r="A486" s="402"/>
      <c r="B486" s="403"/>
      <c r="C486" s="404" t="s">
        <v>223</v>
      </c>
      <c r="D486" s="405" t="s">
        <v>34</v>
      </c>
      <c r="E486" s="406" t="s">
        <v>631</v>
      </c>
      <c r="F486" s="403"/>
      <c r="G486" s="407" t="s">
        <v>34</v>
      </c>
      <c r="H486" s="408" t="s">
        <v>34</v>
      </c>
      <c r="I486" s="409"/>
      <c r="J486" s="410"/>
      <c r="K486" s="408" t="s">
        <v>34</v>
      </c>
      <c r="L486" s="409"/>
      <c r="M486" s="410"/>
      <c r="N486" s="408" t="s">
        <v>34</v>
      </c>
      <c r="O486" s="409"/>
      <c r="P486" s="410" t="e">
        <f t="shared" si="5"/>
        <v>#VALUE!</v>
      </c>
      <c r="Q486" s="408" t="s">
        <v>34</v>
      </c>
      <c r="R486" s="409"/>
    </row>
    <row r="487" spans="1:18" s="411" customFormat="1" ht="13.5" hidden="1" outlineLevel="3">
      <c r="A487" s="402"/>
      <c r="B487" s="403"/>
      <c r="C487" s="404" t="s">
        <v>223</v>
      </c>
      <c r="D487" s="405" t="s">
        <v>34</v>
      </c>
      <c r="E487" s="406" t="s">
        <v>542</v>
      </c>
      <c r="F487" s="403"/>
      <c r="G487" s="407" t="s">
        <v>34</v>
      </c>
      <c r="H487" s="408" t="s">
        <v>34</v>
      </c>
      <c r="I487" s="409"/>
      <c r="J487" s="410"/>
      <c r="K487" s="408" t="s">
        <v>34</v>
      </c>
      <c r="L487" s="409"/>
      <c r="M487" s="410"/>
      <c r="N487" s="408" t="s">
        <v>34</v>
      </c>
      <c r="O487" s="409"/>
      <c r="P487" s="410" t="e">
        <f t="shared" si="5"/>
        <v>#VALUE!</v>
      </c>
      <c r="Q487" s="408" t="s">
        <v>34</v>
      </c>
      <c r="R487" s="409"/>
    </row>
    <row r="488" spans="1:18" s="420" customFormat="1" ht="13.5" hidden="1" outlineLevel="3">
      <c r="A488" s="412"/>
      <c r="B488" s="413"/>
      <c r="C488" s="404" t="s">
        <v>223</v>
      </c>
      <c r="D488" s="414" t="s">
        <v>34</v>
      </c>
      <c r="E488" s="415" t="s">
        <v>573</v>
      </c>
      <c r="F488" s="413"/>
      <c r="G488" s="416">
        <v>-20.355</v>
      </c>
      <c r="H488" s="417" t="s">
        <v>34</v>
      </c>
      <c r="I488" s="418"/>
      <c r="J488" s="419"/>
      <c r="K488" s="417" t="s">
        <v>34</v>
      </c>
      <c r="L488" s="418"/>
      <c r="M488" s="419"/>
      <c r="N488" s="417" t="s">
        <v>34</v>
      </c>
      <c r="O488" s="418"/>
      <c r="P488" s="419">
        <f t="shared" si="5"/>
        <v>-20.355</v>
      </c>
      <c r="Q488" s="417" t="s">
        <v>34</v>
      </c>
      <c r="R488" s="418"/>
    </row>
    <row r="489" spans="1:18" s="420" customFormat="1" ht="13.5" hidden="1" outlineLevel="3">
      <c r="A489" s="412"/>
      <c r="B489" s="413"/>
      <c r="C489" s="404" t="s">
        <v>223</v>
      </c>
      <c r="D489" s="414" t="s">
        <v>34</v>
      </c>
      <c r="E489" s="415" t="s">
        <v>574</v>
      </c>
      <c r="F489" s="413"/>
      <c r="G489" s="416">
        <v>-7.152</v>
      </c>
      <c r="H489" s="417" t="s">
        <v>34</v>
      </c>
      <c r="I489" s="418"/>
      <c r="J489" s="419"/>
      <c r="K489" s="417" t="s">
        <v>34</v>
      </c>
      <c r="L489" s="418"/>
      <c r="M489" s="419"/>
      <c r="N489" s="417" t="s">
        <v>34</v>
      </c>
      <c r="O489" s="418"/>
      <c r="P489" s="419">
        <f t="shared" si="5"/>
        <v>-7.152</v>
      </c>
      <c r="Q489" s="417" t="s">
        <v>34</v>
      </c>
      <c r="R489" s="418"/>
    </row>
    <row r="490" spans="1:18" s="420" customFormat="1" ht="13.5" hidden="1" outlineLevel="3">
      <c r="A490" s="412"/>
      <c r="B490" s="413"/>
      <c r="C490" s="404" t="s">
        <v>223</v>
      </c>
      <c r="D490" s="414" t="s">
        <v>34</v>
      </c>
      <c r="E490" s="415" t="s">
        <v>575</v>
      </c>
      <c r="F490" s="413"/>
      <c r="G490" s="416">
        <v>-13.075</v>
      </c>
      <c r="H490" s="417" t="s">
        <v>34</v>
      </c>
      <c r="I490" s="418"/>
      <c r="J490" s="419"/>
      <c r="K490" s="417" t="s">
        <v>34</v>
      </c>
      <c r="L490" s="418"/>
      <c r="M490" s="419"/>
      <c r="N490" s="417" t="s">
        <v>34</v>
      </c>
      <c r="O490" s="418"/>
      <c r="P490" s="419">
        <f t="shared" si="5"/>
        <v>-13.075</v>
      </c>
      <c r="Q490" s="417" t="s">
        <v>34</v>
      </c>
      <c r="R490" s="418"/>
    </row>
    <row r="491" spans="1:18" s="420" customFormat="1" ht="13.5" hidden="1" outlineLevel="3">
      <c r="A491" s="412"/>
      <c r="B491" s="413"/>
      <c r="C491" s="404" t="s">
        <v>223</v>
      </c>
      <c r="D491" s="414" t="s">
        <v>34</v>
      </c>
      <c r="E491" s="415" t="s">
        <v>576</v>
      </c>
      <c r="F491" s="413"/>
      <c r="G491" s="416">
        <v>-4.828</v>
      </c>
      <c r="H491" s="417" t="s">
        <v>34</v>
      </c>
      <c r="I491" s="418"/>
      <c r="J491" s="419"/>
      <c r="K491" s="417" t="s">
        <v>34</v>
      </c>
      <c r="L491" s="418"/>
      <c r="M491" s="419"/>
      <c r="N491" s="417" t="s">
        <v>34</v>
      </c>
      <c r="O491" s="418"/>
      <c r="P491" s="419">
        <f t="shared" si="5"/>
        <v>-4.828</v>
      </c>
      <c r="Q491" s="417" t="s">
        <v>34</v>
      </c>
      <c r="R491" s="418"/>
    </row>
    <row r="492" spans="1:18" s="411" customFormat="1" ht="13.5" hidden="1" outlineLevel="3">
      <c r="A492" s="402"/>
      <c r="B492" s="403"/>
      <c r="C492" s="404" t="s">
        <v>223</v>
      </c>
      <c r="D492" s="405" t="s">
        <v>34</v>
      </c>
      <c r="E492" s="406" t="s">
        <v>427</v>
      </c>
      <c r="F492" s="403"/>
      <c r="G492" s="407" t="s">
        <v>34</v>
      </c>
      <c r="H492" s="408" t="s">
        <v>34</v>
      </c>
      <c r="I492" s="409"/>
      <c r="J492" s="410"/>
      <c r="K492" s="408" t="s">
        <v>34</v>
      </c>
      <c r="L492" s="409"/>
      <c r="M492" s="410"/>
      <c r="N492" s="408" t="s">
        <v>34</v>
      </c>
      <c r="O492" s="409"/>
      <c r="P492" s="410" t="e">
        <f t="shared" si="5"/>
        <v>#VALUE!</v>
      </c>
      <c r="Q492" s="408" t="s">
        <v>34</v>
      </c>
      <c r="R492" s="409"/>
    </row>
    <row r="493" spans="1:18" s="420" customFormat="1" ht="13.5" hidden="1" outlineLevel="3">
      <c r="A493" s="412"/>
      <c r="B493" s="413"/>
      <c r="C493" s="404" t="s">
        <v>223</v>
      </c>
      <c r="D493" s="414" t="s">
        <v>34</v>
      </c>
      <c r="E493" s="415" t="s">
        <v>577</v>
      </c>
      <c r="F493" s="413"/>
      <c r="G493" s="416">
        <v>-39.136</v>
      </c>
      <c r="H493" s="417" t="s">
        <v>34</v>
      </c>
      <c r="I493" s="418"/>
      <c r="J493" s="419"/>
      <c r="K493" s="417" t="s">
        <v>34</v>
      </c>
      <c r="L493" s="418"/>
      <c r="M493" s="419"/>
      <c r="N493" s="417" t="s">
        <v>34</v>
      </c>
      <c r="O493" s="418"/>
      <c r="P493" s="419">
        <f t="shared" si="5"/>
        <v>-39.136</v>
      </c>
      <c r="Q493" s="417" t="s">
        <v>34</v>
      </c>
      <c r="R493" s="418"/>
    </row>
    <row r="494" spans="1:18" s="420" customFormat="1" ht="13.5" hidden="1" outlineLevel="3">
      <c r="A494" s="412"/>
      <c r="B494" s="413"/>
      <c r="C494" s="404" t="s">
        <v>223</v>
      </c>
      <c r="D494" s="414" t="s">
        <v>34</v>
      </c>
      <c r="E494" s="415" t="s">
        <v>578</v>
      </c>
      <c r="F494" s="413"/>
      <c r="G494" s="416">
        <v>-9.951</v>
      </c>
      <c r="H494" s="417" t="s">
        <v>34</v>
      </c>
      <c r="I494" s="418"/>
      <c r="J494" s="419"/>
      <c r="K494" s="417" t="s">
        <v>34</v>
      </c>
      <c r="L494" s="418"/>
      <c r="M494" s="419"/>
      <c r="N494" s="417" t="s">
        <v>34</v>
      </c>
      <c r="O494" s="418"/>
      <c r="P494" s="419">
        <f t="shared" si="5"/>
        <v>-9.951</v>
      </c>
      <c r="Q494" s="417" t="s">
        <v>34</v>
      </c>
      <c r="R494" s="418"/>
    </row>
    <row r="495" spans="1:18" s="429" customFormat="1" ht="13.5" hidden="1" outlineLevel="3">
      <c r="A495" s="421"/>
      <c r="B495" s="422"/>
      <c r="C495" s="404" t="s">
        <v>223</v>
      </c>
      <c r="D495" s="423" t="s">
        <v>34</v>
      </c>
      <c r="E495" s="424" t="s">
        <v>227</v>
      </c>
      <c r="F495" s="422"/>
      <c r="G495" s="425">
        <v>1079.731</v>
      </c>
      <c r="H495" s="426" t="s">
        <v>34</v>
      </c>
      <c r="I495" s="427"/>
      <c r="J495" s="428"/>
      <c r="K495" s="426" t="s">
        <v>34</v>
      </c>
      <c r="L495" s="427"/>
      <c r="M495" s="428"/>
      <c r="N495" s="426" t="s">
        <v>34</v>
      </c>
      <c r="O495" s="427"/>
      <c r="P495" s="428">
        <f t="shared" si="5"/>
        <v>1079.731</v>
      </c>
      <c r="Q495" s="426" t="s">
        <v>34</v>
      </c>
      <c r="R495" s="427"/>
    </row>
    <row r="496" spans="1:18" s="320" customFormat="1" ht="22.5" customHeight="1" hidden="1" outlineLevel="2">
      <c r="A496" s="321"/>
      <c r="B496" s="394" t="s">
        <v>644</v>
      </c>
      <c r="C496" s="394" t="s">
        <v>218</v>
      </c>
      <c r="D496" s="395" t="s">
        <v>645</v>
      </c>
      <c r="E496" s="396" t="s">
        <v>646</v>
      </c>
      <c r="F496" s="397" t="s">
        <v>221</v>
      </c>
      <c r="G496" s="398">
        <v>1079.731</v>
      </c>
      <c r="H496" s="399">
        <v>111.5</v>
      </c>
      <c r="I496" s="400">
        <f>ROUND(H496*G496,2)</f>
        <v>120390.01</v>
      </c>
      <c r="J496" s="401"/>
      <c r="K496" s="399">
        <v>111.5</v>
      </c>
      <c r="L496" s="400">
        <f>ROUND(K496*J496,2)</f>
        <v>0</v>
      </c>
      <c r="M496" s="401"/>
      <c r="N496" s="399">
        <v>111.5</v>
      </c>
      <c r="O496" s="400">
        <f>ROUND(N496*M496,2)</f>
        <v>0</v>
      </c>
      <c r="P496" s="401">
        <f t="shared" si="5"/>
        <v>1079.731</v>
      </c>
      <c r="Q496" s="399">
        <v>111.5</v>
      </c>
      <c r="R496" s="400">
        <f>ROUND(Q496*P496,2)</f>
        <v>120390.01</v>
      </c>
    </row>
    <row r="497" spans="1:18" s="320" customFormat="1" ht="22.5" customHeight="1" hidden="1" outlineLevel="2" collapsed="1">
      <c r="A497" s="321"/>
      <c r="B497" s="394" t="s">
        <v>647</v>
      </c>
      <c r="C497" s="394" t="s">
        <v>218</v>
      </c>
      <c r="D497" s="395" t="s">
        <v>648</v>
      </c>
      <c r="E497" s="396" t="s">
        <v>649</v>
      </c>
      <c r="F497" s="397" t="s">
        <v>265</v>
      </c>
      <c r="G497" s="398">
        <v>100.737</v>
      </c>
      <c r="H497" s="399">
        <v>1003.1</v>
      </c>
      <c r="I497" s="400">
        <f>ROUND(H497*G497,2)</f>
        <v>101049.28</v>
      </c>
      <c r="J497" s="401"/>
      <c r="K497" s="399">
        <v>1003.1</v>
      </c>
      <c r="L497" s="400">
        <f>ROUND(K497*J497,2)</f>
        <v>0</v>
      </c>
      <c r="M497" s="401"/>
      <c r="N497" s="399">
        <v>1003.1</v>
      </c>
      <c r="O497" s="400">
        <f>ROUND(N497*M497,2)</f>
        <v>0</v>
      </c>
      <c r="P497" s="401">
        <f t="shared" si="5"/>
        <v>100.737</v>
      </c>
      <c r="Q497" s="399">
        <v>1003.1</v>
      </c>
      <c r="R497" s="400">
        <f>ROUND(Q497*P497,2)</f>
        <v>101049.28</v>
      </c>
    </row>
    <row r="498" spans="1:18" s="411" customFormat="1" ht="13.5" hidden="1" outlineLevel="3">
      <c r="A498" s="402"/>
      <c r="B498" s="403"/>
      <c r="C498" s="404" t="s">
        <v>223</v>
      </c>
      <c r="D498" s="405" t="s">
        <v>34</v>
      </c>
      <c r="E498" s="406" t="s">
        <v>500</v>
      </c>
      <c r="F498" s="403"/>
      <c r="G498" s="407" t="s">
        <v>34</v>
      </c>
      <c r="H498" s="408" t="s">
        <v>34</v>
      </c>
      <c r="I498" s="409"/>
      <c r="J498" s="410"/>
      <c r="K498" s="408" t="s">
        <v>34</v>
      </c>
      <c r="L498" s="409"/>
      <c r="M498" s="410"/>
      <c r="N498" s="408" t="s">
        <v>34</v>
      </c>
      <c r="O498" s="409"/>
      <c r="P498" s="410" t="e">
        <f t="shared" si="5"/>
        <v>#VALUE!</v>
      </c>
      <c r="Q498" s="408" t="s">
        <v>34</v>
      </c>
      <c r="R498" s="409"/>
    </row>
    <row r="499" spans="1:18" s="420" customFormat="1" ht="13.5" hidden="1" outlineLevel="3">
      <c r="A499" s="412"/>
      <c r="B499" s="413"/>
      <c r="C499" s="404" t="s">
        <v>223</v>
      </c>
      <c r="D499" s="414" t="s">
        <v>34</v>
      </c>
      <c r="E499" s="415" t="s">
        <v>650</v>
      </c>
      <c r="F499" s="413"/>
      <c r="G499" s="416">
        <v>25.114</v>
      </c>
      <c r="H499" s="417" t="s">
        <v>34</v>
      </c>
      <c r="I499" s="418"/>
      <c r="J499" s="419"/>
      <c r="K499" s="417" t="s">
        <v>34</v>
      </c>
      <c r="L499" s="418"/>
      <c r="M499" s="419"/>
      <c r="N499" s="417" t="s">
        <v>34</v>
      </c>
      <c r="O499" s="418"/>
      <c r="P499" s="419">
        <f t="shared" si="5"/>
        <v>25.114</v>
      </c>
      <c r="Q499" s="417" t="s">
        <v>34</v>
      </c>
      <c r="R499" s="418"/>
    </row>
    <row r="500" spans="1:18" s="420" customFormat="1" ht="13.5" hidden="1" outlineLevel="3">
      <c r="A500" s="412"/>
      <c r="B500" s="413"/>
      <c r="C500" s="404" t="s">
        <v>223</v>
      </c>
      <c r="D500" s="414" t="s">
        <v>34</v>
      </c>
      <c r="E500" s="415" t="s">
        <v>651</v>
      </c>
      <c r="F500" s="413"/>
      <c r="G500" s="416">
        <v>23.803</v>
      </c>
      <c r="H500" s="417" t="s">
        <v>34</v>
      </c>
      <c r="I500" s="418"/>
      <c r="J500" s="419"/>
      <c r="K500" s="417" t="s">
        <v>34</v>
      </c>
      <c r="L500" s="418"/>
      <c r="M500" s="419"/>
      <c r="N500" s="417" t="s">
        <v>34</v>
      </c>
      <c r="O500" s="418"/>
      <c r="P500" s="419">
        <f t="shared" si="5"/>
        <v>23.803</v>
      </c>
      <c r="Q500" s="417" t="s">
        <v>34</v>
      </c>
      <c r="R500" s="418"/>
    </row>
    <row r="501" spans="1:18" s="420" customFormat="1" ht="13.5" hidden="1" outlineLevel="3">
      <c r="A501" s="412"/>
      <c r="B501" s="413"/>
      <c r="C501" s="404" t="s">
        <v>223</v>
      </c>
      <c r="D501" s="414" t="s">
        <v>34</v>
      </c>
      <c r="E501" s="415" t="s">
        <v>652</v>
      </c>
      <c r="F501" s="413"/>
      <c r="G501" s="416">
        <v>25.698</v>
      </c>
      <c r="H501" s="417" t="s">
        <v>34</v>
      </c>
      <c r="I501" s="418"/>
      <c r="J501" s="419"/>
      <c r="K501" s="417" t="s">
        <v>34</v>
      </c>
      <c r="L501" s="418"/>
      <c r="M501" s="419"/>
      <c r="N501" s="417" t="s">
        <v>34</v>
      </c>
      <c r="O501" s="418"/>
      <c r="P501" s="419">
        <f t="shared" si="5"/>
        <v>25.698</v>
      </c>
      <c r="Q501" s="417" t="s">
        <v>34</v>
      </c>
      <c r="R501" s="418"/>
    </row>
    <row r="502" spans="1:18" s="420" customFormat="1" ht="13.5" hidden="1" outlineLevel="3">
      <c r="A502" s="412"/>
      <c r="B502" s="413"/>
      <c r="C502" s="404" t="s">
        <v>223</v>
      </c>
      <c r="D502" s="414" t="s">
        <v>34</v>
      </c>
      <c r="E502" s="415" t="s">
        <v>653</v>
      </c>
      <c r="F502" s="413"/>
      <c r="G502" s="416">
        <v>26.122</v>
      </c>
      <c r="H502" s="417" t="s">
        <v>34</v>
      </c>
      <c r="I502" s="418"/>
      <c r="J502" s="419"/>
      <c r="K502" s="417" t="s">
        <v>34</v>
      </c>
      <c r="L502" s="418"/>
      <c r="M502" s="419"/>
      <c r="N502" s="417" t="s">
        <v>34</v>
      </c>
      <c r="O502" s="418"/>
      <c r="P502" s="419">
        <f t="shared" si="5"/>
        <v>26.122</v>
      </c>
      <c r="Q502" s="417" t="s">
        <v>34</v>
      </c>
      <c r="R502" s="418"/>
    </row>
    <row r="503" spans="1:18" s="429" customFormat="1" ht="13.5" hidden="1" outlineLevel="3">
      <c r="A503" s="421"/>
      <c r="B503" s="422"/>
      <c r="C503" s="404" t="s">
        <v>223</v>
      </c>
      <c r="D503" s="423" t="s">
        <v>34</v>
      </c>
      <c r="E503" s="424" t="s">
        <v>227</v>
      </c>
      <c r="F503" s="422"/>
      <c r="G503" s="425">
        <v>100.737</v>
      </c>
      <c r="H503" s="426" t="s">
        <v>34</v>
      </c>
      <c r="I503" s="427"/>
      <c r="J503" s="428"/>
      <c r="K503" s="426" t="s">
        <v>34</v>
      </c>
      <c r="L503" s="427"/>
      <c r="M503" s="428"/>
      <c r="N503" s="426" t="s">
        <v>34</v>
      </c>
      <c r="O503" s="427"/>
      <c r="P503" s="428">
        <f aca="true" t="shared" si="6" ref="P503:P566">J503+M503+G503</f>
        <v>100.737</v>
      </c>
      <c r="Q503" s="426" t="s">
        <v>34</v>
      </c>
      <c r="R503" s="427"/>
    </row>
    <row r="504" spans="1:18" s="320" customFormat="1" ht="22.5" customHeight="1" hidden="1" outlineLevel="2">
      <c r="A504" s="321"/>
      <c r="B504" s="394" t="s">
        <v>654</v>
      </c>
      <c r="C504" s="394" t="s">
        <v>218</v>
      </c>
      <c r="D504" s="395" t="s">
        <v>655</v>
      </c>
      <c r="E504" s="396" t="s">
        <v>656</v>
      </c>
      <c r="F504" s="397" t="s">
        <v>265</v>
      </c>
      <c r="G504" s="398">
        <v>100.737</v>
      </c>
      <c r="H504" s="399">
        <v>501.6</v>
      </c>
      <c r="I504" s="400">
        <f>ROUND(H504*G504,2)</f>
        <v>50529.68</v>
      </c>
      <c r="J504" s="401"/>
      <c r="K504" s="399">
        <v>501.6</v>
      </c>
      <c r="L504" s="400">
        <f>ROUND(K504*J504,2)</f>
        <v>0</v>
      </c>
      <c r="M504" s="401"/>
      <c r="N504" s="399">
        <v>501.6</v>
      </c>
      <c r="O504" s="400">
        <f>ROUND(N504*M504,2)</f>
        <v>0</v>
      </c>
      <c r="P504" s="401">
        <f t="shared" si="6"/>
        <v>100.737</v>
      </c>
      <c r="Q504" s="399">
        <v>501.6</v>
      </c>
      <c r="R504" s="400">
        <f>ROUND(Q504*P504,2)</f>
        <v>50529.68</v>
      </c>
    </row>
    <row r="505" spans="1:18" s="320" customFormat="1" ht="22.5" customHeight="1" hidden="1" outlineLevel="2" collapsed="1">
      <c r="A505" s="321"/>
      <c r="B505" s="394" t="s">
        <v>657</v>
      </c>
      <c r="C505" s="394" t="s">
        <v>218</v>
      </c>
      <c r="D505" s="395" t="s">
        <v>658</v>
      </c>
      <c r="E505" s="396" t="s">
        <v>659</v>
      </c>
      <c r="F505" s="397" t="s">
        <v>265</v>
      </c>
      <c r="G505" s="398">
        <v>230.896</v>
      </c>
      <c r="H505" s="399">
        <v>1003.1</v>
      </c>
      <c r="I505" s="400">
        <f>ROUND(H505*G505,2)</f>
        <v>231611.78</v>
      </c>
      <c r="J505" s="401"/>
      <c r="K505" s="399">
        <v>1003.1</v>
      </c>
      <c r="L505" s="400">
        <f>ROUND(K505*J505,2)</f>
        <v>0</v>
      </c>
      <c r="M505" s="401"/>
      <c r="N505" s="399">
        <v>1003.1</v>
      </c>
      <c r="O505" s="400">
        <f>ROUND(N505*M505,2)</f>
        <v>0</v>
      </c>
      <c r="P505" s="401">
        <f t="shared" si="6"/>
        <v>230.896</v>
      </c>
      <c r="Q505" s="399">
        <v>1003.1</v>
      </c>
      <c r="R505" s="400">
        <f>ROUND(Q505*P505,2)</f>
        <v>231611.78</v>
      </c>
    </row>
    <row r="506" spans="1:18" s="411" customFormat="1" ht="13.5" hidden="1" outlineLevel="3">
      <c r="A506" s="402"/>
      <c r="B506" s="403"/>
      <c r="C506" s="404" t="s">
        <v>223</v>
      </c>
      <c r="D506" s="405" t="s">
        <v>34</v>
      </c>
      <c r="E506" s="406" t="s">
        <v>500</v>
      </c>
      <c r="F506" s="403"/>
      <c r="G506" s="407" t="s">
        <v>34</v>
      </c>
      <c r="H506" s="408" t="s">
        <v>34</v>
      </c>
      <c r="I506" s="409"/>
      <c r="J506" s="410"/>
      <c r="K506" s="408" t="s">
        <v>34</v>
      </c>
      <c r="L506" s="409"/>
      <c r="M506" s="410"/>
      <c r="N506" s="408" t="s">
        <v>34</v>
      </c>
      <c r="O506" s="409"/>
      <c r="P506" s="410" t="e">
        <f t="shared" si="6"/>
        <v>#VALUE!</v>
      </c>
      <c r="Q506" s="408" t="s">
        <v>34</v>
      </c>
      <c r="R506" s="409"/>
    </row>
    <row r="507" spans="1:18" s="420" customFormat="1" ht="13.5" hidden="1" outlineLevel="3">
      <c r="A507" s="412"/>
      <c r="B507" s="413"/>
      <c r="C507" s="404" t="s">
        <v>223</v>
      </c>
      <c r="D507" s="414" t="s">
        <v>34</v>
      </c>
      <c r="E507" s="415" t="s">
        <v>660</v>
      </c>
      <c r="F507" s="413"/>
      <c r="G507" s="416">
        <v>87.552</v>
      </c>
      <c r="H507" s="417" t="s">
        <v>34</v>
      </c>
      <c r="I507" s="418"/>
      <c r="J507" s="419"/>
      <c r="K507" s="417" t="s">
        <v>34</v>
      </c>
      <c r="L507" s="418"/>
      <c r="M507" s="419"/>
      <c r="N507" s="417" t="s">
        <v>34</v>
      </c>
      <c r="O507" s="418"/>
      <c r="P507" s="419">
        <f t="shared" si="6"/>
        <v>87.552</v>
      </c>
      <c r="Q507" s="417" t="s">
        <v>34</v>
      </c>
      <c r="R507" s="418"/>
    </row>
    <row r="508" spans="1:18" s="420" customFormat="1" ht="13.5" hidden="1" outlineLevel="3">
      <c r="A508" s="412"/>
      <c r="B508" s="413"/>
      <c r="C508" s="404" t="s">
        <v>223</v>
      </c>
      <c r="D508" s="414" t="s">
        <v>34</v>
      </c>
      <c r="E508" s="415" t="s">
        <v>661</v>
      </c>
      <c r="F508" s="413"/>
      <c r="G508" s="416">
        <v>47.328</v>
      </c>
      <c r="H508" s="417" t="s">
        <v>34</v>
      </c>
      <c r="I508" s="418"/>
      <c r="J508" s="419"/>
      <c r="K508" s="417" t="s">
        <v>34</v>
      </c>
      <c r="L508" s="418"/>
      <c r="M508" s="419"/>
      <c r="N508" s="417" t="s">
        <v>34</v>
      </c>
      <c r="O508" s="418"/>
      <c r="P508" s="419">
        <f t="shared" si="6"/>
        <v>47.328</v>
      </c>
      <c r="Q508" s="417" t="s">
        <v>34</v>
      </c>
      <c r="R508" s="418"/>
    </row>
    <row r="509" spans="1:18" s="420" customFormat="1" ht="13.5" hidden="1" outlineLevel="3">
      <c r="A509" s="412"/>
      <c r="B509" s="413"/>
      <c r="C509" s="404" t="s">
        <v>223</v>
      </c>
      <c r="D509" s="414" t="s">
        <v>34</v>
      </c>
      <c r="E509" s="415" t="s">
        <v>662</v>
      </c>
      <c r="F509" s="413"/>
      <c r="G509" s="416">
        <v>48.008</v>
      </c>
      <c r="H509" s="417" t="s">
        <v>34</v>
      </c>
      <c r="I509" s="418"/>
      <c r="J509" s="419"/>
      <c r="K509" s="417" t="s">
        <v>34</v>
      </c>
      <c r="L509" s="418"/>
      <c r="M509" s="419"/>
      <c r="N509" s="417" t="s">
        <v>34</v>
      </c>
      <c r="O509" s="418"/>
      <c r="P509" s="419">
        <f t="shared" si="6"/>
        <v>48.008</v>
      </c>
      <c r="Q509" s="417" t="s">
        <v>34</v>
      </c>
      <c r="R509" s="418"/>
    </row>
    <row r="510" spans="1:18" s="420" customFormat="1" ht="13.5" hidden="1" outlineLevel="3">
      <c r="A510" s="412"/>
      <c r="B510" s="413"/>
      <c r="C510" s="404" t="s">
        <v>223</v>
      </c>
      <c r="D510" s="414" t="s">
        <v>34</v>
      </c>
      <c r="E510" s="415" t="s">
        <v>663</v>
      </c>
      <c r="F510" s="413"/>
      <c r="G510" s="416">
        <v>48.008</v>
      </c>
      <c r="H510" s="417" t="s">
        <v>34</v>
      </c>
      <c r="I510" s="418"/>
      <c r="J510" s="419"/>
      <c r="K510" s="417" t="s">
        <v>34</v>
      </c>
      <c r="L510" s="418"/>
      <c r="M510" s="419"/>
      <c r="N510" s="417" t="s">
        <v>34</v>
      </c>
      <c r="O510" s="418"/>
      <c r="P510" s="419">
        <f t="shared" si="6"/>
        <v>48.008</v>
      </c>
      <c r="Q510" s="417" t="s">
        <v>34</v>
      </c>
      <c r="R510" s="418"/>
    </row>
    <row r="511" spans="1:18" s="429" customFormat="1" ht="13.5" hidden="1" outlineLevel="3">
      <c r="A511" s="421"/>
      <c r="B511" s="422"/>
      <c r="C511" s="404" t="s">
        <v>223</v>
      </c>
      <c r="D511" s="423" t="s">
        <v>34</v>
      </c>
      <c r="E511" s="424" t="s">
        <v>227</v>
      </c>
      <c r="F511" s="422"/>
      <c r="G511" s="425">
        <v>230.896</v>
      </c>
      <c r="H511" s="426" t="s">
        <v>34</v>
      </c>
      <c r="I511" s="427"/>
      <c r="J511" s="428"/>
      <c r="K511" s="426" t="s">
        <v>34</v>
      </c>
      <c r="L511" s="427"/>
      <c r="M511" s="428"/>
      <c r="N511" s="426" t="s">
        <v>34</v>
      </c>
      <c r="O511" s="427"/>
      <c r="P511" s="428">
        <f t="shared" si="6"/>
        <v>230.896</v>
      </c>
      <c r="Q511" s="426" t="s">
        <v>34</v>
      </c>
      <c r="R511" s="427"/>
    </row>
    <row r="512" spans="1:18" s="320" customFormat="1" ht="22.5" customHeight="1" hidden="1" outlineLevel="2" collapsed="1">
      <c r="A512" s="321"/>
      <c r="B512" s="394" t="s">
        <v>664</v>
      </c>
      <c r="C512" s="394" t="s">
        <v>218</v>
      </c>
      <c r="D512" s="395" t="s">
        <v>665</v>
      </c>
      <c r="E512" s="396" t="s">
        <v>666</v>
      </c>
      <c r="F512" s="397" t="s">
        <v>319</v>
      </c>
      <c r="G512" s="398">
        <v>16420.26</v>
      </c>
      <c r="H512" s="399">
        <v>20.9</v>
      </c>
      <c r="I512" s="400">
        <f>ROUND(H512*G512,2)</f>
        <v>343183.43</v>
      </c>
      <c r="J512" s="401"/>
      <c r="K512" s="399">
        <v>20.9</v>
      </c>
      <c r="L512" s="400">
        <f>ROUND(K512*J512,2)</f>
        <v>0</v>
      </c>
      <c r="M512" s="401"/>
      <c r="N512" s="399">
        <v>20.9</v>
      </c>
      <c r="O512" s="400">
        <f>ROUND(N512*M512,2)</f>
        <v>0</v>
      </c>
      <c r="P512" s="401">
        <f t="shared" si="6"/>
        <v>16420.26</v>
      </c>
      <c r="Q512" s="399">
        <v>20.9</v>
      </c>
      <c r="R512" s="400">
        <f>ROUND(Q512*P512,2)</f>
        <v>343183.43</v>
      </c>
    </row>
    <row r="513" spans="1:18" s="420" customFormat="1" ht="13.5" hidden="1" outlineLevel="3">
      <c r="A513" s="412"/>
      <c r="B513" s="413"/>
      <c r="C513" s="404" t="s">
        <v>223</v>
      </c>
      <c r="D513" s="414" t="s">
        <v>168</v>
      </c>
      <c r="E513" s="415" t="s">
        <v>667</v>
      </c>
      <c r="F513" s="413"/>
      <c r="G513" s="416">
        <v>6197.76</v>
      </c>
      <c r="H513" s="417" t="s">
        <v>34</v>
      </c>
      <c r="I513" s="418"/>
      <c r="J513" s="419"/>
      <c r="K513" s="417" t="s">
        <v>34</v>
      </c>
      <c r="L513" s="418"/>
      <c r="M513" s="419"/>
      <c r="N513" s="417" t="s">
        <v>34</v>
      </c>
      <c r="O513" s="418"/>
      <c r="P513" s="419">
        <f t="shared" si="6"/>
        <v>6197.76</v>
      </c>
      <c r="Q513" s="417" t="s">
        <v>34</v>
      </c>
      <c r="R513" s="418"/>
    </row>
    <row r="514" spans="1:18" s="420" customFormat="1" ht="13.5" hidden="1" outlineLevel="3">
      <c r="A514" s="412"/>
      <c r="B514" s="413"/>
      <c r="C514" s="404" t="s">
        <v>223</v>
      </c>
      <c r="D514" s="414" t="s">
        <v>165</v>
      </c>
      <c r="E514" s="415" t="s">
        <v>668</v>
      </c>
      <c r="F514" s="413"/>
      <c r="G514" s="416">
        <v>3182.7</v>
      </c>
      <c r="H514" s="417" t="s">
        <v>34</v>
      </c>
      <c r="I514" s="418"/>
      <c r="J514" s="419"/>
      <c r="K514" s="417" t="s">
        <v>34</v>
      </c>
      <c r="L514" s="418"/>
      <c r="M514" s="419"/>
      <c r="N514" s="417" t="s">
        <v>34</v>
      </c>
      <c r="O514" s="418"/>
      <c r="P514" s="419">
        <f t="shared" si="6"/>
        <v>3182.7</v>
      </c>
      <c r="Q514" s="417" t="s">
        <v>34</v>
      </c>
      <c r="R514" s="418"/>
    </row>
    <row r="515" spans="1:18" s="420" customFormat="1" ht="13.5" hidden="1" outlineLevel="3">
      <c r="A515" s="412"/>
      <c r="B515" s="413"/>
      <c r="C515" s="404" t="s">
        <v>223</v>
      </c>
      <c r="D515" s="414" t="s">
        <v>166</v>
      </c>
      <c r="E515" s="415" t="s">
        <v>669</v>
      </c>
      <c r="F515" s="413"/>
      <c r="G515" s="416">
        <v>3233.38</v>
      </c>
      <c r="H515" s="417" t="s">
        <v>34</v>
      </c>
      <c r="I515" s="418"/>
      <c r="J515" s="419"/>
      <c r="K515" s="417" t="s">
        <v>34</v>
      </c>
      <c r="L515" s="418"/>
      <c r="M515" s="419"/>
      <c r="N515" s="417" t="s">
        <v>34</v>
      </c>
      <c r="O515" s="418"/>
      <c r="P515" s="419">
        <f t="shared" si="6"/>
        <v>3233.38</v>
      </c>
      <c r="Q515" s="417" t="s">
        <v>34</v>
      </c>
      <c r="R515" s="418"/>
    </row>
    <row r="516" spans="1:18" s="420" customFormat="1" ht="13.5" hidden="1" outlineLevel="3">
      <c r="A516" s="412"/>
      <c r="B516" s="413"/>
      <c r="C516" s="404" t="s">
        <v>223</v>
      </c>
      <c r="D516" s="414" t="s">
        <v>167</v>
      </c>
      <c r="E516" s="415" t="s">
        <v>670</v>
      </c>
      <c r="F516" s="413"/>
      <c r="G516" s="416">
        <v>3233.38</v>
      </c>
      <c r="H516" s="417" t="s">
        <v>34</v>
      </c>
      <c r="I516" s="418"/>
      <c r="J516" s="419"/>
      <c r="K516" s="417" t="s">
        <v>34</v>
      </c>
      <c r="L516" s="418"/>
      <c r="M516" s="419"/>
      <c r="N516" s="417" t="s">
        <v>34</v>
      </c>
      <c r="O516" s="418"/>
      <c r="P516" s="419">
        <f t="shared" si="6"/>
        <v>3233.38</v>
      </c>
      <c r="Q516" s="417" t="s">
        <v>34</v>
      </c>
      <c r="R516" s="418"/>
    </row>
    <row r="517" spans="1:18" s="420" customFormat="1" ht="13.5" hidden="1" outlineLevel="3">
      <c r="A517" s="412"/>
      <c r="B517" s="413"/>
      <c r="C517" s="404" t="s">
        <v>223</v>
      </c>
      <c r="D517" s="414" t="s">
        <v>671</v>
      </c>
      <c r="E517" s="415" t="s">
        <v>672</v>
      </c>
      <c r="F517" s="413"/>
      <c r="G517" s="416">
        <v>573.04</v>
      </c>
      <c r="H517" s="417" t="s">
        <v>34</v>
      </c>
      <c r="I517" s="418"/>
      <c r="J517" s="419"/>
      <c r="K517" s="417" t="s">
        <v>34</v>
      </c>
      <c r="L517" s="418"/>
      <c r="M517" s="419"/>
      <c r="N517" s="417" t="s">
        <v>34</v>
      </c>
      <c r="O517" s="418"/>
      <c r="P517" s="419">
        <f t="shared" si="6"/>
        <v>573.04</v>
      </c>
      <c r="Q517" s="417" t="s">
        <v>34</v>
      </c>
      <c r="R517" s="418"/>
    </row>
    <row r="518" spans="1:18" s="429" customFormat="1" ht="13.5" hidden="1" outlineLevel="3">
      <c r="A518" s="421"/>
      <c r="B518" s="422"/>
      <c r="C518" s="404" t="s">
        <v>223</v>
      </c>
      <c r="D518" s="423" t="s">
        <v>673</v>
      </c>
      <c r="E518" s="424" t="s">
        <v>227</v>
      </c>
      <c r="F518" s="422"/>
      <c r="G518" s="425">
        <v>16420.26</v>
      </c>
      <c r="H518" s="426" t="s">
        <v>34</v>
      </c>
      <c r="I518" s="427"/>
      <c r="J518" s="428"/>
      <c r="K518" s="426" t="s">
        <v>34</v>
      </c>
      <c r="L518" s="427"/>
      <c r="M518" s="428"/>
      <c r="N518" s="426" t="s">
        <v>34</v>
      </c>
      <c r="O518" s="427"/>
      <c r="P518" s="428">
        <f t="shared" si="6"/>
        <v>16420.26</v>
      </c>
      <c r="Q518" s="426" t="s">
        <v>34</v>
      </c>
      <c r="R518" s="427"/>
    </row>
    <row r="519" spans="1:18" s="320" customFormat="1" ht="22.5" customHeight="1" hidden="1" outlineLevel="2" collapsed="1">
      <c r="A519" s="321"/>
      <c r="B519" s="453" t="s">
        <v>674</v>
      </c>
      <c r="C519" s="453" t="s">
        <v>316</v>
      </c>
      <c r="D519" s="454" t="s">
        <v>675</v>
      </c>
      <c r="E519" s="455" t="s">
        <v>676</v>
      </c>
      <c r="F519" s="456" t="s">
        <v>292</v>
      </c>
      <c r="G519" s="457">
        <v>4.256</v>
      </c>
      <c r="H519" s="458">
        <v>24000</v>
      </c>
      <c r="I519" s="459">
        <f>ROUND(H519*G519,2)</f>
        <v>102144</v>
      </c>
      <c r="J519" s="460"/>
      <c r="K519" s="458">
        <v>24000</v>
      </c>
      <c r="L519" s="459">
        <f>ROUND(K519*J519,2)</f>
        <v>0</v>
      </c>
      <c r="M519" s="460"/>
      <c r="N519" s="458">
        <v>24000</v>
      </c>
      <c r="O519" s="459">
        <f>ROUND(N519*M519,2)</f>
        <v>0</v>
      </c>
      <c r="P519" s="460">
        <f t="shared" si="6"/>
        <v>4.256</v>
      </c>
      <c r="Q519" s="458">
        <v>24000</v>
      </c>
      <c r="R519" s="459">
        <f>ROUND(Q519*P519,2)</f>
        <v>102144</v>
      </c>
    </row>
    <row r="520" spans="1:18" s="411" customFormat="1" ht="13.5" hidden="1" outlineLevel="3">
      <c r="A520" s="402"/>
      <c r="B520" s="403"/>
      <c r="C520" s="404" t="s">
        <v>223</v>
      </c>
      <c r="D520" s="405" t="s">
        <v>34</v>
      </c>
      <c r="E520" s="406" t="s">
        <v>677</v>
      </c>
      <c r="F520" s="403"/>
      <c r="G520" s="407" t="s">
        <v>34</v>
      </c>
      <c r="H520" s="408" t="s">
        <v>34</v>
      </c>
      <c r="I520" s="409"/>
      <c r="J520" s="410"/>
      <c r="K520" s="408" t="s">
        <v>34</v>
      </c>
      <c r="L520" s="409"/>
      <c r="M520" s="410"/>
      <c r="N520" s="408" t="s">
        <v>34</v>
      </c>
      <c r="O520" s="409"/>
      <c r="P520" s="410" t="e">
        <f t="shared" si="6"/>
        <v>#VALUE!</v>
      </c>
      <c r="Q520" s="408" t="s">
        <v>34</v>
      </c>
      <c r="R520" s="409"/>
    </row>
    <row r="521" spans="1:18" s="420" customFormat="1" ht="13.5" hidden="1" outlineLevel="3">
      <c r="A521" s="412"/>
      <c r="B521" s="413"/>
      <c r="C521" s="404" t="s">
        <v>223</v>
      </c>
      <c r="D521" s="414" t="s">
        <v>34</v>
      </c>
      <c r="E521" s="415" t="s">
        <v>678</v>
      </c>
      <c r="F521" s="413"/>
      <c r="G521" s="416">
        <v>4.256</v>
      </c>
      <c r="H521" s="417" t="s">
        <v>34</v>
      </c>
      <c r="I521" s="418"/>
      <c r="J521" s="419"/>
      <c r="K521" s="417" t="s">
        <v>34</v>
      </c>
      <c r="L521" s="418"/>
      <c r="M521" s="419"/>
      <c r="N521" s="417" t="s">
        <v>34</v>
      </c>
      <c r="O521" s="418"/>
      <c r="P521" s="419">
        <f t="shared" si="6"/>
        <v>4.256</v>
      </c>
      <c r="Q521" s="417" t="s">
        <v>34</v>
      </c>
      <c r="R521" s="418"/>
    </row>
    <row r="522" spans="1:18" s="320" customFormat="1" ht="22.5" customHeight="1" hidden="1" outlineLevel="2" collapsed="1">
      <c r="A522" s="321"/>
      <c r="B522" s="453" t="s">
        <v>679</v>
      </c>
      <c r="C522" s="453" t="s">
        <v>316</v>
      </c>
      <c r="D522" s="454" t="s">
        <v>680</v>
      </c>
      <c r="E522" s="455" t="s">
        <v>681</v>
      </c>
      <c r="F522" s="456" t="s">
        <v>292</v>
      </c>
      <c r="G522" s="457">
        <v>2.128</v>
      </c>
      <c r="H522" s="458">
        <v>8000</v>
      </c>
      <c r="I522" s="459">
        <f>ROUND(H522*G522,2)</f>
        <v>17024</v>
      </c>
      <c r="J522" s="460"/>
      <c r="K522" s="458">
        <v>8000</v>
      </c>
      <c r="L522" s="459">
        <f>ROUND(K522*J522,2)</f>
        <v>0</v>
      </c>
      <c r="M522" s="460"/>
      <c r="N522" s="458">
        <v>8000</v>
      </c>
      <c r="O522" s="459">
        <f>ROUND(N522*M522,2)</f>
        <v>0</v>
      </c>
      <c r="P522" s="460">
        <f t="shared" si="6"/>
        <v>2.128</v>
      </c>
      <c r="Q522" s="458">
        <v>8000</v>
      </c>
      <c r="R522" s="459">
        <f>ROUND(Q522*P522,2)</f>
        <v>17024</v>
      </c>
    </row>
    <row r="523" spans="1:18" s="411" customFormat="1" ht="13.5" hidden="1" outlineLevel="3">
      <c r="A523" s="402"/>
      <c r="B523" s="403"/>
      <c r="C523" s="404" t="s">
        <v>223</v>
      </c>
      <c r="D523" s="405" t="s">
        <v>34</v>
      </c>
      <c r="E523" s="406" t="s">
        <v>677</v>
      </c>
      <c r="F523" s="403"/>
      <c r="G523" s="407" t="s">
        <v>34</v>
      </c>
      <c r="H523" s="408" t="s">
        <v>34</v>
      </c>
      <c r="I523" s="409"/>
      <c r="J523" s="410"/>
      <c r="K523" s="408" t="s">
        <v>34</v>
      </c>
      <c r="L523" s="409"/>
      <c r="M523" s="410"/>
      <c r="N523" s="408" t="s">
        <v>34</v>
      </c>
      <c r="O523" s="409"/>
      <c r="P523" s="410" t="e">
        <f t="shared" si="6"/>
        <v>#VALUE!</v>
      </c>
      <c r="Q523" s="408" t="s">
        <v>34</v>
      </c>
      <c r="R523" s="409"/>
    </row>
    <row r="524" spans="1:18" s="420" customFormat="1" ht="13.5" hidden="1" outlineLevel="3">
      <c r="A524" s="412"/>
      <c r="B524" s="413"/>
      <c r="C524" s="404" t="s">
        <v>223</v>
      </c>
      <c r="D524" s="414" t="s">
        <v>34</v>
      </c>
      <c r="E524" s="415" t="s">
        <v>682</v>
      </c>
      <c r="F524" s="413"/>
      <c r="G524" s="416">
        <v>2.128</v>
      </c>
      <c r="H524" s="417" t="s">
        <v>34</v>
      </c>
      <c r="I524" s="418"/>
      <c r="J524" s="419"/>
      <c r="K524" s="417" t="s">
        <v>34</v>
      </c>
      <c r="L524" s="418"/>
      <c r="M524" s="419"/>
      <c r="N524" s="417" t="s">
        <v>34</v>
      </c>
      <c r="O524" s="418"/>
      <c r="P524" s="419">
        <f t="shared" si="6"/>
        <v>2.128</v>
      </c>
      <c r="Q524" s="417" t="s">
        <v>34</v>
      </c>
      <c r="R524" s="418"/>
    </row>
    <row r="525" spans="1:18" s="429" customFormat="1" ht="13.5" hidden="1" outlineLevel="3">
      <c r="A525" s="421"/>
      <c r="B525" s="422"/>
      <c r="C525" s="404" t="s">
        <v>223</v>
      </c>
      <c r="D525" s="423" t="s">
        <v>128</v>
      </c>
      <c r="E525" s="424" t="s">
        <v>227</v>
      </c>
      <c r="F525" s="422"/>
      <c r="G525" s="425">
        <v>2.128</v>
      </c>
      <c r="H525" s="426" t="s">
        <v>34</v>
      </c>
      <c r="I525" s="427"/>
      <c r="J525" s="428"/>
      <c r="K525" s="426" t="s">
        <v>34</v>
      </c>
      <c r="L525" s="427"/>
      <c r="M525" s="428"/>
      <c r="N525" s="426" t="s">
        <v>34</v>
      </c>
      <c r="O525" s="427"/>
      <c r="P525" s="428">
        <f t="shared" si="6"/>
        <v>2.128</v>
      </c>
      <c r="Q525" s="426" t="s">
        <v>34</v>
      </c>
      <c r="R525" s="427"/>
    </row>
    <row r="526" spans="1:18" s="320" customFormat="1" ht="22.5" customHeight="1" hidden="1" outlineLevel="2" collapsed="1">
      <c r="A526" s="321"/>
      <c r="B526" s="453" t="s">
        <v>683</v>
      </c>
      <c r="C526" s="453" t="s">
        <v>316</v>
      </c>
      <c r="D526" s="454" t="s">
        <v>684</v>
      </c>
      <c r="E526" s="455" t="s">
        <v>685</v>
      </c>
      <c r="F526" s="456" t="s">
        <v>292</v>
      </c>
      <c r="G526" s="457">
        <v>7.1</v>
      </c>
      <c r="H526" s="458">
        <v>24000</v>
      </c>
      <c r="I526" s="459">
        <f>ROUND(H526*G526,2)</f>
        <v>170400</v>
      </c>
      <c r="J526" s="460"/>
      <c r="K526" s="458">
        <v>24000</v>
      </c>
      <c r="L526" s="459">
        <f>ROUND(K526*J526,2)</f>
        <v>0</v>
      </c>
      <c r="M526" s="460"/>
      <c r="N526" s="458">
        <v>24000</v>
      </c>
      <c r="O526" s="459">
        <f>ROUND(N526*M526,2)</f>
        <v>0</v>
      </c>
      <c r="P526" s="460">
        <f t="shared" si="6"/>
        <v>7.1</v>
      </c>
      <c r="Q526" s="458">
        <v>24000</v>
      </c>
      <c r="R526" s="459">
        <f>ROUND(Q526*P526,2)</f>
        <v>170400</v>
      </c>
    </row>
    <row r="527" spans="1:18" s="411" customFormat="1" ht="13.5" hidden="1" outlineLevel="3">
      <c r="A527" s="402"/>
      <c r="B527" s="403"/>
      <c r="C527" s="404" t="s">
        <v>223</v>
      </c>
      <c r="D527" s="405" t="s">
        <v>34</v>
      </c>
      <c r="E527" s="406" t="s">
        <v>686</v>
      </c>
      <c r="F527" s="403"/>
      <c r="G527" s="407" t="s">
        <v>34</v>
      </c>
      <c r="H527" s="408" t="s">
        <v>34</v>
      </c>
      <c r="I527" s="409"/>
      <c r="J527" s="410"/>
      <c r="K527" s="408" t="s">
        <v>34</v>
      </c>
      <c r="L527" s="409"/>
      <c r="M527" s="410"/>
      <c r="N527" s="408" t="s">
        <v>34</v>
      </c>
      <c r="O527" s="409"/>
      <c r="P527" s="410" t="e">
        <f t="shared" si="6"/>
        <v>#VALUE!</v>
      </c>
      <c r="Q527" s="408" t="s">
        <v>34</v>
      </c>
      <c r="R527" s="409"/>
    </row>
    <row r="528" spans="1:18" s="420" customFormat="1" ht="13.5" hidden="1" outlineLevel="3">
      <c r="A528" s="412"/>
      <c r="B528" s="413"/>
      <c r="C528" s="404" t="s">
        <v>223</v>
      </c>
      <c r="D528" s="414" t="s">
        <v>34</v>
      </c>
      <c r="E528" s="415" t="s">
        <v>687</v>
      </c>
      <c r="F528" s="413"/>
      <c r="G528" s="416">
        <v>2.342</v>
      </c>
      <c r="H528" s="417" t="s">
        <v>34</v>
      </c>
      <c r="I528" s="418"/>
      <c r="J528" s="419"/>
      <c r="K528" s="417" t="s">
        <v>34</v>
      </c>
      <c r="L528" s="418"/>
      <c r="M528" s="419"/>
      <c r="N528" s="417" t="s">
        <v>34</v>
      </c>
      <c r="O528" s="418"/>
      <c r="P528" s="419">
        <f t="shared" si="6"/>
        <v>2.342</v>
      </c>
      <c r="Q528" s="417" t="s">
        <v>34</v>
      </c>
      <c r="R528" s="418"/>
    </row>
    <row r="529" spans="1:18" s="420" customFormat="1" ht="13.5" hidden="1" outlineLevel="3">
      <c r="A529" s="412"/>
      <c r="B529" s="413"/>
      <c r="C529" s="404" t="s">
        <v>223</v>
      </c>
      <c r="D529" s="414" t="s">
        <v>34</v>
      </c>
      <c r="E529" s="415" t="s">
        <v>688</v>
      </c>
      <c r="F529" s="413"/>
      <c r="G529" s="416">
        <v>2.379</v>
      </c>
      <c r="H529" s="417" t="s">
        <v>34</v>
      </c>
      <c r="I529" s="418"/>
      <c r="J529" s="419"/>
      <c r="K529" s="417" t="s">
        <v>34</v>
      </c>
      <c r="L529" s="418"/>
      <c r="M529" s="419"/>
      <c r="N529" s="417" t="s">
        <v>34</v>
      </c>
      <c r="O529" s="418"/>
      <c r="P529" s="419">
        <f t="shared" si="6"/>
        <v>2.379</v>
      </c>
      <c r="Q529" s="417" t="s">
        <v>34</v>
      </c>
      <c r="R529" s="418"/>
    </row>
    <row r="530" spans="1:18" s="420" customFormat="1" ht="13.5" hidden="1" outlineLevel="3">
      <c r="A530" s="412"/>
      <c r="B530" s="413"/>
      <c r="C530" s="404" t="s">
        <v>223</v>
      </c>
      <c r="D530" s="414" t="s">
        <v>34</v>
      </c>
      <c r="E530" s="415" t="s">
        <v>689</v>
      </c>
      <c r="F530" s="413"/>
      <c r="G530" s="416">
        <v>2.379</v>
      </c>
      <c r="H530" s="417" t="s">
        <v>34</v>
      </c>
      <c r="I530" s="418"/>
      <c r="J530" s="419"/>
      <c r="K530" s="417" t="s">
        <v>34</v>
      </c>
      <c r="L530" s="418"/>
      <c r="M530" s="419"/>
      <c r="N530" s="417" t="s">
        <v>34</v>
      </c>
      <c r="O530" s="418"/>
      <c r="P530" s="419">
        <f t="shared" si="6"/>
        <v>2.379</v>
      </c>
      <c r="Q530" s="417" t="s">
        <v>34</v>
      </c>
      <c r="R530" s="418"/>
    </row>
    <row r="531" spans="1:18" s="429" customFormat="1" ht="13.5" hidden="1" outlineLevel="3">
      <c r="A531" s="421"/>
      <c r="B531" s="422"/>
      <c r="C531" s="404" t="s">
        <v>223</v>
      </c>
      <c r="D531" s="423" t="s">
        <v>34</v>
      </c>
      <c r="E531" s="424" t="s">
        <v>227</v>
      </c>
      <c r="F531" s="422"/>
      <c r="G531" s="425">
        <v>7.1</v>
      </c>
      <c r="H531" s="426" t="s">
        <v>34</v>
      </c>
      <c r="I531" s="427"/>
      <c r="J531" s="428"/>
      <c r="K531" s="426" t="s">
        <v>34</v>
      </c>
      <c r="L531" s="427"/>
      <c r="M531" s="428"/>
      <c r="N531" s="426" t="s">
        <v>34</v>
      </c>
      <c r="O531" s="427"/>
      <c r="P531" s="428">
        <f t="shared" si="6"/>
        <v>7.1</v>
      </c>
      <c r="Q531" s="426" t="s">
        <v>34</v>
      </c>
      <c r="R531" s="427"/>
    </row>
    <row r="532" spans="1:18" s="320" customFormat="1" ht="22.5" customHeight="1" hidden="1" outlineLevel="2" collapsed="1">
      <c r="A532" s="321"/>
      <c r="B532" s="453" t="s">
        <v>31</v>
      </c>
      <c r="C532" s="453" t="s">
        <v>316</v>
      </c>
      <c r="D532" s="454" t="s">
        <v>690</v>
      </c>
      <c r="E532" s="455" t="s">
        <v>691</v>
      </c>
      <c r="F532" s="456" t="s">
        <v>292</v>
      </c>
      <c r="G532" s="457">
        <v>2.841</v>
      </c>
      <c r="H532" s="458">
        <v>8000</v>
      </c>
      <c r="I532" s="459">
        <f>ROUND(H532*G532,2)</f>
        <v>22728</v>
      </c>
      <c r="J532" s="460"/>
      <c r="K532" s="458">
        <v>8000</v>
      </c>
      <c r="L532" s="459">
        <f>ROUND(K532*J532,2)</f>
        <v>0</v>
      </c>
      <c r="M532" s="460"/>
      <c r="N532" s="458">
        <v>8000</v>
      </c>
      <c r="O532" s="459">
        <f>ROUND(N532*M532,2)</f>
        <v>0</v>
      </c>
      <c r="P532" s="460">
        <f t="shared" si="6"/>
        <v>2.841</v>
      </c>
      <c r="Q532" s="458">
        <v>8000</v>
      </c>
      <c r="R532" s="459">
        <f>ROUND(Q532*P532,2)</f>
        <v>22728</v>
      </c>
    </row>
    <row r="533" spans="1:18" s="411" customFormat="1" ht="13.5" hidden="1" outlineLevel="3">
      <c r="A533" s="402"/>
      <c r="B533" s="403"/>
      <c r="C533" s="404" t="s">
        <v>223</v>
      </c>
      <c r="D533" s="405" t="s">
        <v>34</v>
      </c>
      <c r="E533" s="406" t="s">
        <v>686</v>
      </c>
      <c r="F533" s="403"/>
      <c r="G533" s="407" t="s">
        <v>34</v>
      </c>
      <c r="H533" s="408" t="s">
        <v>34</v>
      </c>
      <c r="I533" s="409"/>
      <c r="J533" s="410"/>
      <c r="K533" s="408" t="s">
        <v>34</v>
      </c>
      <c r="L533" s="409"/>
      <c r="M533" s="410"/>
      <c r="N533" s="408" t="s">
        <v>34</v>
      </c>
      <c r="O533" s="409"/>
      <c r="P533" s="410" t="e">
        <f t="shared" si="6"/>
        <v>#VALUE!</v>
      </c>
      <c r="Q533" s="408" t="s">
        <v>34</v>
      </c>
      <c r="R533" s="409"/>
    </row>
    <row r="534" spans="1:18" s="420" customFormat="1" ht="13.5" hidden="1" outlineLevel="3">
      <c r="A534" s="412"/>
      <c r="B534" s="413"/>
      <c r="C534" s="404" t="s">
        <v>223</v>
      </c>
      <c r="D534" s="414" t="s">
        <v>34</v>
      </c>
      <c r="E534" s="415" t="s">
        <v>692</v>
      </c>
      <c r="F534" s="413"/>
      <c r="G534" s="416">
        <v>0.937</v>
      </c>
      <c r="H534" s="417" t="s">
        <v>34</v>
      </c>
      <c r="I534" s="418"/>
      <c r="J534" s="419"/>
      <c r="K534" s="417" t="s">
        <v>34</v>
      </c>
      <c r="L534" s="418"/>
      <c r="M534" s="419"/>
      <c r="N534" s="417" t="s">
        <v>34</v>
      </c>
      <c r="O534" s="418"/>
      <c r="P534" s="419">
        <f t="shared" si="6"/>
        <v>0.937</v>
      </c>
      <c r="Q534" s="417" t="s">
        <v>34</v>
      </c>
      <c r="R534" s="418"/>
    </row>
    <row r="535" spans="1:18" s="420" customFormat="1" ht="13.5" hidden="1" outlineLevel="3">
      <c r="A535" s="412"/>
      <c r="B535" s="413"/>
      <c r="C535" s="404" t="s">
        <v>223</v>
      </c>
      <c r="D535" s="414" t="s">
        <v>34</v>
      </c>
      <c r="E535" s="415" t="s">
        <v>693</v>
      </c>
      <c r="F535" s="413"/>
      <c r="G535" s="416">
        <v>0.952</v>
      </c>
      <c r="H535" s="417" t="s">
        <v>34</v>
      </c>
      <c r="I535" s="418"/>
      <c r="J535" s="419"/>
      <c r="K535" s="417" t="s">
        <v>34</v>
      </c>
      <c r="L535" s="418"/>
      <c r="M535" s="419"/>
      <c r="N535" s="417" t="s">
        <v>34</v>
      </c>
      <c r="O535" s="418"/>
      <c r="P535" s="419">
        <f t="shared" si="6"/>
        <v>0.952</v>
      </c>
      <c r="Q535" s="417" t="s">
        <v>34</v>
      </c>
      <c r="R535" s="418"/>
    </row>
    <row r="536" spans="1:18" s="420" customFormat="1" ht="13.5" hidden="1" outlineLevel="3">
      <c r="A536" s="412"/>
      <c r="B536" s="413"/>
      <c r="C536" s="404" t="s">
        <v>223</v>
      </c>
      <c r="D536" s="414" t="s">
        <v>34</v>
      </c>
      <c r="E536" s="415" t="s">
        <v>694</v>
      </c>
      <c r="F536" s="413"/>
      <c r="G536" s="416">
        <v>0.952</v>
      </c>
      <c r="H536" s="417" t="s">
        <v>34</v>
      </c>
      <c r="I536" s="418"/>
      <c r="J536" s="419"/>
      <c r="K536" s="417" t="s">
        <v>34</v>
      </c>
      <c r="L536" s="418"/>
      <c r="M536" s="419"/>
      <c r="N536" s="417" t="s">
        <v>34</v>
      </c>
      <c r="O536" s="418"/>
      <c r="P536" s="419">
        <f t="shared" si="6"/>
        <v>0.952</v>
      </c>
      <c r="Q536" s="417" t="s">
        <v>34</v>
      </c>
      <c r="R536" s="418"/>
    </row>
    <row r="537" spans="1:18" s="429" customFormat="1" ht="13.5" hidden="1" outlineLevel="3">
      <c r="A537" s="421"/>
      <c r="B537" s="422"/>
      <c r="C537" s="404" t="s">
        <v>223</v>
      </c>
      <c r="D537" s="423" t="s">
        <v>129</v>
      </c>
      <c r="E537" s="424" t="s">
        <v>227</v>
      </c>
      <c r="F537" s="422"/>
      <c r="G537" s="425">
        <v>2.841</v>
      </c>
      <c r="H537" s="426" t="s">
        <v>34</v>
      </c>
      <c r="I537" s="427"/>
      <c r="J537" s="428"/>
      <c r="K537" s="426" t="s">
        <v>34</v>
      </c>
      <c r="L537" s="427"/>
      <c r="M537" s="428"/>
      <c r="N537" s="426" t="s">
        <v>34</v>
      </c>
      <c r="O537" s="427"/>
      <c r="P537" s="428">
        <f t="shared" si="6"/>
        <v>2.841</v>
      </c>
      <c r="Q537" s="426" t="s">
        <v>34</v>
      </c>
      <c r="R537" s="427"/>
    </row>
    <row r="538" spans="1:18" s="320" customFormat="1" ht="22.5" customHeight="1" hidden="1" outlineLevel="2" collapsed="1">
      <c r="A538" s="321"/>
      <c r="B538" s="453" t="s">
        <v>695</v>
      </c>
      <c r="C538" s="453" t="s">
        <v>316</v>
      </c>
      <c r="D538" s="454" t="s">
        <v>696</v>
      </c>
      <c r="E538" s="455" t="s">
        <v>697</v>
      </c>
      <c r="F538" s="456" t="s">
        <v>292</v>
      </c>
      <c r="G538" s="457">
        <v>0.402</v>
      </c>
      <c r="H538" s="458">
        <v>24000</v>
      </c>
      <c r="I538" s="459">
        <f>ROUND(H538*G538,2)</f>
        <v>9648</v>
      </c>
      <c r="J538" s="460"/>
      <c r="K538" s="458">
        <v>24000</v>
      </c>
      <c r="L538" s="459">
        <f>ROUND(K538*J538,2)</f>
        <v>0</v>
      </c>
      <c r="M538" s="460"/>
      <c r="N538" s="458">
        <v>24000</v>
      </c>
      <c r="O538" s="459">
        <f>ROUND(N538*M538,2)</f>
        <v>0</v>
      </c>
      <c r="P538" s="460">
        <f t="shared" si="6"/>
        <v>0.402</v>
      </c>
      <c r="Q538" s="458">
        <v>24000</v>
      </c>
      <c r="R538" s="459">
        <f>ROUND(Q538*P538,2)</f>
        <v>9648</v>
      </c>
    </row>
    <row r="539" spans="1:18" s="411" customFormat="1" ht="13.5" hidden="1" outlineLevel="3">
      <c r="A539" s="402"/>
      <c r="B539" s="403"/>
      <c r="C539" s="404" t="s">
        <v>223</v>
      </c>
      <c r="D539" s="405" t="s">
        <v>34</v>
      </c>
      <c r="E539" s="406" t="s">
        <v>698</v>
      </c>
      <c r="F539" s="403"/>
      <c r="G539" s="407" t="s">
        <v>34</v>
      </c>
      <c r="H539" s="408" t="s">
        <v>34</v>
      </c>
      <c r="I539" s="409"/>
      <c r="J539" s="410"/>
      <c r="K539" s="408" t="s">
        <v>34</v>
      </c>
      <c r="L539" s="409"/>
      <c r="M539" s="410"/>
      <c r="N539" s="408" t="s">
        <v>34</v>
      </c>
      <c r="O539" s="409"/>
      <c r="P539" s="410" t="e">
        <f t="shared" si="6"/>
        <v>#VALUE!</v>
      </c>
      <c r="Q539" s="408" t="s">
        <v>34</v>
      </c>
      <c r="R539" s="409"/>
    </row>
    <row r="540" spans="1:18" s="411" customFormat="1" ht="13.5" hidden="1" outlineLevel="3">
      <c r="A540" s="402"/>
      <c r="B540" s="403"/>
      <c r="C540" s="404" t="s">
        <v>223</v>
      </c>
      <c r="D540" s="405" t="s">
        <v>34</v>
      </c>
      <c r="E540" s="406" t="s">
        <v>699</v>
      </c>
      <c r="F540" s="403"/>
      <c r="G540" s="407" t="s">
        <v>34</v>
      </c>
      <c r="H540" s="408" t="s">
        <v>34</v>
      </c>
      <c r="I540" s="409"/>
      <c r="J540" s="410"/>
      <c r="K540" s="408" t="s">
        <v>34</v>
      </c>
      <c r="L540" s="409"/>
      <c r="M540" s="410"/>
      <c r="N540" s="408" t="s">
        <v>34</v>
      </c>
      <c r="O540" s="409"/>
      <c r="P540" s="410" t="e">
        <f t="shared" si="6"/>
        <v>#VALUE!</v>
      </c>
      <c r="Q540" s="408" t="s">
        <v>34</v>
      </c>
      <c r="R540" s="409"/>
    </row>
    <row r="541" spans="1:18" s="420" customFormat="1" ht="13.5" hidden="1" outlineLevel="3">
      <c r="A541" s="412"/>
      <c r="B541" s="413"/>
      <c r="C541" s="404" t="s">
        <v>223</v>
      </c>
      <c r="D541" s="414" t="s">
        <v>34</v>
      </c>
      <c r="E541" s="415" t="s">
        <v>700</v>
      </c>
      <c r="F541" s="413"/>
      <c r="G541" s="416">
        <v>0.097</v>
      </c>
      <c r="H541" s="417" t="s">
        <v>34</v>
      </c>
      <c r="I541" s="418"/>
      <c r="J541" s="419"/>
      <c r="K541" s="417" t="s">
        <v>34</v>
      </c>
      <c r="L541" s="418"/>
      <c r="M541" s="419"/>
      <c r="N541" s="417" t="s">
        <v>34</v>
      </c>
      <c r="O541" s="418"/>
      <c r="P541" s="419">
        <f t="shared" si="6"/>
        <v>0.097</v>
      </c>
      <c r="Q541" s="417" t="s">
        <v>34</v>
      </c>
      <c r="R541" s="418"/>
    </row>
    <row r="542" spans="1:18" s="420" customFormat="1" ht="13.5" hidden="1" outlineLevel="3">
      <c r="A542" s="412"/>
      <c r="B542" s="413"/>
      <c r="C542" s="404" t="s">
        <v>223</v>
      </c>
      <c r="D542" s="414" t="s">
        <v>34</v>
      </c>
      <c r="E542" s="415" t="s">
        <v>701</v>
      </c>
      <c r="F542" s="413"/>
      <c r="G542" s="416">
        <v>0.103</v>
      </c>
      <c r="H542" s="417" t="s">
        <v>34</v>
      </c>
      <c r="I542" s="418"/>
      <c r="J542" s="419"/>
      <c r="K542" s="417" t="s">
        <v>34</v>
      </c>
      <c r="L542" s="418"/>
      <c r="M542" s="419"/>
      <c r="N542" s="417" t="s">
        <v>34</v>
      </c>
      <c r="O542" s="418"/>
      <c r="P542" s="419">
        <f t="shared" si="6"/>
        <v>0.103</v>
      </c>
      <c r="Q542" s="417" t="s">
        <v>34</v>
      </c>
      <c r="R542" s="418"/>
    </row>
    <row r="543" spans="1:18" s="420" customFormat="1" ht="13.5" hidden="1" outlineLevel="3">
      <c r="A543" s="412"/>
      <c r="B543" s="413"/>
      <c r="C543" s="404" t="s">
        <v>223</v>
      </c>
      <c r="D543" s="414" t="s">
        <v>34</v>
      </c>
      <c r="E543" s="415" t="s">
        <v>702</v>
      </c>
      <c r="F543" s="413"/>
      <c r="G543" s="416">
        <v>0.101</v>
      </c>
      <c r="H543" s="417" t="s">
        <v>34</v>
      </c>
      <c r="I543" s="418"/>
      <c r="J543" s="419"/>
      <c r="K543" s="417" t="s">
        <v>34</v>
      </c>
      <c r="L543" s="418"/>
      <c r="M543" s="419"/>
      <c r="N543" s="417" t="s">
        <v>34</v>
      </c>
      <c r="O543" s="418"/>
      <c r="P543" s="419">
        <f t="shared" si="6"/>
        <v>0.101</v>
      </c>
      <c r="Q543" s="417" t="s">
        <v>34</v>
      </c>
      <c r="R543" s="418"/>
    </row>
    <row r="544" spans="1:18" s="420" customFormat="1" ht="13.5" hidden="1" outlineLevel="3">
      <c r="A544" s="412"/>
      <c r="B544" s="413"/>
      <c r="C544" s="404" t="s">
        <v>223</v>
      </c>
      <c r="D544" s="414" t="s">
        <v>34</v>
      </c>
      <c r="E544" s="415" t="s">
        <v>703</v>
      </c>
      <c r="F544" s="413"/>
      <c r="G544" s="416">
        <v>0.101</v>
      </c>
      <c r="H544" s="417" t="s">
        <v>34</v>
      </c>
      <c r="I544" s="418"/>
      <c r="J544" s="419"/>
      <c r="K544" s="417" t="s">
        <v>34</v>
      </c>
      <c r="L544" s="418"/>
      <c r="M544" s="419"/>
      <c r="N544" s="417" t="s">
        <v>34</v>
      </c>
      <c r="O544" s="418"/>
      <c r="P544" s="419">
        <f t="shared" si="6"/>
        <v>0.101</v>
      </c>
      <c r="Q544" s="417" t="s">
        <v>34</v>
      </c>
      <c r="R544" s="418"/>
    </row>
    <row r="545" spans="1:18" s="429" customFormat="1" ht="13.5" hidden="1" outlineLevel="3">
      <c r="A545" s="421"/>
      <c r="B545" s="422"/>
      <c r="C545" s="404" t="s">
        <v>223</v>
      </c>
      <c r="D545" s="423" t="s">
        <v>34</v>
      </c>
      <c r="E545" s="424" t="s">
        <v>227</v>
      </c>
      <c r="F545" s="422"/>
      <c r="G545" s="425">
        <v>0.402</v>
      </c>
      <c r="H545" s="426" t="s">
        <v>34</v>
      </c>
      <c r="I545" s="427"/>
      <c r="J545" s="428"/>
      <c r="K545" s="426" t="s">
        <v>34</v>
      </c>
      <c r="L545" s="427"/>
      <c r="M545" s="428"/>
      <c r="N545" s="426" t="s">
        <v>34</v>
      </c>
      <c r="O545" s="427"/>
      <c r="P545" s="428">
        <f t="shared" si="6"/>
        <v>0.402</v>
      </c>
      <c r="Q545" s="426" t="s">
        <v>34</v>
      </c>
      <c r="R545" s="427"/>
    </row>
    <row r="546" spans="1:18" s="320" customFormat="1" ht="22.5" customHeight="1" hidden="1" outlineLevel="2" collapsed="1">
      <c r="A546" s="321"/>
      <c r="B546" s="453" t="s">
        <v>704</v>
      </c>
      <c r="C546" s="453" t="s">
        <v>316</v>
      </c>
      <c r="D546" s="454" t="s">
        <v>705</v>
      </c>
      <c r="E546" s="455" t="s">
        <v>706</v>
      </c>
      <c r="F546" s="456" t="s">
        <v>292</v>
      </c>
      <c r="G546" s="457">
        <v>0.189</v>
      </c>
      <c r="H546" s="458">
        <v>8000</v>
      </c>
      <c r="I546" s="459">
        <f>ROUND(H546*G546,2)</f>
        <v>1512</v>
      </c>
      <c r="J546" s="460"/>
      <c r="K546" s="458">
        <v>8000</v>
      </c>
      <c r="L546" s="459">
        <f>ROUND(K546*J546,2)</f>
        <v>0</v>
      </c>
      <c r="M546" s="460"/>
      <c r="N546" s="458">
        <v>8000</v>
      </c>
      <c r="O546" s="459">
        <f>ROUND(N546*M546,2)</f>
        <v>0</v>
      </c>
      <c r="P546" s="460">
        <f t="shared" si="6"/>
        <v>0.189</v>
      </c>
      <c r="Q546" s="458">
        <v>8000</v>
      </c>
      <c r="R546" s="459">
        <f>ROUND(Q546*P546,2)</f>
        <v>1512</v>
      </c>
    </row>
    <row r="547" spans="1:18" s="411" customFormat="1" ht="13.5" hidden="1" outlineLevel="3">
      <c r="A547" s="402"/>
      <c r="B547" s="403"/>
      <c r="C547" s="404" t="s">
        <v>223</v>
      </c>
      <c r="D547" s="405" t="s">
        <v>34</v>
      </c>
      <c r="E547" s="406" t="s">
        <v>707</v>
      </c>
      <c r="F547" s="403"/>
      <c r="G547" s="407" t="s">
        <v>34</v>
      </c>
      <c r="H547" s="408" t="s">
        <v>34</v>
      </c>
      <c r="I547" s="409"/>
      <c r="J547" s="410"/>
      <c r="K547" s="408" t="s">
        <v>34</v>
      </c>
      <c r="L547" s="409"/>
      <c r="M547" s="410"/>
      <c r="N547" s="408" t="s">
        <v>34</v>
      </c>
      <c r="O547" s="409"/>
      <c r="P547" s="410" t="e">
        <f t="shared" si="6"/>
        <v>#VALUE!</v>
      </c>
      <c r="Q547" s="408" t="s">
        <v>34</v>
      </c>
      <c r="R547" s="409"/>
    </row>
    <row r="548" spans="1:18" s="411" customFormat="1" ht="13.5" hidden="1" outlineLevel="3">
      <c r="A548" s="402"/>
      <c r="B548" s="403"/>
      <c r="C548" s="404" t="s">
        <v>223</v>
      </c>
      <c r="D548" s="405" t="s">
        <v>34</v>
      </c>
      <c r="E548" s="406" t="s">
        <v>699</v>
      </c>
      <c r="F548" s="403"/>
      <c r="G548" s="407" t="s">
        <v>34</v>
      </c>
      <c r="H548" s="408" t="s">
        <v>34</v>
      </c>
      <c r="I548" s="409"/>
      <c r="J548" s="410"/>
      <c r="K548" s="408" t="s">
        <v>34</v>
      </c>
      <c r="L548" s="409"/>
      <c r="M548" s="410"/>
      <c r="N548" s="408" t="s">
        <v>34</v>
      </c>
      <c r="O548" s="409"/>
      <c r="P548" s="410" t="e">
        <f t="shared" si="6"/>
        <v>#VALUE!</v>
      </c>
      <c r="Q548" s="408" t="s">
        <v>34</v>
      </c>
      <c r="R548" s="409"/>
    </row>
    <row r="549" spans="1:18" s="420" customFormat="1" ht="13.5" hidden="1" outlineLevel="3">
      <c r="A549" s="412"/>
      <c r="B549" s="413"/>
      <c r="C549" s="404" t="s">
        <v>223</v>
      </c>
      <c r="D549" s="414" t="s">
        <v>34</v>
      </c>
      <c r="E549" s="415" t="s">
        <v>708</v>
      </c>
      <c r="F549" s="413"/>
      <c r="G549" s="416">
        <v>0.028</v>
      </c>
      <c r="H549" s="417" t="s">
        <v>34</v>
      </c>
      <c r="I549" s="418"/>
      <c r="J549" s="419"/>
      <c r="K549" s="417" t="s">
        <v>34</v>
      </c>
      <c r="L549" s="418"/>
      <c r="M549" s="419"/>
      <c r="N549" s="417" t="s">
        <v>34</v>
      </c>
      <c r="O549" s="418"/>
      <c r="P549" s="419">
        <f t="shared" si="6"/>
        <v>0.028</v>
      </c>
      <c r="Q549" s="417" t="s">
        <v>34</v>
      </c>
      <c r="R549" s="418"/>
    </row>
    <row r="550" spans="1:18" s="420" customFormat="1" ht="13.5" hidden="1" outlineLevel="3">
      <c r="A550" s="412"/>
      <c r="B550" s="413"/>
      <c r="C550" s="404" t="s">
        <v>223</v>
      </c>
      <c r="D550" s="414" t="s">
        <v>34</v>
      </c>
      <c r="E550" s="415" t="s">
        <v>709</v>
      </c>
      <c r="F550" s="413"/>
      <c r="G550" s="416">
        <v>0.052</v>
      </c>
      <c r="H550" s="417" t="s">
        <v>34</v>
      </c>
      <c r="I550" s="418"/>
      <c r="J550" s="419"/>
      <c r="K550" s="417" t="s">
        <v>34</v>
      </c>
      <c r="L550" s="418"/>
      <c r="M550" s="419"/>
      <c r="N550" s="417" t="s">
        <v>34</v>
      </c>
      <c r="O550" s="418"/>
      <c r="P550" s="419">
        <f t="shared" si="6"/>
        <v>0.052</v>
      </c>
      <c r="Q550" s="417" t="s">
        <v>34</v>
      </c>
      <c r="R550" s="418"/>
    </row>
    <row r="551" spans="1:18" s="420" customFormat="1" ht="13.5" hidden="1" outlineLevel="3">
      <c r="A551" s="412"/>
      <c r="B551" s="413"/>
      <c r="C551" s="404" t="s">
        <v>223</v>
      </c>
      <c r="D551" s="414" t="s">
        <v>34</v>
      </c>
      <c r="E551" s="415" t="s">
        <v>710</v>
      </c>
      <c r="F551" s="413"/>
      <c r="G551" s="416">
        <v>0.054</v>
      </c>
      <c r="H551" s="417" t="s">
        <v>34</v>
      </c>
      <c r="I551" s="418"/>
      <c r="J551" s="419"/>
      <c r="K551" s="417" t="s">
        <v>34</v>
      </c>
      <c r="L551" s="418"/>
      <c r="M551" s="419"/>
      <c r="N551" s="417" t="s">
        <v>34</v>
      </c>
      <c r="O551" s="418"/>
      <c r="P551" s="419">
        <f t="shared" si="6"/>
        <v>0.054</v>
      </c>
      <c r="Q551" s="417" t="s">
        <v>34</v>
      </c>
      <c r="R551" s="418"/>
    </row>
    <row r="552" spans="1:18" s="420" customFormat="1" ht="13.5" hidden="1" outlineLevel="3">
      <c r="A552" s="412"/>
      <c r="B552" s="413"/>
      <c r="C552" s="404" t="s">
        <v>223</v>
      </c>
      <c r="D552" s="414" t="s">
        <v>34</v>
      </c>
      <c r="E552" s="415" t="s">
        <v>711</v>
      </c>
      <c r="F552" s="413"/>
      <c r="G552" s="416">
        <v>0.055</v>
      </c>
      <c r="H552" s="417" t="s">
        <v>34</v>
      </c>
      <c r="I552" s="418"/>
      <c r="J552" s="419"/>
      <c r="K552" s="417" t="s">
        <v>34</v>
      </c>
      <c r="L552" s="418"/>
      <c r="M552" s="419"/>
      <c r="N552" s="417" t="s">
        <v>34</v>
      </c>
      <c r="O552" s="418"/>
      <c r="P552" s="419">
        <f t="shared" si="6"/>
        <v>0.055</v>
      </c>
      <c r="Q552" s="417" t="s">
        <v>34</v>
      </c>
      <c r="R552" s="418"/>
    </row>
    <row r="553" spans="1:18" s="429" customFormat="1" ht="13.5" hidden="1" outlineLevel="3">
      <c r="A553" s="421"/>
      <c r="B553" s="422"/>
      <c r="C553" s="404" t="s">
        <v>223</v>
      </c>
      <c r="D553" s="423" t="s">
        <v>130</v>
      </c>
      <c r="E553" s="424" t="s">
        <v>227</v>
      </c>
      <c r="F553" s="422"/>
      <c r="G553" s="425">
        <v>0.189</v>
      </c>
      <c r="H553" s="426" t="s">
        <v>34</v>
      </c>
      <c r="I553" s="427"/>
      <c r="J553" s="428"/>
      <c r="K553" s="426" t="s">
        <v>34</v>
      </c>
      <c r="L553" s="427"/>
      <c r="M553" s="428"/>
      <c r="N553" s="426" t="s">
        <v>34</v>
      </c>
      <c r="O553" s="427"/>
      <c r="P553" s="428">
        <f t="shared" si="6"/>
        <v>0.189</v>
      </c>
      <c r="Q553" s="426" t="s">
        <v>34</v>
      </c>
      <c r="R553" s="427"/>
    </row>
    <row r="554" spans="1:18" s="320" customFormat="1" ht="22.5" customHeight="1" hidden="1" outlineLevel="2" collapsed="1">
      <c r="A554" s="321"/>
      <c r="B554" s="394" t="s">
        <v>712</v>
      </c>
      <c r="C554" s="394" t="s">
        <v>218</v>
      </c>
      <c r="D554" s="395" t="s">
        <v>713</v>
      </c>
      <c r="E554" s="396" t="s">
        <v>714</v>
      </c>
      <c r="F554" s="397" t="s">
        <v>319</v>
      </c>
      <c r="G554" s="398">
        <v>5007.766</v>
      </c>
      <c r="H554" s="399">
        <v>20.9</v>
      </c>
      <c r="I554" s="400">
        <f>ROUND(H554*G554,2)</f>
        <v>104662.31</v>
      </c>
      <c r="J554" s="401"/>
      <c r="K554" s="399">
        <v>20.9</v>
      </c>
      <c r="L554" s="400">
        <f>ROUND(K554*J554,2)</f>
        <v>0</v>
      </c>
      <c r="M554" s="401"/>
      <c r="N554" s="399">
        <v>20.9</v>
      </c>
      <c r="O554" s="400">
        <f>ROUND(N554*M554,2)</f>
        <v>0</v>
      </c>
      <c r="P554" s="401">
        <f t="shared" si="6"/>
        <v>5007.766</v>
      </c>
      <c r="Q554" s="399">
        <v>20.9</v>
      </c>
      <c r="R554" s="400">
        <f>ROUND(Q554*P554,2)</f>
        <v>104662.31</v>
      </c>
    </row>
    <row r="555" spans="1:18" s="411" customFormat="1" ht="13.5" hidden="1" outlineLevel="3">
      <c r="A555" s="402"/>
      <c r="B555" s="403"/>
      <c r="C555" s="404" t="s">
        <v>223</v>
      </c>
      <c r="D555" s="405" t="s">
        <v>34</v>
      </c>
      <c r="E555" s="406" t="s">
        <v>715</v>
      </c>
      <c r="F555" s="403"/>
      <c r="G555" s="407" t="s">
        <v>34</v>
      </c>
      <c r="H555" s="408" t="s">
        <v>34</v>
      </c>
      <c r="I555" s="409"/>
      <c r="J555" s="410"/>
      <c r="K555" s="408" t="s">
        <v>34</v>
      </c>
      <c r="L555" s="409"/>
      <c r="M555" s="410"/>
      <c r="N555" s="408" t="s">
        <v>34</v>
      </c>
      <c r="O555" s="409"/>
      <c r="P555" s="410" t="e">
        <f t="shared" si="6"/>
        <v>#VALUE!</v>
      </c>
      <c r="Q555" s="408" t="s">
        <v>34</v>
      </c>
      <c r="R555" s="409"/>
    </row>
    <row r="556" spans="1:18" s="420" customFormat="1" ht="13.5" hidden="1" outlineLevel="3">
      <c r="A556" s="412"/>
      <c r="B556" s="413"/>
      <c r="C556" s="404" t="s">
        <v>223</v>
      </c>
      <c r="D556" s="414" t="s">
        <v>34</v>
      </c>
      <c r="E556" s="415" t="s">
        <v>716</v>
      </c>
      <c r="F556" s="413"/>
      <c r="G556" s="416">
        <v>2066.019</v>
      </c>
      <c r="H556" s="417" t="s">
        <v>34</v>
      </c>
      <c r="I556" s="418"/>
      <c r="J556" s="419"/>
      <c r="K556" s="417" t="s">
        <v>34</v>
      </c>
      <c r="L556" s="418"/>
      <c r="M556" s="419"/>
      <c r="N556" s="417" t="s">
        <v>34</v>
      </c>
      <c r="O556" s="418"/>
      <c r="P556" s="419">
        <f t="shared" si="6"/>
        <v>2066.019</v>
      </c>
      <c r="Q556" s="417" t="s">
        <v>34</v>
      </c>
      <c r="R556" s="418"/>
    </row>
    <row r="557" spans="1:18" s="420" customFormat="1" ht="13.5" hidden="1" outlineLevel="3">
      <c r="A557" s="412"/>
      <c r="B557" s="413"/>
      <c r="C557" s="404" t="s">
        <v>223</v>
      </c>
      <c r="D557" s="414" t="s">
        <v>34</v>
      </c>
      <c r="E557" s="415" t="s">
        <v>717</v>
      </c>
      <c r="F557" s="413"/>
      <c r="G557" s="416">
        <v>2758.252</v>
      </c>
      <c r="H557" s="417" t="s">
        <v>34</v>
      </c>
      <c r="I557" s="418"/>
      <c r="J557" s="419"/>
      <c r="K557" s="417" t="s">
        <v>34</v>
      </c>
      <c r="L557" s="418"/>
      <c r="M557" s="419"/>
      <c r="N557" s="417" t="s">
        <v>34</v>
      </c>
      <c r="O557" s="418"/>
      <c r="P557" s="419">
        <f t="shared" si="6"/>
        <v>2758.252</v>
      </c>
      <c r="Q557" s="417" t="s">
        <v>34</v>
      </c>
      <c r="R557" s="418"/>
    </row>
    <row r="558" spans="1:18" s="420" customFormat="1" ht="13.5" hidden="1" outlineLevel="3">
      <c r="A558" s="412"/>
      <c r="B558" s="413"/>
      <c r="C558" s="404" t="s">
        <v>223</v>
      </c>
      <c r="D558" s="414" t="s">
        <v>34</v>
      </c>
      <c r="E558" s="415" t="s">
        <v>718</v>
      </c>
      <c r="F558" s="413"/>
      <c r="G558" s="416">
        <v>183.495</v>
      </c>
      <c r="H558" s="417" t="s">
        <v>34</v>
      </c>
      <c r="I558" s="418"/>
      <c r="J558" s="419"/>
      <c r="K558" s="417" t="s">
        <v>34</v>
      </c>
      <c r="L558" s="418"/>
      <c r="M558" s="419"/>
      <c r="N558" s="417" t="s">
        <v>34</v>
      </c>
      <c r="O558" s="418"/>
      <c r="P558" s="419">
        <f t="shared" si="6"/>
        <v>183.495</v>
      </c>
      <c r="Q558" s="417" t="s">
        <v>34</v>
      </c>
      <c r="R558" s="418"/>
    </row>
    <row r="559" spans="1:18" s="429" customFormat="1" ht="13.5" hidden="1" outlineLevel="3">
      <c r="A559" s="421"/>
      <c r="B559" s="422"/>
      <c r="C559" s="404" t="s">
        <v>223</v>
      </c>
      <c r="D559" s="423" t="s">
        <v>34</v>
      </c>
      <c r="E559" s="424" t="s">
        <v>227</v>
      </c>
      <c r="F559" s="422"/>
      <c r="G559" s="425">
        <v>5007.766</v>
      </c>
      <c r="H559" s="426" t="s">
        <v>34</v>
      </c>
      <c r="I559" s="427"/>
      <c r="J559" s="428"/>
      <c r="K559" s="426" t="s">
        <v>34</v>
      </c>
      <c r="L559" s="427"/>
      <c r="M559" s="428"/>
      <c r="N559" s="426" t="s">
        <v>34</v>
      </c>
      <c r="O559" s="427"/>
      <c r="P559" s="428">
        <f t="shared" si="6"/>
        <v>5007.766</v>
      </c>
      <c r="Q559" s="426" t="s">
        <v>34</v>
      </c>
      <c r="R559" s="427"/>
    </row>
    <row r="560" spans="1:18" s="320" customFormat="1" ht="22.5" customHeight="1" hidden="1" outlineLevel="2" collapsed="1">
      <c r="A560" s="321"/>
      <c r="B560" s="394" t="s">
        <v>719</v>
      </c>
      <c r="C560" s="394" t="s">
        <v>218</v>
      </c>
      <c r="D560" s="395" t="s">
        <v>269</v>
      </c>
      <c r="E560" s="396" t="s">
        <v>270</v>
      </c>
      <c r="F560" s="397" t="s">
        <v>221</v>
      </c>
      <c r="G560" s="398">
        <v>147.253</v>
      </c>
      <c r="H560" s="399">
        <v>36.1</v>
      </c>
      <c r="I560" s="400">
        <f>ROUND(H560*G560,2)</f>
        <v>5315.83</v>
      </c>
      <c r="J560" s="401"/>
      <c r="K560" s="399">
        <v>36.1</v>
      </c>
      <c r="L560" s="400">
        <f>ROUND(K560*J560,2)</f>
        <v>0</v>
      </c>
      <c r="M560" s="401"/>
      <c r="N560" s="399">
        <v>36.1</v>
      </c>
      <c r="O560" s="400">
        <f>ROUND(N560*M560,2)</f>
        <v>0</v>
      </c>
      <c r="P560" s="401">
        <f t="shared" si="6"/>
        <v>147.253</v>
      </c>
      <c r="Q560" s="399">
        <v>36.1</v>
      </c>
      <c r="R560" s="400">
        <f>ROUND(Q560*P560,2)</f>
        <v>5315.83</v>
      </c>
    </row>
    <row r="561" spans="1:18" s="411" customFormat="1" ht="13.5" hidden="1" outlineLevel="3">
      <c r="A561" s="402"/>
      <c r="B561" s="403"/>
      <c r="C561" s="404" t="s">
        <v>223</v>
      </c>
      <c r="D561" s="405" t="s">
        <v>34</v>
      </c>
      <c r="E561" s="406" t="s">
        <v>720</v>
      </c>
      <c r="F561" s="403"/>
      <c r="G561" s="407" t="s">
        <v>34</v>
      </c>
      <c r="H561" s="408" t="s">
        <v>34</v>
      </c>
      <c r="I561" s="409"/>
      <c r="J561" s="410"/>
      <c r="K561" s="408" t="s">
        <v>34</v>
      </c>
      <c r="L561" s="409"/>
      <c r="M561" s="410"/>
      <c r="N561" s="408" t="s">
        <v>34</v>
      </c>
      <c r="O561" s="409"/>
      <c r="P561" s="410" t="e">
        <f t="shared" si="6"/>
        <v>#VALUE!</v>
      </c>
      <c r="Q561" s="408" t="s">
        <v>34</v>
      </c>
      <c r="R561" s="409"/>
    </row>
    <row r="562" spans="1:18" s="420" customFormat="1" ht="13.5" hidden="1" outlineLevel="3">
      <c r="A562" s="412"/>
      <c r="B562" s="413"/>
      <c r="C562" s="404" t="s">
        <v>223</v>
      </c>
      <c r="D562" s="414" t="s">
        <v>34</v>
      </c>
      <c r="E562" s="415" t="s">
        <v>721</v>
      </c>
      <c r="F562" s="413"/>
      <c r="G562" s="416">
        <v>147.253</v>
      </c>
      <c r="H562" s="417" t="s">
        <v>34</v>
      </c>
      <c r="I562" s="418"/>
      <c r="J562" s="419"/>
      <c r="K562" s="417" t="s">
        <v>34</v>
      </c>
      <c r="L562" s="418"/>
      <c r="M562" s="419"/>
      <c r="N562" s="417" t="s">
        <v>34</v>
      </c>
      <c r="O562" s="418"/>
      <c r="P562" s="419">
        <f t="shared" si="6"/>
        <v>147.253</v>
      </c>
      <c r="Q562" s="417" t="s">
        <v>34</v>
      </c>
      <c r="R562" s="418"/>
    </row>
    <row r="563" spans="1:18" s="320" customFormat="1" ht="22.5" customHeight="1" hidden="1" outlineLevel="2" collapsed="1">
      <c r="A563" s="321"/>
      <c r="B563" s="394" t="s">
        <v>722</v>
      </c>
      <c r="C563" s="394" t="s">
        <v>218</v>
      </c>
      <c r="D563" s="395" t="s">
        <v>273</v>
      </c>
      <c r="E563" s="396" t="s">
        <v>274</v>
      </c>
      <c r="F563" s="397" t="s">
        <v>221</v>
      </c>
      <c r="G563" s="398">
        <v>12.805</v>
      </c>
      <c r="H563" s="399">
        <v>72.2</v>
      </c>
      <c r="I563" s="400">
        <f>ROUND(H563*G563,2)</f>
        <v>924.52</v>
      </c>
      <c r="J563" s="401"/>
      <c r="K563" s="399">
        <v>72.2</v>
      </c>
      <c r="L563" s="400">
        <f>ROUND(K563*J563,2)</f>
        <v>0</v>
      </c>
      <c r="M563" s="401"/>
      <c r="N563" s="399">
        <v>72.2</v>
      </c>
      <c r="O563" s="400">
        <f>ROUND(N563*M563,2)</f>
        <v>0</v>
      </c>
      <c r="P563" s="401">
        <f t="shared" si="6"/>
        <v>12.805</v>
      </c>
      <c r="Q563" s="399">
        <v>72.2</v>
      </c>
      <c r="R563" s="400">
        <f>ROUND(Q563*P563,2)</f>
        <v>924.52</v>
      </c>
    </row>
    <row r="564" spans="1:18" s="411" customFormat="1" ht="13.5" hidden="1" outlineLevel="3">
      <c r="A564" s="402"/>
      <c r="B564" s="403"/>
      <c r="C564" s="404" t="s">
        <v>223</v>
      </c>
      <c r="D564" s="405" t="s">
        <v>34</v>
      </c>
      <c r="E564" s="406" t="s">
        <v>720</v>
      </c>
      <c r="F564" s="403"/>
      <c r="G564" s="407" t="s">
        <v>34</v>
      </c>
      <c r="H564" s="408" t="s">
        <v>34</v>
      </c>
      <c r="I564" s="409"/>
      <c r="J564" s="410"/>
      <c r="K564" s="408" t="s">
        <v>34</v>
      </c>
      <c r="L564" s="409"/>
      <c r="M564" s="410"/>
      <c r="N564" s="408" t="s">
        <v>34</v>
      </c>
      <c r="O564" s="409"/>
      <c r="P564" s="410" t="e">
        <f t="shared" si="6"/>
        <v>#VALUE!</v>
      </c>
      <c r="Q564" s="408" t="s">
        <v>34</v>
      </c>
      <c r="R564" s="409"/>
    </row>
    <row r="565" spans="1:18" s="420" customFormat="1" ht="13.5" hidden="1" outlineLevel="3">
      <c r="A565" s="412"/>
      <c r="B565" s="413"/>
      <c r="C565" s="404" t="s">
        <v>223</v>
      </c>
      <c r="D565" s="414" t="s">
        <v>34</v>
      </c>
      <c r="E565" s="415" t="s">
        <v>723</v>
      </c>
      <c r="F565" s="413"/>
      <c r="G565" s="416">
        <v>12.805</v>
      </c>
      <c r="H565" s="417" t="s">
        <v>34</v>
      </c>
      <c r="I565" s="418"/>
      <c r="J565" s="419"/>
      <c r="K565" s="417" t="s">
        <v>34</v>
      </c>
      <c r="L565" s="418"/>
      <c r="M565" s="419"/>
      <c r="N565" s="417" t="s">
        <v>34</v>
      </c>
      <c r="O565" s="418"/>
      <c r="P565" s="419">
        <f t="shared" si="6"/>
        <v>12.805</v>
      </c>
      <c r="Q565" s="417" t="s">
        <v>34</v>
      </c>
      <c r="R565" s="418"/>
    </row>
    <row r="566" spans="1:18" s="320" customFormat="1" ht="22.5" customHeight="1" hidden="1" outlineLevel="2" collapsed="1">
      <c r="A566" s="321"/>
      <c r="B566" s="394" t="s">
        <v>724</v>
      </c>
      <c r="C566" s="394" t="s">
        <v>218</v>
      </c>
      <c r="D566" s="395" t="s">
        <v>230</v>
      </c>
      <c r="E566" s="396" t="s">
        <v>231</v>
      </c>
      <c r="F566" s="397" t="s">
        <v>221</v>
      </c>
      <c r="G566" s="398">
        <v>556.838</v>
      </c>
      <c r="H566" s="399">
        <v>68.1</v>
      </c>
      <c r="I566" s="400">
        <f>ROUND(H566*G566,2)</f>
        <v>37920.67</v>
      </c>
      <c r="J566" s="401"/>
      <c r="K566" s="399">
        <v>68.1</v>
      </c>
      <c r="L566" s="400">
        <f>ROUND(K566*J566,2)</f>
        <v>0</v>
      </c>
      <c r="M566" s="401"/>
      <c r="N566" s="399">
        <v>68.1</v>
      </c>
      <c r="O566" s="400">
        <f>ROUND(N566*M566,2)</f>
        <v>0</v>
      </c>
      <c r="P566" s="401">
        <f t="shared" si="6"/>
        <v>556.838</v>
      </c>
      <c r="Q566" s="399">
        <v>68.1</v>
      </c>
      <c r="R566" s="400">
        <f>ROUND(Q566*P566,2)</f>
        <v>37920.67</v>
      </c>
    </row>
    <row r="567" spans="1:18" s="411" customFormat="1" ht="13.5" hidden="1" outlineLevel="3">
      <c r="A567" s="402"/>
      <c r="B567" s="403"/>
      <c r="C567" s="404" t="s">
        <v>223</v>
      </c>
      <c r="D567" s="405" t="s">
        <v>34</v>
      </c>
      <c r="E567" s="406" t="s">
        <v>725</v>
      </c>
      <c r="F567" s="403"/>
      <c r="G567" s="407" t="s">
        <v>34</v>
      </c>
      <c r="H567" s="408" t="s">
        <v>34</v>
      </c>
      <c r="I567" s="409"/>
      <c r="J567" s="410"/>
      <c r="K567" s="408" t="s">
        <v>34</v>
      </c>
      <c r="L567" s="409"/>
      <c r="M567" s="410"/>
      <c r="N567" s="408" t="s">
        <v>34</v>
      </c>
      <c r="O567" s="409"/>
      <c r="P567" s="410" t="e">
        <f aca="true" t="shared" si="7" ref="P567:P630">J567+M567+G567</f>
        <v>#VALUE!</v>
      </c>
      <c r="Q567" s="408" t="s">
        <v>34</v>
      </c>
      <c r="R567" s="409"/>
    </row>
    <row r="568" spans="1:18" s="420" customFormat="1" ht="13.5" hidden="1" outlineLevel="3">
      <c r="A568" s="412"/>
      <c r="B568" s="413"/>
      <c r="C568" s="404" t="s">
        <v>223</v>
      </c>
      <c r="D568" s="414" t="s">
        <v>34</v>
      </c>
      <c r="E568" s="415" t="s">
        <v>726</v>
      </c>
      <c r="F568" s="413"/>
      <c r="G568" s="416">
        <v>556.838</v>
      </c>
      <c r="H568" s="417" t="s">
        <v>34</v>
      </c>
      <c r="I568" s="418"/>
      <c r="J568" s="419"/>
      <c r="K568" s="417" t="s">
        <v>34</v>
      </c>
      <c r="L568" s="418"/>
      <c r="M568" s="419"/>
      <c r="N568" s="417" t="s">
        <v>34</v>
      </c>
      <c r="O568" s="418"/>
      <c r="P568" s="419">
        <f t="shared" si="7"/>
        <v>556.838</v>
      </c>
      <c r="Q568" s="417" t="s">
        <v>34</v>
      </c>
      <c r="R568" s="418"/>
    </row>
    <row r="569" spans="1:18" s="320" customFormat="1" ht="22.5" customHeight="1" hidden="1" outlineLevel="2" collapsed="1">
      <c r="A569" s="321"/>
      <c r="B569" s="394" t="s">
        <v>727</v>
      </c>
      <c r="C569" s="394" t="s">
        <v>218</v>
      </c>
      <c r="D569" s="395" t="s">
        <v>307</v>
      </c>
      <c r="E569" s="396" t="s">
        <v>308</v>
      </c>
      <c r="F569" s="397" t="s">
        <v>221</v>
      </c>
      <c r="G569" s="398">
        <v>6.786</v>
      </c>
      <c r="H569" s="399">
        <v>36.1</v>
      </c>
      <c r="I569" s="400">
        <f>ROUND(H569*G569,2)</f>
        <v>244.97</v>
      </c>
      <c r="J569" s="401"/>
      <c r="K569" s="399">
        <v>36.1</v>
      </c>
      <c r="L569" s="400">
        <f>ROUND(K569*J569,2)</f>
        <v>0</v>
      </c>
      <c r="M569" s="401"/>
      <c r="N569" s="399">
        <v>36.1</v>
      </c>
      <c r="O569" s="400">
        <f>ROUND(N569*M569,2)</f>
        <v>0</v>
      </c>
      <c r="P569" s="401">
        <f t="shared" si="7"/>
        <v>6.786</v>
      </c>
      <c r="Q569" s="399">
        <v>36.1</v>
      </c>
      <c r="R569" s="400">
        <f>ROUND(Q569*P569,2)</f>
        <v>244.97</v>
      </c>
    </row>
    <row r="570" spans="1:18" s="420" customFormat="1" ht="13.5" hidden="1" outlineLevel="3">
      <c r="A570" s="412"/>
      <c r="B570" s="413"/>
      <c r="C570" s="404" t="s">
        <v>223</v>
      </c>
      <c r="D570" s="414" t="s">
        <v>34</v>
      </c>
      <c r="E570" s="415" t="s">
        <v>728</v>
      </c>
      <c r="F570" s="413"/>
      <c r="G570" s="416">
        <v>6.786</v>
      </c>
      <c r="H570" s="417" t="s">
        <v>34</v>
      </c>
      <c r="I570" s="418"/>
      <c r="J570" s="419"/>
      <c r="K570" s="417" t="s">
        <v>34</v>
      </c>
      <c r="L570" s="418"/>
      <c r="M570" s="419"/>
      <c r="N570" s="417" t="s">
        <v>34</v>
      </c>
      <c r="O570" s="418"/>
      <c r="P570" s="419">
        <f t="shared" si="7"/>
        <v>6.786</v>
      </c>
      <c r="Q570" s="417" t="s">
        <v>34</v>
      </c>
      <c r="R570" s="418"/>
    </row>
    <row r="571" spans="1:18" s="429" customFormat="1" ht="13.5" hidden="1" outlineLevel="3">
      <c r="A571" s="421"/>
      <c r="B571" s="422"/>
      <c r="C571" s="404" t="s">
        <v>223</v>
      </c>
      <c r="D571" s="423" t="s">
        <v>203</v>
      </c>
      <c r="E571" s="424" t="s">
        <v>227</v>
      </c>
      <c r="F571" s="422"/>
      <c r="G571" s="425">
        <v>6.786</v>
      </c>
      <c r="H571" s="426" t="s">
        <v>34</v>
      </c>
      <c r="I571" s="427"/>
      <c r="J571" s="428"/>
      <c r="K571" s="426" t="s">
        <v>34</v>
      </c>
      <c r="L571" s="427"/>
      <c r="M571" s="428"/>
      <c r="N571" s="426" t="s">
        <v>34</v>
      </c>
      <c r="O571" s="427"/>
      <c r="P571" s="428">
        <f t="shared" si="7"/>
        <v>6.786</v>
      </c>
      <c r="Q571" s="426" t="s">
        <v>34</v>
      </c>
      <c r="R571" s="427"/>
    </row>
    <row r="572" spans="1:18" s="320" customFormat="1" ht="22.5" customHeight="1" hidden="1" outlineLevel="2" collapsed="1">
      <c r="A572" s="321"/>
      <c r="B572" s="394" t="s">
        <v>729</v>
      </c>
      <c r="C572" s="394" t="s">
        <v>218</v>
      </c>
      <c r="D572" s="395" t="s">
        <v>327</v>
      </c>
      <c r="E572" s="396" t="s">
        <v>328</v>
      </c>
      <c r="F572" s="397" t="s">
        <v>221</v>
      </c>
      <c r="G572" s="398">
        <v>774.199</v>
      </c>
      <c r="H572" s="399">
        <v>181.1</v>
      </c>
      <c r="I572" s="400">
        <f>ROUND(H572*G572,2)</f>
        <v>140207.44</v>
      </c>
      <c r="J572" s="401"/>
      <c r="K572" s="399">
        <v>181.1</v>
      </c>
      <c r="L572" s="400">
        <f>ROUND(K572*J572,2)</f>
        <v>0</v>
      </c>
      <c r="M572" s="401"/>
      <c r="N572" s="399">
        <v>181.1</v>
      </c>
      <c r="O572" s="400">
        <f>ROUND(N572*M572,2)</f>
        <v>0</v>
      </c>
      <c r="P572" s="401">
        <f t="shared" si="7"/>
        <v>774.199</v>
      </c>
      <c r="Q572" s="399">
        <v>181.1</v>
      </c>
      <c r="R572" s="400">
        <f>ROUND(Q572*P572,2)</f>
        <v>140207.44</v>
      </c>
    </row>
    <row r="573" spans="1:18" s="411" customFormat="1" ht="13.5" hidden="1" outlineLevel="3">
      <c r="A573" s="402"/>
      <c r="B573" s="403"/>
      <c r="C573" s="404" t="s">
        <v>223</v>
      </c>
      <c r="D573" s="405" t="s">
        <v>34</v>
      </c>
      <c r="E573" s="406" t="s">
        <v>730</v>
      </c>
      <c r="F573" s="403"/>
      <c r="G573" s="407" t="s">
        <v>34</v>
      </c>
      <c r="H573" s="408" t="s">
        <v>34</v>
      </c>
      <c r="I573" s="409"/>
      <c r="J573" s="410"/>
      <c r="K573" s="408" t="s">
        <v>34</v>
      </c>
      <c r="L573" s="409"/>
      <c r="M573" s="410"/>
      <c r="N573" s="408" t="s">
        <v>34</v>
      </c>
      <c r="O573" s="409"/>
      <c r="P573" s="410" t="e">
        <f t="shared" si="7"/>
        <v>#VALUE!</v>
      </c>
      <c r="Q573" s="408" t="s">
        <v>34</v>
      </c>
      <c r="R573" s="409"/>
    </row>
    <row r="574" spans="1:18" s="420" customFormat="1" ht="13.5" hidden="1" outlineLevel="3">
      <c r="A574" s="412"/>
      <c r="B574" s="413"/>
      <c r="C574" s="404" t="s">
        <v>223</v>
      </c>
      <c r="D574" s="414" t="s">
        <v>34</v>
      </c>
      <c r="E574" s="415" t="s">
        <v>731</v>
      </c>
      <c r="F574" s="413"/>
      <c r="G574" s="416">
        <v>1399.642</v>
      </c>
      <c r="H574" s="417" t="s">
        <v>34</v>
      </c>
      <c r="I574" s="418"/>
      <c r="J574" s="419"/>
      <c r="K574" s="417" t="s">
        <v>34</v>
      </c>
      <c r="L574" s="418"/>
      <c r="M574" s="419"/>
      <c r="N574" s="417" t="s">
        <v>34</v>
      </c>
      <c r="O574" s="418"/>
      <c r="P574" s="419">
        <f t="shared" si="7"/>
        <v>1399.642</v>
      </c>
      <c r="Q574" s="417" t="s">
        <v>34</v>
      </c>
      <c r="R574" s="418"/>
    </row>
    <row r="575" spans="1:18" s="420" customFormat="1" ht="13.5" hidden="1" outlineLevel="3">
      <c r="A575" s="412"/>
      <c r="B575" s="413"/>
      <c r="C575" s="404" t="s">
        <v>223</v>
      </c>
      <c r="D575" s="414" t="s">
        <v>34</v>
      </c>
      <c r="E575" s="415" t="s">
        <v>732</v>
      </c>
      <c r="F575" s="413"/>
      <c r="G575" s="416">
        <v>4.599</v>
      </c>
      <c r="H575" s="417" t="s">
        <v>34</v>
      </c>
      <c r="I575" s="418"/>
      <c r="J575" s="419"/>
      <c r="K575" s="417" t="s">
        <v>34</v>
      </c>
      <c r="L575" s="418"/>
      <c r="M575" s="419"/>
      <c r="N575" s="417" t="s">
        <v>34</v>
      </c>
      <c r="O575" s="418"/>
      <c r="P575" s="419">
        <f t="shared" si="7"/>
        <v>4.599</v>
      </c>
      <c r="Q575" s="417" t="s">
        <v>34</v>
      </c>
      <c r="R575" s="418"/>
    </row>
    <row r="576" spans="1:18" s="411" customFormat="1" ht="13.5" hidden="1" outlineLevel="3">
      <c r="A576" s="402"/>
      <c r="B576" s="403"/>
      <c r="C576" s="404" t="s">
        <v>223</v>
      </c>
      <c r="D576" s="405" t="s">
        <v>34</v>
      </c>
      <c r="E576" s="406" t="s">
        <v>733</v>
      </c>
      <c r="F576" s="403"/>
      <c r="G576" s="407" t="s">
        <v>34</v>
      </c>
      <c r="H576" s="408" t="s">
        <v>34</v>
      </c>
      <c r="I576" s="409"/>
      <c r="J576" s="410"/>
      <c r="K576" s="408" t="s">
        <v>34</v>
      </c>
      <c r="L576" s="409"/>
      <c r="M576" s="410"/>
      <c r="N576" s="408" t="s">
        <v>34</v>
      </c>
      <c r="O576" s="409"/>
      <c r="P576" s="410" t="e">
        <f t="shared" si="7"/>
        <v>#VALUE!</v>
      </c>
      <c r="Q576" s="408" t="s">
        <v>34</v>
      </c>
      <c r="R576" s="409"/>
    </row>
    <row r="577" spans="1:18" s="420" customFormat="1" ht="13.5" hidden="1" outlineLevel="3">
      <c r="A577" s="412"/>
      <c r="B577" s="413"/>
      <c r="C577" s="404" t="s">
        <v>223</v>
      </c>
      <c r="D577" s="414" t="s">
        <v>34</v>
      </c>
      <c r="E577" s="415" t="s">
        <v>734</v>
      </c>
      <c r="F577" s="413"/>
      <c r="G577" s="416">
        <v>-556.838</v>
      </c>
      <c r="H577" s="417" t="s">
        <v>34</v>
      </c>
      <c r="I577" s="418"/>
      <c r="J577" s="419"/>
      <c r="K577" s="417" t="s">
        <v>34</v>
      </c>
      <c r="L577" s="418"/>
      <c r="M577" s="419"/>
      <c r="N577" s="417" t="s">
        <v>34</v>
      </c>
      <c r="O577" s="418"/>
      <c r="P577" s="419">
        <f t="shared" si="7"/>
        <v>-556.838</v>
      </c>
      <c r="Q577" s="417" t="s">
        <v>34</v>
      </c>
      <c r="R577" s="418"/>
    </row>
    <row r="578" spans="1:18" s="411" customFormat="1" ht="13.5" hidden="1" outlineLevel="3">
      <c r="A578" s="402"/>
      <c r="B578" s="403"/>
      <c r="C578" s="404" t="s">
        <v>223</v>
      </c>
      <c r="D578" s="405" t="s">
        <v>34</v>
      </c>
      <c r="E578" s="406" t="s">
        <v>735</v>
      </c>
      <c r="F578" s="403"/>
      <c r="G578" s="407" t="s">
        <v>34</v>
      </c>
      <c r="H578" s="408" t="s">
        <v>34</v>
      </c>
      <c r="I578" s="409"/>
      <c r="J578" s="410"/>
      <c r="K578" s="408" t="s">
        <v>34</v>
      </c>
      <c r="L578" s="409"/>
      <c r="M578" s="410"/>
      <c r="N578" s="408" t="s">
        <v>34</v>
      </c>
      <c r="O578" s="409"/>
      <c r="P578" s="410" t="e">
        <f t="shared" si="7"/>
        <v>#VALUE!</v>
      </c>
      <c r="Q578" s="408" t="s">
        <v>34</v>
      </c>
      <c r="R578" s="409"/>
    </row>
    <row r="579" spans="1:18" s="420" customFormat="1" ht="13.5" hidden="1" outlineLevel="3">
      <c r="A579" s="412"/>
      <c r="B579" s="413"/>
      <c r="C579" s="404" t="s">
        <v>223</v>
      </c>
      <c r="D579" s="414" t="s">
        <v>34</v>
      </c>
      <c r="E579" s="415" t="s">
        <v>736</v>
      </c>
      <c r="F579" s="413"/>
      <c r="G579" s="416">
        <v>-5.882</v>
      </c>
      <c r="H579" s="417" t="s">
        <v>34</v>
      </c>
      <c r="I579" s="418"/>
      <c r="J579" s="419"/>
      <c r="K579" s="417" t="s">
        <v>34</v>
      </c>
      <c r="L579" s="418"/>
      <c r="M579" s="419"/>
      <c r="N579" s="417" t="s">
        <v>34</v>
      </c>
      <c r="O579" s="418"/>
      <c r="P579" s="419">
        <f t="shared" si="7"/>
        <v>-5.882</v>
      </c>
      <c r="Q579" s="417" t="s">
        <v>34</v>
      </c>
      <c r="R579" s="418"/>
    </row>
    <row r="580" spans="1:18" s="429" customFormat="1" ht="13.5" hidden="1" outlineLevel="3">
      <c r="A580" s="421"/>
      <c r="B580" s="422"/>
      <c r="C580" s="404" t="s">
        <v>223</v>
      </c>
      <c r="D580" s="423" t="s">
        <v>131</v>
      </c>
      <c r="E580" s="424" t="s">
        <v>227</v>
      </c>
      <c r="F580" s="422"/>
      <c r="G580" s="425">
        <v>841.521</v>
      </c>
      <c r="H580" s="426" t="s">
        <v>34</v>
      </c>
      <c r="I580" s="427"/>
      <c r="J580" s="428"/>
      <c r="K580" s="426" t="s">
        <v>34</v>
      </c>
      <c r="L580" s="427"/>
      <c r="M580" s="428"/>
      <c r="N580" s="426" t="s">
        <v>34</v>
      </c>
      <c r="O580" s="427"/>
      <c r="P580" s="428">
        <f t="shared" si="7"/>
        <v>841.521</v>
      </c>
      <c r="Q580" s="426" t="s">
        <v>34</v>
      </c>
      <c r="R580" s="427"/>
    </row>
    <row r="581" spans="1:18" s="420" customFormat="1" ht="13.5" hidden="1" outlineLevel="3">
      <c r="A581" s="412"/>
      <c r="B581" s="413"/>
      <c r="C581" s="404" t="s">
        <v>223</v>
      </c>
      <c r="D581" s="414" t="s">
        <v>34</v>
      </c>
      <c r="E581" s="415" t="s">
        <v>737</v>
      </c>
      <c r="F581" s="413"/>
      <c r="G581" s="416">
        <v>774.199</v>
      </c>
      <c r="H581" s="417" t="s">
        <v>34</v>
      </c>
      <c r="I581" s="418"/>
      <c r="J581" s="419"/>
      <c r="K581" s="417" t="s">
        <v>34</v>
      </c>
      <c r="L581" s="418"/>
      <c r="M581" s="419"/>
      <c r="N581" s="417" t="s">
        <v>34</v>
      </c>
      <c r="O581" s="418"/>
      <c r="P581" s="419">
        <f t="shared" si="7"/>
        <v>774.199</v>
      </c>
      <c r="Q581" s="417" t="s">
        <v>34</v>
      </c>
      <c r="R581" s="418"/>
    </row>
    <row r="582" spans="1:18" s="320" customFormat="1" ht="31.5" customHeight="1" hidden="1" outlineLevel="2" collapsed="1">
      <c r="A582" s="321"/>
      <c r="B582" s="394" t="s">
        <v>738</v>
      </c>
      <c r="C582" s="394" t="s">
        <v>218</v>
      </c>
      <c r="D582" s="395" t="s">
        <v>330</v>
      </c>
      <c r="E582" s="396" t="s">
        <v>331</v>
      </c>
      <c r="F582" s="397" t="s">
        <v>221</v>
      </c>
      <c r="G582" s="398">
        <v>10064.587</v>
      </c>
      <c r="H582" s="399">
        <v>6.2</v>
      </c>
      <c r="I582" s="400">
        <f>ROUND(H582*G582,2)</f>
        <v>62400.44</v>
      </c>
      <c r="J582" s="401"/>
      <c r="K582" s="399">
        <v>6.2</v>
      </c>
      <c r="L582" s="400">
        <f>ROUND(K582*J582,2)</f>
        <v>0</v>
      </c>
      <c r="M582" s="401"/>
      <c r="N582" s="399">
        <v>6.2</v>
      </c>
      <c r="O582" s="400">
        <f>ROUND(N582*M582,2)</f>
        <v>0</v>
      </c>
      <c r="P582" s="401">
        <f t="shared" si="7"/>
        <v>10064.587</v>
      </c>
      <c r="Q582" s="399">
        <v>6.2</v>
      </c>
      <c r="R582" s="400">
        <f>ROUND(Q582*P582,2)</f>
        <v>62400.44</v>
      </c>
    </row>
    <row r="583" spans="1:18" s="420" customFormat="1" ht="13.5" hidden="1" outlineLevel="3">
      <c r="A583" s="412"/>
      <c r="B583" s="413"/>
      <c r="C583" s="404" t="s">
        <v>223</v>
      </c>
      <c r="D583" s="414"/>
      <c r="E583" s="415" t="s">
        <v>739</v>
      </c>
      <c r="F583" s="413"/>
      <c r="G583" s="416">
        <v>10064.587</v>
      </c>
      <c r="H583" s="417" t="s">
        <v>34</v>
      </c>
      <c r="I583" s="418"/>
      <c r="J583" s="419"/>
      <c r="K583" s="417" t="s">
        <v>34</v>
      </c>
      <c r="L583" s="418"/>
      <c r="M583" s="419"/>
      <c r="N583" s="417" t="s">
        <v>34</v>
      </c>
      <c r="O583" s="418"/>
      <c r="P583" s="419">
        <f t="shared" si="7"/>
        <v>10064.587</v>
      </c>
      <c r="Q583" s="417" t="s">
        <v>34</v>
      </c>
      <c r="R583" s="418"/>
    </row>
    <row r="584" spans="1:18" s="320" customFormat="1" ht="22.5" customHeight="1" hidden="1" outlineLevel="2" collapsed="1">
      <c r="A584" s="321"/>
      <c r="B584" s="394" t="s">
        <v>740</v>
      </c>
      <c r="C584" s="394" t="s">
        <v>218</v>
      </c>
      <c r="D584" s="395" t="s">
        <v>351</v>
      </c>
      <c r="E584" s="396" t="s">
        <v>352</v>
      </c>
      <c r="F584" s="397" t="s">
        <v>221</v>
      </c>
      <c r="G584" s="398">
        <v>67.322</v>
      </c>
      <c r="H584" s="399">
        <v>181.1</v>
      </c>
      <c r="I584" s="400">
        <f>ROUND(H584*G584,2)</f>
        <v>12192.01</v>
      </c>
      <c r="J584" s="401"/>
      <c r="K584" s="399">
        <v>181.1</v>
      </c>
      <c r="L584" s="400">
        <f>ROUND(K584*J584,2)</f>
        <v>0</v>
      </c>
      <c r="M584" s="401"/>
      <c r="N584" s="399">
        <v>181.1</v>
      </c>
      <c r="O584" s="400">
        <f>ROUND(N584*M584,2)</f>
        <v>0</v>
      </c>
      <c r="P584" s="401">
        <f t="shared" si="7"/>
        <v>67.322</v>
      </c>
      <c r="Q584" s="399">
        <v>181.1</v>
      </c>
      <c r="R584" s="400">
        <f>ROUND(Q584*P584,2)</f>
        <v>12192.01</v>
      </c>
    </row>
    <row r="585" spans="1:18" s="420" customFormat="1" ht="13.5" hidden="1" outlineLevel="3">
      <c r="A585" s="412"/>
      <c r="B585" s="413"/>
      <c r="C585" s="404" t="s">
        <v>223</v>
      </c>
      <c r="D585" s="414" t="s">
        <v>34</v>
      </c>
      <c r="E585" s="415" t="s">
        <v>741</v>
      </c>
      <c r="F585" s="413"/>
      <c r="G585" s="416">
        <v>67.322</v>
      </c>
      <c r="H585" s="417" t="s">
        <v>34</v>
      </c>
      <c r="I585" s="418"/>
      <c r="J585" s="419"/>
      <c r="K585" s="417" t="s">
        <v>34</v>
      </c>
      <c r="L585" s="418"/>
      <c r="M585" s="419"/>
      <c r="N585" s="417" t="s">
        <v>34</v>
      </c>
      <c r="O585" s="418"/>
      <c r="P585" s="419">
        <f t="shared" si="7"/>
        <v>67.322</v>
      </c>
      <c r="Q585" s="417" t="s">
        <v>34</v>
      </c>
      <c r="R585" s="418"/>
    </row>
    <row r="586" spans="1:18" s="320" customFormat="1" ht="31.5" customHeight="1" hidden="1" outlineLevel="2" collapsed="1">
      <c r="A586" s="321"/>
      <c r="B586" s="394" t="s">
        <v>742</v>
      </c>
      <c r="C586" s="394" t="s">
        <v>218</v>
      </c>
      <c r="D586" s="395" t="s">
        <v>354</v>
      </c>
      <c r="E586" s="396" t="s">
        <v>355</v>
      </c>
      <c r="F586" s="397" t="s">
        <v>221</v>
      </c>
      <c r="G586" s="398">
        <v>875.186</v>
      </c>
      <c r="H586" s="399">
        <v>6.2</v>
      </c>
      <c r="I586" s="400">
        <f>ROUND(H586*G586,2)</f>
        <v>5426.15</v>
      </c>
      <c r="J586" s="401"/>
      <c r="K586" s="399">
        <v>6.2</v>
      </c>
      <c r="L586" s="400">
        <f>ROUND(K586*J586,2)</f>
        <v>0</v>
      </c>
      <c r="M586" s="401"/>
      <c r="N586" s="399">
        <v>6.2</v>
      </c>
      <c r="O586" s="400">
        <f>ROUND(N586*M586,2)</f>
        <v>0</v>
      </c>
      <c r="P586" s="401">
        <f t="shared" si="7"/>
        <v>875.186</v>
      </c>
      <c r="Q586" s="399">
        <v>6.2</v>
      </c>
      <c r="R586" s="400">
        <f>ROUND(Q586*P586,2)</f>
        <v>5426.15</v>
      </c>
    </row>
    <row r="587" spans="1:18" s="420" customFormat="1" ht="13.5" hidden="1" outlineLevel="3">
      <c r="A587" s="412"/>
      <c r="B587" s="413"/>
      <c r="C587" s="404" t="s">
        <v>223</v>
      </c>
      <c r="D587" s="414"/>
      <c r="E587" s="415" t="s">
        <v>743</v>
      </c>
      <c r="F587" s="413"/>
      <c r="G587" s="416">
        <v>875.186</v>
      </c>
      <c r="H587" s="417" t="s">
        <v>34</v>
      </c>
      <c r="I587" s="418"/>
      <c r="J587" s="419"/>
      <c r="K587" s="417" t="s">
        <v>34</v>
      </c>
      <c r="L587" s="418"/>
      <c r="M587" s="419"/>
      <c r="N587" s="417" t="s">
        <v>34</v>
      </c>
      <c r="O587" s="418"/>
      <c r="P587" s="419">
        <f t="shared" si="7"/>
        <v>875.186</v>
      </c>
      <c r="Q587" s="417" t="s">
        <v>34</v>
      </c>
      <c r="R587" s="418"/>
    </row>
    <row r="588" spans="1:18" s="320" customFormat="1" ht="22.5" customHeight="1" hidden="1" outlineLevel="2" collapsed="1">
      <c r="A588" s="321"/>
      <c r="B588" s="394" t="s">
        <v>744</v>
      </c>
      <c r="C588" s="394" t="s">
        <v>218</v>
      </c>
      <c r="D588" s="395" t="s">
        <v>333</v>
      </c>
      <c r="E588" s="396" t="s">
        <v>334</v>
      </c>
      <c r="F588" s="397" t="s">
        <v>221</v>
      </c>
      <c r="G588" s="398">
        <v>841.521</v>
      </c>
      <c r="H588" s="399">
        <v>167.2</v>
      </c>
      <c r="I588" s="400">
        <f>ROUND(H588*G588,2)</f>
        <v>140702.31</v>
      </c>
      <c r="J588" s="401"/>
      <c r="K588" s="399">
        <v>167.2</v>
      </c>
      <c r="L588" s="400">
        <f>ROUND(K588*J588,2)</f>
        <v>0</v>
      </c>
      <c r="M588" s="401"/>
      <c r="N588" s="399">
        <v>167.2</v>
      </c>
      <c r="O588" s="400">
        <f>ROUND(N588*M588,2)</f>
        <v>0</v>
      </c>
      <c r="P588" s="401">
        <f t="shared" si="7"/>
        <v>841.521</v>
      </c>
      <c r="Q588" s="399">
        <v>167.2</v>
      </c>
      <c r="R588" s="400">
        <f>ROUND(Q588*P588,2)</f>
        <v>140702.31</v>
      </c>
    </row>
    <row r="589" spans="1:18" s="420" customFormat="1" ht="13.5" hidden="1" outlineLevel="3">
      <c r="A589" s="412"/>
      <c r="B589" s="413"/>
      <c r="C589" s="404" t="s">
        <v>223</v>
      </c>
      <c r="D589" s="414" t="s">
        <v>34</v>
      </c>
      <c r="E589" s="415" t="s">
        <v>131</v>
      </c>
      <c r="F589" s="413"/>
      <c r="G589" s="416">
        <v>841.521</v>
      </c>
      <c r="H589" s="417" t="s">
        <v>34</v>
      </c>
      <c r="I589" s="418"/>
      <c r="J589" s="419"/>
      <c r="K589" s="417" t="s">
        <v>34</v>
      </c>
      <c r="L589" s="418"/>
      <c r="M589" s="419"/>
      <c r="N589" s="417" t="s">
        <v>34</v>
      </c>
      <c r="O589" s="418"/>
      <c r="P589" s="419">
        <f t="shared" si="7"/>
        <v>841.521</v>
      </c>
      <c r="Q589" s="417" t="s">
        <v>34</v>
      </c>
      <c r="R589" s="418"/>
    </row>
    <row r="590" spans="1:18" s="320" customFormat="1" ht="22.5" customHeight="1" hidden="1" outlineLevel="2" collapsed="1">
      <c r="A590" s="321"/>
      <c r="B590" s="394" t="s">
        <v>745</v>
      </c>
      <c r="C590" s="394" t="s">
        <v>218</v>
      </c>
      <c r="D590" s="395" t="s">
        <v>275</v>
      </c>
      <c r="E590" s="396" t="s">
        <v>276</v>
      </c>
      <c r="F590" s="397" t="s">
        <v>221</v>
      </c>
      <c r="G590" s="398">
        <v>603.724</v>
      </c>
      <c r="H590" s="399">
        <v>75.2</v>
      </c>
      <c r="I590" s="400">
        <f>ROUND(H590*G590,2)</f>
        <v>45400.04</v>
      </c>
      <c r="J590" s="401"/>
      <c r="K590" s="399">
        <v>75.2</v>
      </c>
      <c r="L590" s="400">
        <f>ROUND(K590*J590,2)</f>
        <v>0</v>
      </c>
      <c r="M590" s="401"/>
      <c r="N590" s="399">
        <v>75.2</v>
      </c>
      <c r="O590" s="400">
        <f>ROUND(N590*M590,2)</f>
        <v>0</v>
      </c>
      <c r="P590" s="401">
        <f t="shared" si="7"/>
        <v>603.724</v>
      </c>
      <c r="Q590" s="399">
        <v>75.2</v>
      </c>
      <c r="R590" s="400">
        <f>ROUND(Q590*P590,2)</f>
        <v>45400.04</v>
      </c>
    </row>
    <row r="591" spans="1:18" s="411" customFormat="1" ht="13.5" hidden="1" outlineLevel="3">
      <c r="A591" s="402"/>
      <c r="B591" s="403"/>
      <c r="C591" s="404" t="s">
        <v>223</v>
      </c>
      <c r="D591" s="405" t="s">
        <v>34</v>
      </c>
      <c r="E591" s="406" t="s">
        <v>746</v>
      </c>
      <c r="F591" s="403"/>
      <c r="G591" s="407" t="s">
        <v>34</v>
      </c>
      <c r="H591" s="408" t="s">
        <v>34</v>
      </c>
      <c r="I591" s="409"/>
      <c r="J591" s="410"/>
      <c r="K591" s="408" t="s">
        <v>34</v>
      </c>
      <c r="L591" s="409"/>
      <c r="M591" s="410"/>
      <c r="N591" s="408" t="s">
        <v>34</v>
      </c>
      <c r="O591" s="409"/>
      <c r="P591" s="410" t="e">
        <f t="shared" si="7"/>
        <v>#VALUE!</v>
      </c>
      <c r="Q591" s="408" t="s">
        <v>34</v>
      </c>
      <c r="R591" s="409"/>
    </row>
    <row r="592" spans="1:18" s="411" customFormat="1" ht="13.5" hidden="1" outlineLevel="3">
      <c r="A592" s="402"/>
      <c r="B592" s="403"/>
      <c r="C592" s="404" t="s">
        <v>223</v>
      </c>
      <c r="D592" s="405" t="s">
        <v>34</v>
      </c>
      <c r="E592" s="406" t="s">
        <v>747</v>
      </c>
      <c r="F592" s="403"/>
      <c r="G592" s="407" t="s">
        <v>34</v>
      </c>
      <c r="H592" s="408" t="s">
        <v>34</v>
      </c>
      <c r="I592" s="409"/>
      <c r="J592" s="410"/>
      <c r="K592" s="408" t="s">
        <v>34</v>
      </c>
      <c r="L592" s="409"/>
      <c r="M592" s="410"/>
      <c r="N592" s="408" t="s">
        <v>34</v>
      </c>
      <c r="O592" s="409"/>
      <c r="P592" s="410" t="e">
        <f t="shared" si="7"/>
        <v>#VALUE!</v>
      </c>
      <c r="Q592" s="408" t="s">
        <v>34</v>
      </c>
      <c r="R592" s="409"/>
    </row>
    <row r="593" spans="1:18" s="420" customFormat="1" ht="13.5" hidden="1" outlineLevel="3">
      <c r="A593" s="412"/>
      <c r="B593" s="413"/>
      <c r="C593" s="404" t="s">
        <v>223</v>
      </c>
      <c r="D593" s="414" t="s">
        <v>34</v>
      </c>
      <c r="E593" s="415" t="s">
        <v>748</v>
      </c>
      <c r="F593" s="413"/>
      <c r="G593" s="416">
        <v>1650.282</v>
      </c>
      <c r="H593" s="417" t="s">
        <v>34</v>
      </c>
      <c r="I593" s="418"/>
      <c r="J593" s="419"/>
      <c r="K593" s="417" t="s">
        <v>34</v>
      </c>
      <c r="L593" s="418"/>
      <c r="M593" s="419"/>
      <c r="N593" s="417" t="s">
        <v>34</v>
      </c>
      <c r="O593" s="418"/>
      <c r="P593" s="419">
        <f t="shared" si="7"/>
        <v>1650.282</v>
      </c>
      <c r="Q593" s="417" t="s">
        <v>34</v>
      </c>
      <c r="R593" s="418"/>
    </row>
    <row r="594" spans="1:18" s="411" customFormat="1" ht="13.5" hidden="1" outlineLevel="3">
      <c r="A594" s="402"/>
      <c r="B594" s="403"/>
      <c r="C594" s="404" t="s">
        <v>223</v>
      </c>
      <c r="D594" s="405" t="s">
        <v>34</v>
      </c>
      <c r="E594" s="406" t="s">
        <v>749</v>
      </c>
      <c r="F594" s="403"/>
      <c r="G594" s="407" t="s">
        <v>34</v>
      </c>
      <c r="H594" s="408" t="s">
        <v>34</v>
      </c>
      <c r="I594" s="409"/>
      <c r="J594" s="410"/>
      <c r="K594" s="408" t="s">
        <v>34</v>
      </c>
      <c r="L594" s="409"/>
      <c r="M594" s="410"/>
      <c r="N594" s="408" t="s">
        <v>34</v>
      </c>
      <c r="O594" s="409"/>
      <c r="P594" s="410" t="e">
        <f t="shared" si="7"/>
        <v>#VALUE!</v>
      </c>
      <c r="Q594" s="408" t="s">
        <v>34</v>
      </c>
      <c r="R594" s="409"/>
    </row>
    <row r="595" spans="1:18" s="411" customFormat="1" ht="13.5" hidden="1" outlineLevel="3">
      <c r="A595" s="402"/>
      <c r="B595" s="403"/>
      <c r="C595" s="404" t="s">
        <v>223</v>
      </c>
      <c r="D595" s="405" t="s">
        <v>34</v>
      </c>
      <c r="E595" s="406" t="s">
        <v>750</v>
      </c>
      <c r="F595" s="403"/>
      <c r="G595" s="407" t="s">
        <v>34</v>
      </c>
      <c r="H595" s="408" t="s">
        <v>34</v>
      </c>
      <c r="I595" s="409"/>
      <c r="J595" s="410"/>
      <c r="K595" s="408" t="s">
        <v>34</v>
      </c>
      <c r="L595" s="409"/>
      <c r="M595" s="410"/>
      <c r="N595" s="408" t="s">
        <v>34</v>
      </c>
      <c r="O595" s="409"/>
      <c r="P595" s="410" t="e">
        <f t="shared" si="7"/>
        <v>#VALUE!</v>
      </c>
      <c r="Q595" s="408" t="s">
        <v>34</v>
      </c>
      <c r="R595" s="409"/>
    </row>
    <row r="596" spans="1:18" s="420" customFormat="1" ht="13.5" hidden="1" outlineLevel="3">
      <c r="A596" s="412"/>
      <c r="B596" s="413"/>
      <c r="C596" s="404" t="s">
        <v>223</v>
      </c>
      <c r="D596" s="414" t="s">
        <v>34</v>
      </c>
      <c r="E596" s="415" t="s">
        <v>751</v>
      </c>
      <c r="F596" s="413"/>
      <c r="G596" s="416">
        <v>-26.968</v>
      </c>
      <c r="H596" s="417" t="s">
        <v>34</v>
      </c>
      <c r="I596" s="418"/>
      <c r="J596" s="419"/>
      <c r="K596" s="417" t="s">
        <v>34</v>
      </c>
      <c r="L596" s="418"/>
      <c r="M596" s="419"/>
      <c r="N596" s="417" t="s">
        <v>34</v>
      </c>
      <c r="O596" s="418"/>
      <c r="P596" s="419">
        <f t="shared" si="7"/>
        <v>-26.968</v>
      </c>
      <c r="Q596" s="417" t="s">
        <v>34</v>
      </c>
      <c r="R596" s="418"/>
    </row>
    <row r="597" spans="1:18" s="411" customFormat="1" ht="13.5" hidden="1" outlineLevel="3">
      <c r="A597" s="402"/>
      <c r="B597" s="403"/>
      <c r="C597" s="404" t="s">
        <v>223</v>
      </c>
      <c r="D597" s="405" t="s">
        <v>34</v>
      </c>
      <c r="E597" s="406" t="s">
        <v>752</v>
      </c>
      <c r="F597" s="403"/>
      <c r="G597" s="407" t="s">
        <v>34</v>
      </c>
      <c r="H597" s="408" t="s">
        <v>34</v>
      </c>
      <c r="I597" s="409"/>
      <c r="J597" s="410"/>
      <c r="K597" s="408" t="s">
        <v>34</v>
      </c>
      <c r="L597" s="409"/>
      <c r="M597" s="410"/>
      <c r="N597" s="408" t="s">
        <v>34</v>
      </c>
      <c r="O597" s="409"/>
      <c r="P597" s="410" t="e">
        <f t="shared" si="7"/>
        <v>#VALUE!</v>
      </c>
      <c r="Q597" s="408" t="s">
        <v>34</v>
      </c>
      <c r="R597" s="409"/>
    </row>
    <row r="598" spans="1:18" s="420" customFormat="1" ht="13.5" hidden="1" outlineLevel="3">
      <c r="A598" s="412"/>
      <c r="B598" s="413"/>
      <c r="C598" s="404" t="s">
        <v>223</v>
      </c>
      <c r="D598" s="414" t="s">
        <v>34</v>
      </c>
      <c r="E598" s="415" t="s">
        <v>753</v>
      </c>
      <c r="F598" s="413"/>
      <c r="G598" s="416">
        <v>-41.629</v>
      </c>
      <c r="H598" s="417" t="s">
        <v>34</v>
      </c>
      <c r="I598" s="418"/>
      <c r="J598" s="419"/>
      <c r="K598" s="417" t="s">
        <v>34</v>
      </c>
      <c r="L598" s="418"/>
      <c r="M598" s="419"/>
      <c r="N598" s="417" t="s">
        <v>34</v>
      </c>
      <c r="O598" s="418"/>
      <c r="P598" s="419">
        <f t="shared" si="7"/>
        <v>-41.629</v>
      </c>
      <c r="Q598" s="417" t="s">
        <v>34</v>
      </c>
      <c r="R598" s="418"/>
    </row>
    <row r="599" spans="1:18" s="411" customFormat="1" ht="13.5" hidden="1" outlineLevel="3">
      <c r="A599" s="402"/>
      <c r="B599" s="403"/>
      <c r="C599" s="404" t="s">
        <v>223</v>
      </c>
      <c r="D599" s="405" t="s">
        <v>34</v>
      </c>
      <c r="E599" s="406" t="s">
        <v>752</v>
      </c>
      <c r="F599" s="403"/>
      <c r="G599" s="407" t="s">
        <v>34</v>
      </c>
      <c r="H599" s="408" t="s">
        <v>34</v>
      </c>
      <c r="I599" s="409"/>
      <c r="J599" s="410"/>
      <c r="K599" s="408" t="s">
        <v>34</v>
      </c>
      <c r="L599" s="409"/>
      <c r="M599" s="410"/>
      <c r="N599" s="408" t="s">
        <v>34</v>
      </c>
      <c r="O599" s="409"/>
      <c r="P599" s="410" t="e">
        <f t="shared" si="7"/>
        <v>#VALUE!</v>
      </c>
      <c r="Q599" s="408" t="s">
        <v>34</v>
      </c>
      <c r="R599" s="409"/>
    </row>
    <row r="600" spans="1:18" s="420" customFormat="1" ht="13.5" hidden="1" outlineLevel="3">
      <c r="A600" s="412"/>
      <c r="B600" s="413"/>
      <c r="C600" s="404" t="s">
        <v>223</v>
      </c>
      <c r="D600" s="414" t="s">
        <v>34</v>
      </c>
      <c r="E600" s="415" t="s">
        <v>754</v>
      </c>
      <c r="F600" s="413"/>
      <c r="G600" s="416">
        <v>-550.644</v>
      </c>
      <c r="H600" s="417" t="s">
        <v>34</v>
      </c>
      <c r="I600" s="418"/>
      <c r="J600" s="419"/>
      <c r="K600" s="417" t="s">
        <v>34</v>
      </c>
      <c r="L600" s="418"/>
      <c r="M600" s="419"/>
      <c r="N600" s="417" t="s">
        <v>34</v>
      </c>
      <c r="O600" s="418"/>
      <c r="P600" s="419">
        <f t="shared" si="7"/>
        <v>-550.644</v>
      </c>
      <c r="Q600" s="417" t="s">
        <v>34</v>
      </c>
      <c r="R600" s="418"/>
    </row>
    <row r="601" spans="1:18" s="411" customFormat="1" ht="13.5" hidden="1" outlineLevel="3">
      <c r="A601" s="402"/>
      <c r="B601" s="403"/>
      <c r="C601" s="404" t="s">
        <v>223</v>
      </c>
      <c r="D601" s="405" t="s">
        <v>34</v>
      </c>
      <c r="E601" s="406" t="s">
        <v>500</v>
      </c>
      <c r="F601" s="403"/>
      <c r="G601" s="407" t="s">
        <v>34</v>
      </c>
      <c r="H601" s="408" t="s">
        <v>34</v>
      </c>
      <c r="I601" s="409"/>
      <c r="J601" s="410"/>
      <c r="K601" s="408" t="s">
        <v>34</v>
      </c>
      <c r="L601" s="409"/>
      <c r="M601" s="410"/>
      <c r="N601" s="408" t="s">
        <v>34</v>
      </c>
      <c r="O601" s="409"/>
      <c r="P601" s="410" t="e">
        <f t="shared" si="7"/>
        <v>#VALUE!</v>
      </c>
      <c r="Q601" s="408" t="s">
        <v>34</v>
      </c>
      <c r="R601" s="409"/>
    </row>
    <row r="602" spans="1:18" s="411" customFormat="1" ht="13.5" hidden="1" outlineLevel="3">
      <c r="A602" s="402"/>
      <c r="B602" s="403"/>
      <c r="C602" s="404" t="s">
        <v>223</v>
      </c>
      <c r="D602" s="405" t="s">
        <v>34</v>
      </c>
      <c r="E602" s="406" t="s">
        <v>343</v>
      </c>
      <c r="F602" s="403"/>
      <c r="G602" s="407" t="s">
        <v>34</v>
      </c>
      <c r="H602" s="408" t="s">
        <v>34</v>
      </c>
      <c r="I602" s="409"/>
      <c r="J602" s="410"/>
      <c r="K602" s="408" t="s">
        <v>34</v>
      </c>
      <c r="L602" s="409"/>
      <c r="M602" s="410"/>
      <c r="N602" s="408" t="s">
        <v>34</v>
      </c>
      <c r="O602" s="409"/>
      <c r="P602" s="410" t="e">
        <f t="shared" si="7"/>
        <v>#VALUE!</v>
      </c>
      <c r="Q602" s="408" t="s">
        <v>34</v>
      </c>
      <c r="R602" s="409"/>
    </row>
    <row r="603" spans="1:18" s="420" customFormat="1" ht="13.5" hidden="1" outlineLevel="3">
      <c r="A603" s="412"/>
      <c r="B603" s="413"/>
      <c r="C603" s="404" t="s">
        <v>223</v>
      </c>
      <c r="D603" s="414" t="s">
        <v>34</v>
      </c>
      <c r="E603" s="415" t="s">
        <v>755</v>
      </c>
      <c r="F603" s="413"/>
      <c r="G603" s="416">
        <v>-28.594</v>
      </c>
      <c r="H603" s="417" t="s">
        <v>34</v>
      </c>
      <c r="I603" s="418"/>
      <c r="J603" s="419"/>
      <c r="K603" s="417" t="s">
        <v>34</v>
      </c>
      <c r="L603" s="418"/>
      <c r="M603" s="419"/>
      <c r="N603" s="417" t="s">
        <v>34</v>
      </c>
      <c r="O603" s="418"/>
      <c r="P603" s="419">
        <f t="shared" si="7"/>
        <v>-28.594</v>
      </c>
      <c r="Q603" s="417" t="s">
        <v>34</v>
      </c>
      <c r="R603" s="418"/>
    </row>
    <row r="604" spans="1:18" s="411" customFormat="1" ht="13.5" hidden="1" outlineLevel="3">
      <c r="A604" s="402"/>
      <c r="B604" s="403"/>
      <c r="C604" s="404" t="s">
        <v>223</v>
      </c>
      <c r="D604" s="405" t="s">
        <v>34</v>
      </c>
      <c r="E604" s="406" t="s">
        <v>677</v>
      </c>
      <c r="F604" s="403"/>
      <c r="G604" s="407" t="s">
        <v>34</v>
      </c>
      <c r="H604" s="408" t="s">
        <v>34</v>
      </c>
      <c r="I604" s="409"/>
      <c r="J604" s="410"/>
      <c r="K604" s="408" t="s">
        <v>34</v>
      </c>
      <c r="L604" s="409"/>
      <c r="M604" s="410"/>
      <c r="N604" s="408" t="s">
        <v>34</v>
      </c>
      <c r="O604" s="409"/>
      <c r="P604" s="410" t="e">
        <f t="shared" si="7"/>
        <v>#VALUE!</v>
      </c>
      <c r="Q604" s="408" t="s">
        <v>34</v>
      </c>
      <c r="R604" s="409"/>
    </row>
    <row r="605" spans="1:18" s="420" customFormat="1" ht="13.5" hidden="1" outlineLevel="3">
      <c r="A605" s="412"/>
      <c r="B605" s="413"/>
      <c r="C605" s="404" t="s">
        <v>223</v>
      </c>
      <c r="D605" s="414" t="s">
        <v>34</v>
      </c>
      <c r="E605" s="415" t="s">
        <v>756</v>
      </c>
      <c r="F605" s="413"/>
      <c r="G605" s="416">
        <v>-124.213</v>
      </c>
      <c r="H605" s="417" t="s">
        <v>34</v>
      </c>
      <c r="I605" s="418"/>
      <c r="J605" s="419"/>
      <c r="K605" s="417" t="s">
        <v>34</v>
      </c>
      <c r="L605" s="418"/>
      <c r="M605" s="419"/>
      <c r="N605" s="417" t="s">
        <v>34</v>
      </c>
      <c r="O605" s="418"/>
      <c r="P605" s="419">
        <f t="shared" si="7"/>
        <v>-124.213</v>
      </c>
      <c r="Q605" s="417" t="s">
        <v>34</v>
      </c>
      <c r="R605" s="418"/>
    </row>
    <row r="606" spans="1:18" s="420" customFormat="1" ht="13.5" hidden="1" outlineLevel="3">
      <c r="A606" s="412"/>
      <c r="B606" s="413"/>
      <c r="C606" s="404" t="s">
        <v>223</v>
      </c>
      <c r="D606" s="414" t="s">
        <v>34</v>
      </c>
      <c r="E606" s="415" t="s">
        <v>757</v>
      </c>
      <c r="F606" s="413"/>
      <c r="G606" s="416">
        <v>-1.248</v>
      </c>
      <c r="H606" s="417" t="s">
        <v>34</v>
      </c>
      <c r="I606" s="418"/>
      <c r="J606" s="419"/>
      <c r="K606" s="417" t="s">
        <v>34</v>
      </c>
      <c r="L606" s="418"/>
      <c r="M606" s="419"/>
      <c r="N606" s="417" t="s">
        <v>34</v>
      </c>
      <c r="O606" s="418"/>
      <c r="P606" s="419">
        <f t="shared" si="7"/>
        <v>-1.248</v>
      </c>
      <c r="Q606" s="417" t="s">
        <v>34</v>
      </c>
      <c r="R606" s="418"/>
    </row>
    <row r="607" spans="1:18" s="420" customFormat="1" ht="13.5" hidden="1" outlineLevel="3">
      <c r="A607" s="412"/>
      <c r="B607" s="413"/>
      <c r="C607" s="404" t="s">
        <v>223</v>
      </c>
      <c r="D607" s="414" t="s">
        <v>34</v>
      </c>
      <c r="E607" s="415" t="s">
        <v>758</v>
      </c>
      <c r="F607" s="413"/>
      <c r="G607" s="416">
        <v>-0.998</v>
      </c>
      <c r="H607" s="417" t="s">
        <v>34</v>
      </c>
      <c r="I607" s="418"/>
      <c r="J607" s="419"/>
      <c r="K607" s="417" t="s">
        <v>34</v>
      </c>
      <c r="L607" s="418"/>
      <c r="M607" s="419"/>
      <c r="N607" s="417" t="s">
        <v>34</v>
      </c>
      <c r="O607" s="418"/>
      <c r="P607" s="419">
        <f t="shared" si="7"/>
        <v>-0.998</v>
      </c>
      <c r="Q607" s="417" t="s">
        <v>34</v>
      </c>
      <c r="R607" s="418"/>
    </row>
    <row r="608" spans="1:18" s="411" customFormat="1" ht="13.5" hidden="1" outlineLevel="3">
      <c r="A608" s="402"/>
      <c r="B608" s="403"/>
      <c r="C608" s="404" t="s">
        <v>223</v>
      </c>
      <c r="D608" s="405" t="s">
        <v>34</v>
      </c>
      <c r="E608" s="406" t="s">
        <v>759</v>
      </c>
      <c r="F608" s="403"/>
      <c r="G608" s="407" t="s">
        <v>34</v>
      </c>
      <c r="H608" s="408" t="s">
        <v>34</v>
      </c>
      <c r="I608" s="409"/>
      <c r="J608" s="410"/>
      <c r="K608" s="408" t="s">
        <v>34</v>
      </c>
      <c r="L608" s="409"/>
      <c r="M608" s="410"/>
      <c r="N608" s="408" t="s">
        <v>34</v>
      </c>
      <c r="O608" s="409"/>
      <c r="P608" s="410" t="e">
        <f t="shared" si="7"/>
        <v>#VALUE!</v>
      </c>
      <c r="Q608" s="408" t="s">
        <v>34</v>
      </c>
      <c r="R608" s="409"/>
    </row>
    <row r="609" spans="1:18" s="420" customFormat="1" ht="13.5" hidden="1" outlineLevel="3">
      <c r="A609" s="412"/>
      <c r="B609" s="413"/>
      <c r="C609" s="404" t="s">
        <v>223</v>
      </c>
      <c r="D609" s="414" t="s">
        <v>34</v>
      </c>
      <c r="E609" s="415" t="s">
        <v>760</v>
      </c>
      <c r="F609" s="413"/>
      <c r="G609" s="416">
        <v>-41.039</v>
      </c>
      <c r="H609" s="417" t="s">
        <v>34</v>
      </c>
      <c r="I609" s="418"/>
      <c r="J609" s="419"/>
      <c r="K609" s="417" t="s">
        <v>34</v>
      </c>
      <c r="L609" s="418"/>
      <c r="M609" s="419"/>
      <c r="N609" s="417" t="s">
        <v>34</v>
      </c>
      <c r="O609" s="418"/>
      <c r="P609" s="419">
        <f t="shared" si="7"/>
        <v>-41.039</v>
      </c>
      <c r="Q609" s="417" t="s">
        <v>34</v>
      </c>
      <c r="R609" s="418"/>
    </row>
    <row r="610" spans="1:18" s="420" customFormat="1" ht="13.5" hidden="1" outlineLevel="3">
      <c r="A610" s="412"/>
      <c r="B610" s="413"/>
      <c r="C610" s="404" t="s">
        <v>223</v>
      </c>
      <c r="D610" s="414" t="s">
        <v>34</v>
      </c>
      <c r="E610" s="415" t="s">
        <v>761</v>
      </c>
      <c r="F610" s="413"/>
      <c r="G610" s="416">
        <v>-1.099</v>
      </c>
      <c r="H610" s="417" t="s">
        <v>34</v>
      </c>
      <c r="I610" s="418"/>
      <c r="J610" s="419"/>
      <c r="K610" s="417" t="s">
        <v>34</v>
      </c>
      <c r="L610" s="418"/>
      <c r="M610" s="419"/>
      <c r="N610" s="417" t="s">
        <v>34</v>
      </c>
      <c r="O610" s="418"/>
      <c r="P610" s="419">
        <f t="shared" si="7"/>
        <v>-1.099</v>
      </c>
      <c r="Q610" s="417" t="s">
        <v>34</v>
      </c>
      <c r="R610" s="418"/>
    </row>
    <row r="611" spans="1:18" s="420" customFormat="1" ht="13.5" hidden="1" outlineLevel="3">
      <c r="A611" s="412"/>
      <c r="B611" s="413"/>
      <c r="C611" s="404" t="s">
        <v>223</v>
      </c>
      <c r="D611" s="414" t="s">
        <v>34</v>
      </c>
      <c r="E611" s="415" t="s">
        <v>757</v>
      </c>
      <c r="F611" s="413"/>
      <c r="G611" s="416">
        <v>-1.248</v>
      </c>
      <c r="H611" s="417" t="s">
        <v>34</v>
      </c>
      <c r="I611" s="418"/>
      <c r="J611" s="419"/>
      <c r="K611" s="417" t="s">
        <v>34</v>
      </c>
      <c r="L611" s="418"/>
      <c r="M611" s="419"/>
      <c r="N611" s="417" t="s">
        <v>34</v>
      </c>
      <c r="O611" s="418"/>
      <c r="P611" s="419">
        <f t="shared" si="7"/>
        <v>-1.248</v>
      </c>
      <c r="Q611" s="417" t="s">
        <v>34</v>
      </c>
      <c r="R611" s="418"/>
    </row>
    <row r="612" spans="1:18" s="420" customFormat="1" ht="13.5" hidden="1" outlineLevel="3">
      <c r="A612" s="412"/>
      <c r="B612" s="413"/>
      <c r="C612" s="404" t="s">
        <v>223</v>
      </c>
      <c r="D612" s="414" t="s">
        <v>34</v>
      </c>
      <c r="E612" s="415" t="s">
        <v>762</v>
      </c>
      <c r="F612" s="413"/>
      <c r="G612" s="416">
        <v>-0.256</v>
      </c>
      <c r="H612" s="417" t="s">
        <v>34</v>
      </c>
      <c r="I612" s="418"/>
      <c r="J612" s="419"/>
      <c r="K612" s="417" t="s">
        <v>34</v>
      </c>
      <c r="L612" s="418"/>
      <c r="M612" s="419"/>
      <c r="N612" s="417" t="s">
        <v>34</v>
      </c>
      <c r="O612" s="418"/>
      <c r="P612" s="419">
        <f t="shared" si="7"/>
        <v>-0.256</v>
      </c>
      <c r="Q612" s="417" t="s">
        <v>34</v>
      </c>
      <c r="R612" s="418"/>
    </row>
    <row r="613" spans="1:18" s="411" customFormat="1" ht="13.5" hidden="1" outlineLevel="3">
      <c r="A613" s="402"/>
      <c r="B613" s="403"/>
      <c r="C613" s="404" t="s">
        <v>223</v>
      </c>
      <c r="D613" s="405" t="s">
        <v>34</v>
      </c>
      <c r="E613" s="406" t="s">
        <v>763</v>
      </c>
      <c r="F613" s="403"/>
      <c r="G613" s="407" t="s">
        <v>34</v>
      </c>
      <c r="H613" s="408" t="s">
        <v>34</v>
      </c>
      <c r="I613" s="409"/>
      <c r="J613" s="410"/>
      <c r="K613" s="408" t="s">
        <v>34</v>
      </c>
      <c r="L613" s="409"/>
      <c r="M613" s="410"/>
      <c r="N613" s="408" t="s">
        <v>34</v>
      </c>
      <c r="O613" s="409"/>
      <c r="P613" s="410" t="e">
        <f t="shared" si="7"/>
        <v>#VALUE!</v>
      </c>
      <c r="Q613" s="408" t="s">
        <v>34</v>
      </c>
      <c r="R613" s="409"/>
    </row>
    <row r="614" spans="1:18" s="420" customFormat="1" ht="13.5" hidden="1" outlineLevel="3">
      <c r="A614" s="412"/>
      <c r="B614" s="413"/>
      <c r="C614" s="404" t="s">
        <v>223</v>
      </c>
      <c r="D614" s="414" t="s">
        <v>34</v>
      </c>
      <c r="E614" s="415" t="s">
        <v>764</v>
      </c>
      <c r="F614" s="413"/>
      <c r="G614" s="416">
        <v>-5.67</v>
      </c>
      <c r="H614" s="417" t="s">
        <v>34</v>
      </c>
      <c r="I614" s="418"/>
      <c r="J614" s="419"/>
      <c r="K614" s="417" t="s">
        <v>34</v>
      </c>
      <c r="L614" s="418"/>
      <c r="M614" s="419"/>
      <c r="N614" s="417" t="s">
        <v>34</v>
      </c>
      <c r="O614" s="418"/>
      <c r="P614" s="419">
        <f t="shared" si="7"/>
        <v>-5.67</v>
      </c>
      <c r="Q614" s="417" t="s">
        <v>34</v>
      </c>
      <c r="R614" s="418"/>
    </row>
    <row r="615" spans="1:18" s="411" customFormat="1" ht="13.5" hidden="1" outlineLevel="3">
      <c r="A615" s="402"/>
      <c r="B615" s="403"/>
      <c r="C615" s="404" t="s">
        <v>223</v>
      </c>
      <c r="D615" s="405" t="s">
        <v>34</v>
      </c>
      <c r="E615" s="406" t="s">
        <v>765</v>
      </c>
      <c r="F615" s="403"/>
      <c r="G615" s="407" t="s">
        <v>34</v>
      </c>
      <c r="H615" s="408" t="s">
        <v>34</v>
      </c>
      <c r="I615" s="409"/>
      <c r="J615" s="410"/>
      <c r="K615" s="408" t="s">
        <v>34</v>
      </c>
      <c r="L615" s="409"/>
      <c r="M615" s="410"/>
      <c r="N615" s="408" t="s">
        <v>34</v>
      </c>
      <c r="O615" s="409"/>
      <c r="P615" s="410" t="e">
        <f t="shared" si="7"/>
        <v>#VALUE!</v>
      </c>
      <c r="Q615" s="408" t="s">
        <v>34</v>
      </c>
      <c r="R615" s="409"/>
    </row>
    <row r="616" spans="1:18" s="420" customFormat="1" ht="13.5" hidden="1" outlineLevel="3">
      <c r="A616" s="412"/>
      <c r="B616" s="413"/>
      <c r="C616" s="404" t="s">
        <v>223</v>
      </c>
      <c r="D616" s="414" t="s">
        <v>34</v>
      </c>
      <c r="E616" s="415" t="s">
        <v>766</v>
      </c>
      <c r="F616" s="413"/>
      <c r="G616" s="416">
        <v>-42.291</v>
      </c>
      <c r="H616" s="417" t="s">
        <v>34</v>
      </c>
      <c r="I616" s="418"/>
      <c r="J616" s="419"/>
      <c r="K616" s="417" t="s">
        <v>34</v>
      </c>
      <c r="L616" s="418"/>
      <c r="M616" s="419"/>
      <c r="N616" s="417" t="s">
        <v>34</v>
      </c>
      <c r="O616" s="418"/>
      <c r="P616" s="419">
        <f t="shared" si="7"/>
        <v>-42.291</v>
      </c>
      <c r="Q616" s="417" t="s">
        <v>34</v>
      </c>
      <c r="R616" s="418"/>
    </row>
    <row r="617" spans="1:18" s="420" customFormat="1" ht="13.5" hidden="1" outlineLevel="3">
      <c r="A617" s="412"/>
      <c r="B617" s="413"/>
      <c r="C617" s="404" t="s">
        <v>223</v>
      </c>
      <c r="D617" s="414" t="s">
        <v>34</v>
      </c>
      <c r="E617" s="415" t="s">
        <v>767</v>
      </c>
      <c r="F617" s="413"/>
      <c r="G617" s="416">
        <v>-1.232</v>
      </c>
      <c r="H617" s="417" t="s">
        <v>34</v>
      </c>
      <c r="I617" s="418"/>
      <c r="J617" s="419"/>
      <c r="K617" s="417" t="s">
        <v>34</v>
      </c>
      <c r="L617" s="418"/>
      <c r="M617" s="419"/>
      <c r="N617" s="417" t="s">
        <v>34</v>
      </c>
      <c r="O617" s="418"/>
      <c r="P617" s="419">
        <f t="shared" si="7"/>
        <v>-1.232</v>
      </c>
      <c r="Q617" s="417" t="s">
        <v>34</v>
      </c>
      <c r="R617" s="418"/>
    </row>
    <row r="618" spans="1:18" s="420" customFormat="1" ht="13.5" hidden="1" outlineLevel="3">
      <c r="A618" s="412"/>
      <c r="B618" s="413"/>
      <c r="C618" s="404" t="s">
        <v>223</v>
      </c>
      <c r="D618" s="414" t="s">
        <v>34</v>
      </c>
      <c r="E618" s="415" t="s">
        <v>757</v>
      </c>
      <c r="F618" s="413"/>
      <c r="G618" s="416">
        <v>-1.248</v>
      </c>
      <c r="H618" s="417" t="s">
        <v>34</v>
      </c>
      <c r="I618" s="418"/>
      <c r="J618" s="419"/>
      <c r="K618" s="417" t="s">
        <v>34</v>
      </c>
      <c r="L618" s="418"/>
      <c r="M618" s="419"/>
      <c r="N618" s="417" t="s">
        <v>34</v>
      </c>
      <c r="O618" s="418"/>
      <c r="P618" s="419">
        <f t="shared" si="7"/>
        <v>-1.248</v>
      </c>
      <c r="Q618" s="417" t="s">
        <v>34</v>
      </c>
      <c r="R618" s="418"/>
    </row>
    <row r="619" spans="1:18" s="420" customFormat="1" ht="13.5" hidden="1" outlineLevel="3">
      <c r="A619" s="412"/>
      <c r="B619" s="413"/>
      <c r="C619" s="404" t="s">
        <v>223</v>
      </c>
      <c r="D619" s="414" t="s">
        <v>34</v>
      </c>
      <c r="E619" s="415" t="s">
        <v>762</v>
      </c>
      <c r="F619" s="413"/>
      <c r="G619" s="416">
        <v>-0.256</v>
      </c>
      <c r="H619" s="417" t="s">
        <v>34</v>
      </c>
      <c r="I619" s="418"/>
      <c r="J619" s="419"/>
      <c r="K619" s="417" t="s">
        <v>34</v>
      </c>
      <c r="L619" s="418"/>
      <c r="M619" s="419"/>
      <c r="N619" s="417" t="s">
        <v>34</v>
      </c>
      <c r="O619" s="418"/>
      <c r="P619" s="419">
        <f t="shared" si="7"/>
        <v>-0.256</v>
      </c>
      <c r="Q619" s="417" t="s">
        <v>34</v>
      </c>
      <c r="R619" s="418"/>
    </row>
    <row r="620" spans="1:18" s="411" customFormat="1" ht="13.5" hidden="1" outlineLevel="3">
      <c r="A620" s="402"/>
      <c r="B620" s="403"/>
      <c r="C620" s="404" t="s">
        <v>223</v>
      </c>
      <c r="D620" s="405" t="s">
        <v>34</v>
      </c>
      <c r="E620" s="406" t="s">
        <v>768</v>
      </c>
      <c r="F620" s="403"/>
      <c r="G620" s="407" t="s">
        <v>34</v>
      </c>
      <c r="H620" s="408" t="s">
        <v>34</v>
      </c>
      <c r="I620" s="409"/>
      <c r="J620" s="410"/>
      <c r="K620" s="408" t="s">
        <v>34</v>
      </c>
      <c r="L620" s="409"/>
      <c r="M620" s="410"/>
      <c r="N620" s="408" t="s">
        <v>34</v>
      </c>
      <c r="O620" s="409"/>
      <c r="P620" s="410" t="e">
        <f t="shared" si="7"/>
        <v>#VALUE!</v>
      </c>
      <c r="Q620" s="408" t="s">
        <v>34</v>
      </c>
      <c r="R620" s="409"/>
    </row>
    <row r="621" spans="1:18" s="420" customFormat="1" ht="13.5" hidden="1" outlineLevel="3">
      <c r="A621" s="412"/>
      <c r="B621" s="413"/>
      <c r="C621" s="404" t="s">
        <v>223</v>
      </c>
      <c r="D621" s="414" t="s">
        <v>34</v>
      </c>
      <c r="E621" s="415" t="s">
        <v>766</v>
      </c>
      <c r="F621" s="413"/>
      <c r="G621" s="416">
        <v>-42.291</v>
      </c>
      <c r="H621" s="417" t="s">
        <v>34</v>
      </c>
      <c r="I621" s="418"/>
      <c r="J621" s="419"/>
      <c r="K621" s="417" t="s">
        <v>34</v>
      </c>
      <c r="L621" s="418"/>
      <c r="M621" s="419"/>
      <c r="N621" s="417" t="s">
        <v>34</v>
      </c>
      <c r="O621" s="418"/>
      <c r="P621" s="419">
        <f t="shared" si="7"/>
        <v>-42.291</v>
      </c>
      <c r="Q621" s="417" t="s">
        <v>34</v>
      </c>
      <c r="R621" s="418"/>
    </row>
    <row r="622" spans="1:18" s="420" customFormat="1" ht="13.5" hidden="1" outlineLevel="3">
      <c r="A622" s="412"/>
      <c r="B622" s="413"/>
      <c r="C622" s="404" t="s">
        <v>223</v>
      </c>
      <c r="D622" s="414" t="s">
        <v>34</v>
      </c>
      <c r="E622" s="415" t="s">
        <v>769</v>
      </c>
      <c r="F622" s="413"/>
      <c r="G622" s="416">
        <v>-1.268</v>
      </c>
      <c r="H622" s="417" t="s">
        <v>34</v>
      </c>
      <c r="I622" s="418"/>
      <c r="J622" s="419"/>
      <c r="K622" s="417" t="s">
        <v>34</v>
      </c>
      <c r="L622" s="418"/>
      <c r="M622" s="419"/>
      <c r="N622" s="417" t="s">
        <v>34</v>
      </c>
      <c r="O622" s="418"/>
      <c r="P622" s="419">
        <f t="shared" si="7"/>
        <v>-1.268</v>
      </c>
      <c r="Q622" s="417" t="s">
        <v>34</v>
      </c>
      <c r="R622" s="418"/>
    </row>
    <row r="623" spans="1:18" s="420" customFormat="1" ht="13.5" hidden="1" outlineLevel="3">
      <c r="A623" s="412"/>
      <c r="B623" s="413"/>
      <c r="C623" s="404" t="s">
        <v>223</v>
      </c>
      <c r="D623" s="414" t="s">
        <v>34</v>
      </c>
      <c r="E623" s="415" t="s">
        <v>757</v>
      </c>
      <c r="F623" s="413"/>
      <c r="G623" s="416">
        <v>-1.248</v>
      </c>
      <c r="H623" s="417" t="s">
        <v>34</v>
      </c>
      <c r="I623" s="418"/>
      <c r="J623" s="419"/>
      <c r="K623" s="417" t="s">
        <v>34</v>
      </c>
      <c r="L623" s="418"/>
      <c r="M623" s="419"/>
      <c r="N623" s="417" t="s">
        <v>34</v>
      </c>
      <c r="O623" s="418"/>
      <c r="P623" s="419">
        <f t="shared" si="7"/>
        <v>-1.248</v>
      </c>
      <c r="Q623" s="417" t="s">
        <v>34</v>
      </c>
      <c r="R623" s="418"/>
    </row>
    <row r="624" spans="1:18" s="420" customFormat="1" ht="13.5" hidden="1" outlineLevel="3">
      <c r="A624" s="412"/>
      <c r="B624" s="413"/>
      <c r="C624" s="404" t="s">
        <v>223</v>
      </c>
      <c r="D624" s="414" t="s">
        <v>34</v>
      </c>
      <c r="E624" s="415" t="s">
        <v>762</v>
      </c>
      <c r="F624" s="413"/>
      <c r="G624" s="416">
        <v>-0.256</v>
      </c>
      <c r="H624" s="417" t="s">
        <v>34</v>
      </c>
      <c r="I624" s="418"/>
      <c r="J624" s="419"/>
      <c r="K624" s="417" t="s">
        <v>34</v>
      </c>
      <c r="L624" s="418"/>
      <c r="M624" s="419"/>
      <c r="N624" s="417" t="s">
        <v>34</v>
      </c>
      <c r="O624" s="418"/>
      <c r="P624" s="419">
        <f t="shared" si="7"/>
        <v>-0.256</v>
      </c>
      <c r="Q624" s="417" t="s">
        <v>34</v>
      </c>
      <c r="R624" s="418"/>
    </row>
    <row r="625" spans="1:18" s="411" customFormat="1" ht="13.5" hidden="1" outlineLevel="3">
      <c r="A625" s="402"/>
      <c r="B625" s="403"/>
      <c r="C625" s="404" t="s">
        <v>223</v>
      </c>
      <c r="D625" s="405" t="s">
        <v>34</v>
      </c>
      <c r="E625" s="406" t="s">
        <v>502</v>
      </c>
      <c r="F625" s="403"/>
      <c r="G625" s="407" t="s">
        <v>34</v>
      </c>
      <c r="H625" s="408" t="s">
        <v>34</v>
      </c>
      <c r="I625" s="409"/>
      <c r="J625" s="410"/>
      <c r="K625" s="408" t="s">
        <v>34</v>
      </c>
      <c r="L625" s="409"/>
      <c r="M625" s="410"/>
      <c r="N625" s="408" t="s">
        <v>34</v>
      </c>
      <c r="O625" s="409"/>
      <c r="P625" s="410" t="e">
        <f t="shared" si="7"/>
        <v>#VALUE!</v>
      </c>
      <c r="Q625" s="408" t="s">
        <v>34</v>
      </c>
      <c r="R625" s="409"/>
    </row>
    <row r="626" spans="1:18" s="420" customFormat="1" ht="13.5" hidden="1" outlineLevel="3">
      <c r="A626" s="412"/>
      <c r="B626" s="413"/>
      <c r="C626" s="404" t="s">
        <v>223</v>
      </c>
      <c r="D626" s="414" t="s">
        <v>34</v>
      </c>
      <c r="E626" s="415" t="s">
        <v>770</v>
      </c>
      <c r="F626" s="413"/>
      <c r="G626" s="416">
        <v>-10.802</v>
      </c>
      <c r="H626" s="417" t="s">
        <v>34</v>
      </c>
      <c r="I626" s="418"/>
      <c r="J626" s="419"/>
      <c r="K626" s="417" t="s">
        <v>34</v>
      </c>
      <c r="L626" s="418"/>
      <c r="M626" s="419"/>
      <c r="N626" s="417" t="s">
        <v>34</v>
      </c>
      <c r="O626" s="418"/>
      <c r="P626" s="419">
        <f t="shared" si="7"/>
        <v>-10.802</v>
      </c>
      <c r="Q626" s="417" t="s">
        <v>34</v>
      </c>
      <c r="R626" s="418"/>
    </row>
    <row r="627" spans="1:18" s="420" customFormat="1" ht="13.5" hidden="1" outlineLevel="3">
      <c r="A627" s="412"/>
      <c r="B627" s="413"/>
      <c r="C627" s="404" t="s">
        <v>223</v>
      </c>
      <c r="D627" s="414" t="s">
        <v>34</v>
      </c>
      <c r="E627" s="415" t="s">
        <v>771</v>
      </c>
      <c r="F627" s="413"/>
      <c r="G627" s="416">
        <v>-2.613</v>
      </c>
      <c r="H627" s="417" t="s">
        <v>34</v>
      </c>
      <c r="I627" s="418"/>
      <c r="J627" s="419"/>
      <c r="K627" s="417" t="s">
        <v>34</v>
      </c>
      <c r="L627" s="418"/>
      <c r="M627" s="419"/>
      <c r="N627" s="417" t="s">
        <v>34</v>
      </c>
      <c r="O627" s="418"/>
      <c r="P627" s="419">
        <f t="shared" si="7"/>
        <v>-2.613</v>
      </c>
      <c r="Q627" s="417" t="s">
        <v>34</v>
      </c>
      <c r="R627" s="418"/>
    </row>
    <row r="628" spans="1:18" s="411" customFormat="1" ht="13.5" hidden="1" outlineLevel="3">
      <c r="A628" s="402"/>
      <c r="B628" s="403"/>
      <c r="C628" s="404" t="s">
        <v>223</v>
      </c>
      <c r="D628" s="405" t="s">
        <v>34</v>
      </c>
      <c r="E628" s="406" t="s">
        <v>772</v>
      </c>
      <c r="F628" s="403"/>
      <c r="G628" s="407" t="s">
        <v>34</v>
      </c>
      <c r="H628" s="408" t="s">
        <v>34</v>
      </c>
      <c r="I628" s="409"/>
      <c r="J628" s="410"/>
      <c r="K628" s="408" t="s">
        <v>34</v>
      </c>
      <c r="L628" s="409"/>
      <c r="M628" s="410"/>
      <c r="N628" s="408" t="s">
        <v>34</v>
      </c>
      <c r="O628" s="409"/>
      <c r="P628" s="410" t="e">
        <f t="shared" si="7"/>
        <v>#VALUE!</v>
      </c>
      <c r="Q628" s="408" t="s">
        <v>34</v>
      </c>
      <c r="R628" s="409"/>
    </row>
    <row r="629" spans="1:18" s="420" customFormat="1" ht="13.5" hidden="1" outlineLevel="3">
      <c r="A629" s="412"/>
      <c r="B629" s="413"/>
      <c r="C629" s="404" t="s">
        <v>223</v>
      </c>
      <c r="D629" s="414" t="s">
        <v>34</v>
      </c>
      <c r="E629" s="415" t="s">
        <v>773</v>
      </c>
      <c r="F629" s="413"/>
      <c r="G629" s="416">
        <v>-5.004</v>
      </c>
      <c r="H629" s="417" t="s">
        <v>34</v>
      </c>
      <c r="I629" s="418"/>
      <c r="J629" s="419"/>
      <c r="K629" s="417" t="s">
        <v>34</v>
      </c>
      <c r="L629" s="418"/>
      <c r="M629" s="419"/>
      <c r="N629" s="417" t="s">
        <v>34</v>
      </c>
      <c r="O629" s="418"/>
      <c r="P629" s="419">
        <f t="shared" si="7"/>
        <v>-5.004</v>
      </c>
      <c r="Q629" s="417" t="s">
        <v>34</v>
      </c>
      <c r="R629" s="418"/>
    </row>
    <row r="630" spans="1:18" s="420" customFormat="1" ht="13.5" hidden="1" outlineLevel="3">
      <c r="A630" s="412"/>
      <c r="B630" s="413"/>
      <c r="C630" s="404" t="s">
        <v>223</v>
      </c>
      <c r="D630" s="414" t="s">
        <v>34</v>
      </c>
      <c r="E630" s="415" t="s">
        <v>571</v>
      </c>
      <c r="F630" s="413"/>
      <c r="G630" s="416">
        <v>-13.274</v>
      </c>
      <c r="H630" s="417" t="s">
        <v>34</v>
      </c>
      <c r="I630" s="418"/>
      <c r="J630" s="419"/>
      <c r="K630" s="417" t="s">
        <v>34</v>
      </c>
      <c r="L630" s="418"/>
      <c r="M630" s="419"/>
      <c r="N630" s="417" t="s">
        <v>34</v>
      </c>
      <c r="O630" s="418"/>
      <c r="P630" s="419">
        <f t="shared" si="7"/>
        <v>-13.274</v>
      </c>
      <c r="Q630" s="417" t="s">
        <v>34</v>
      </c>
      <c r="R630" s="418"/>
    </row>
    <row r="631" spans="1:18" s="411" customFormat="1" ht="13.5" hidden="1" outlineLevel="3">
      <c r="A631" s="402"/>
      <c r="B631" s="403"/>
      <c r="C631" s="404" t="s">
        <v>223</v>
      </c>
      <c r="D631" s="405" t="s">
        <v>34</v>
      </c>
      <c r="E631" s="406" t="s">
        <v>774</v>
      </c>
      <c r="F631" s="403"/>
      <c r="G631" s="407" t="s">
        <v>34</v>
      </c>
      <c r="H631" s="408" t="s">
        <v>34</v>
      </c>
      <c r="I631" s="409"/>
      <c r="J631" s="410"/>
      <c r="K631" s="408" t="s">
        <v>34</v>
      </c>
      <c r="L631" s="409"/>
      <c r="M631" s="410"/>
      <c r="N631" s="408" t="s">
        <v>34</v>
      </c>
      <c r="O631" s="409"/>
      <c r="P631" s="410" t="e">
        <f aca="true" t="shared" si="8" ref="P631:P694">J631+M631+G631</f>
        <v>#VALUE!</v>
      </c>
      <c r="Q631" s="408" t="s">
        <v>34</v>
      </c>
      <c r="R631" s="409"/>
    </row>
    <row r="632" spans="1:18" s="411" customFormat="1" ht="13.5" hidden="1" outlineLevel="3">
      <c r="A632" s="402"/>
      <c r="B632" s="403"/>
      <c r="C632" s="404" t="s">
        <v>223</v>
      </c>
      <c r="D632" s="405" t="s">
        <v>34</v>
      </c>
      <c r="E632" s="406" t="s">
        <v>542</v>
      </c>
      <c r="F632" s="403"/>
      <c r="G632" s="407" t="s">
        <v>34</v>
      </c>
      <c r="H632" s="408" t="s">
        <v>34</v>
      </c>
      <c r="I632" s="409"/>
      <c r="J632" s="410"/>
      <c r="K632" s="408" t="s">
        <v>34</v>
      </c>
      <c r="L632" s="409"/>
      <c r="M632" s="410"/>
      <c r="N632" s="408" t="s">
        <v>34</v>
      </c>
      <c r="O632" s="409"/>
      <c r="P632" s="410" t="e">
        <f t="shared" si="8"/>
        <v>#VALUE!</v>
      </c>
      <c r="Q632" s="408" t="s">
        <v>34</v>
      </c>
      <c r="R632" s="409"/>
    </row>
    <row r="633" spans="1:18" s="420" customFormat="1" ht="13.5" hidden="1" outlineLevel="3">
      <c r="A633" s="412"/>
      <c r="B633" s="413"/>
      <c r="C633" s="404" t="s">
        <v>223</v>
      </c>
      <c r="D633" s="414" t="s">
        <v>34</v>
      </c>
      <c r="E633" s="415" t="s">
        <v>573</v>
      </c>
      <c r="F633" s="413"/>
      <c r="G633" s="416">
        <v>-20.355</v>
      </c>
      <c r="H633" s="417" t="s">
        <v>34</v>
      </c>
      <c r="I633" s="418"/>
      <c r="J633" s="419"/>
      <c r="K633" s="417" t="s">
        <v>34</v>
      </c>
      <c r="L633" s="418"/>
      <c r="M633" s="419"/>
      <c r="N633" s="417" t="s">
        <v>34</v>
      </c>
      <c r="O633" s="418"/>
      <c r="P633" s="419">
        <f t="shared" si="8"/>
        <v>-20.355</v>
      </c>
      <c r="Q633" s="417" t="s">
        <v>34</v>
      </c>
      <c r="R633" s="418"/>
    </row>
    <row r="634" spans="1:18" s="420" customFormat="1" ht="13.5" hidden="1" outlineLevel="3">
      <c r="A634" s="412"/>
      <c r="B634" s="413"/>
      <c r="C634" s="404" t="s">
        <v>223</v>
      </c>
      <c r="D634" s="414" t="s">
        <v>34</v>
      </c>
      <c r="E634" s="415" t="s">
        <v>574</v>
      </c>
      <c r="F634" s="413"/>
      <c r="G634" s="416">
        <v>-7.152</v>
      </c>
      <c r="H634" s="417" t="s">
        <v>34</v>
      </c>
      <c r="I634" s="418"/>
      <c r="J634" s="419"/>
      <c r="K634" s="417" t="s">
        <v>34</v>
      </c>
      <c r="L634" s="418"/>
      <c r="M634" s="419"/>
      <c r="N634" s="417" t="s">
        <v>34</v>
      </c>
      <c r="O634" s="418"/>
      <c r="P634" s="419">
        <f t="shared" si="8"/>
        <v>-7.152</v>
      </c>
      <c r="Q634" s="417" t="s">
        <v>34</v>
      </c>
      <c r="R634" s="418"/>
    </row>
    <row r="635" spans="1:18" s="420" customFormat="1" ht="13.5" hidden="1" outlineLevel="3">
      <c r="A635" s="412"/>
      <c r="B635" s="413"/>
      <c r="C635" s="404" t="s">
        <v>223</v>
      </c>
      <c r="D635" s="414" t="s">
        <v>34</v>
      </c>
      <c r="E635" s="415" t="s">
        <v>575</v>
      </c>
      <c r="F635" s="413"/>
      <c r="G635" s="416">
        <v>-13.075</v>
      </c>
      <c r="H635" s="417" t="s">
        <v>34</v>
      </c>
      <c r="I635" s="418"/>
      <c r="J635" s="419"/>
      <c r="K635" s="417" t="s">
        <v>34</v>
      </c>
      <c r="L635" s="418"/>
      <c r="M635" s="419"/>
      <c r="N635" s="417" t="s">
        <v>34</v>
      </c>
      <c r="O635" s="418"/>
      <c r="P635" s="419">
        <f t="shared" si="8"/>
        <v>-13.075</v>
      </c>
      <c r="Q635" s="417" t="s">
        <v>34</v>
      </c>
      <c r="R635" s="418"/>
    </row>
    <row r="636" spans="1:18" s="420" customFormat="1" ht="13.5" hidden="1" outlineLevel="3">
      <c r="A636" s="412"/>
      <c r="B636" s="413"/>
      <c r="C636" s="404" t="s">
        <v>223</v>
      </c>
      <c r="D636" s="414" t="s">
        <v>34</v>
      </c>
      <c r="E636" s="415" t="s">
        <v>576</v>
      </c>
      <c r="F636" s="413"/>
      <c r="G636" s="416">
        <v>-4.828</v>
      </c>
      <c r="H636" s="417" t="s">
        <v>34</v>
      </c>
      <c r="I636" s="418"/>
      <c r="J636" s="419"/>
      <c r="K636" s="417" t="s">
        <v>34</v>
      </c>
      <c r="L636" s="418"/>
      <c r="M636" s="419"/>
      <c r="N636" s="417" t="s">
        <v>34</v>
      </c>
      <c r="O636" s="418"/>
      <c r="P636" s="419">
        <f t="shared" si="8"/>
        <v>-4.828</v>
      </c>
      <c r="Q636" s="417" t="s">
        <v>34</v>
      </c>
      <c r="R636" s="418"/>
    </row>
    <row r="637" spans="1:18" s="420" customFormat="1" ht="13.5" hidden="1" outlineLevel="3">
      <c r="A637" s="412"/>
      <c r="B637" s="413"/>
      <c r="C637" s="404" t="s">
        <v>223</v>
      </c>
      <c r="D637" s="414" t="s">
        <v>34</v>
      </c>
      <c r="E637" s="415" t="s">
        <v>775</v>
      </c>
      <c r="F637" s="413"/>
      <c r="G637" s="416">
        <v>-6.672</v>
      </c>
      <c r="H637" s="417" t="s">
        <v>34</v>
      </c>
      <c r="I637" s="418"/>
      <c r="J637" s="419"/>
      <c r="K637" s="417" t="s">
        <v>34</v>
      </c>
      <c r="L637" s="418"/>
      <c r="M637" s="419"/>
      <c r="N637" s="417" t="s">
        <v>34</v>
      </c>
      <c r="O637" s="418"/>
      <c r="P637" s="419">
        <f t="shared" si="8"/>
        <v>-6.672</v>
      </c>
      <c r="Q637" s="417" t="s">
        <v>34</v>
      </c>
      <c r="R637" s="418"/>
    </row>
    <row r="638" spans="1:18" s="411" customFormat="1" ht="13.5" hidden="1" outlineLevel="3">
      <c r="A638" s="402"/>
      <c r="B638" s="403"/>
      <c r="C638" s="404" t="s">
        <v>223</v>
      </c>
      <c r="D638" s="405" t="s">
        <v>34</v>
      </c>
      <c r="E638" s="406" t="s">
        <v>427</v>
      </c>
      <c r="F638" s="403"/>
      <c r="G638" s="407" t="s">
        <v>34</v>
      </c>
      <c r="H638" s="408" t="s">
        <v>34</v>
      </c>
      <c r="I638" s="409"/>
      <c r="J638" s="410"/>
      <c r="K638" s="408" t="s">
        <v>34</v>
      </c>
      <c r="L638" s="409"/>
      <c r="M638" s="410"/>
      <c r="N638" s="408" t="s">
        <v>34</v>
      </c>
      <c r="O638" s="409"/>
      <c r="P638" s="410" t="e">
        <f t="shared" si="8"/>
        <v>#VALUE!</v>
      </c>
      <c r="Q638" s="408" t="s">
        <v>34</v>
      </c>
      <c r="R638" s="409"/>
    </row>
    <row r="639" spans="1:18" s="420" customFormat="1" ht="13.5" hidden="1" outlineLevel="3">
      <c r="A639" s="412"/>
      <c r="B639" s="413"/>
      <c r="C639" s="404" t="s">
        <v>223</v>
      </c>
      <c r="D639" s="414" t="s">
        <v>34</v>
      </c>
      <c r="E639" s="415" t="s">
        <v>776</v>
      </c>
      <c r="F639" s="413"/>
      <c r="G639" s="416">
        <v>-39.136</v>
      </c>
      <c r="H639" s="417" t="s">
        <v>34</v>
      </c>
      <c r="I639" s="418"/>
      <c r="J639" s="419"/>
      <c r="K639" s="417" t="s">
        <v>34</v>
      </c>
      <c r="L639" s="418"/>
      <c r="M639" s="419"/>
      <c r="N639" s="417" t="s">
        <v>34</v>
      </c>
      <c r="O639" s="418"/>
      <c r="P639" s="419">
        <f t="shared" si="8"/>
        <v>-39.136</v>
      </c>
      <c r="Q639" s="417" t="s">
        <v>34</v>
      </c>
      <c r="R639" s="418"/>
    </row>
    <row r="640" spans="1:18" s="420" customFormat="1" ht="13.5" hidden="1" outlineLevel="3">
      <c r="A640" s="412"/>
      <c r="B640" s="413"/>
      <c r="C640" s="404" t="s">
        <v>223</v>
      </c>
      <c r="D640" s="414" t="s">
        <v>34</v>
      </c>
      <c r="E640" s="415" t="s">
        <v>578</v>
      </c>
      <c r="F640" s="413"/>
      <c r="G640" s="416">
        <v>-9.951</v>
      </c>
      <c r="H640" s="417" t="s">
        <v>34</v>
      </c>
      <c r="I640" s="418"/>
      <c r="J640" s="419"/>
      <c r="K640" s="417" t="s">
        <v>34</v>
      </c>
      <c r="L640" s="418"/>
      <c r="M640" s="419"/>
      <c r="N640" s="417" t="s">
        <v>34</v>
      </c>
      <c r="O640" s="418"/>
      <c r="P640" s="419">
        <f t="shared" si="8"/>
        <v>-9.951</v>
      </c>
      <c r="Q640" s="417" t="s">
        <v>34</v>
      </c>
      <c r="R640" s="418"/>
    </row>
    <row r="641" spans="1:18" s="429" customFormat="1" ht="13.5" hidden="1" outlineLevel="3">
      <c r="A641" s="421"/>
      <c r="B641" s="422"/>
      <c r="C641" s="404" t="s">
        <v>223</v>
      </c>
      <c r="D641" s="423" t="s">
        <v>197</v>
      </c>
      <c r="E641" s="424" t="s">
        <v>227</v>
      </c>
      <c r="F641" s="422"/>
      <c r="G641" s="425">
        <v>603.723999999999</v>
      </c>
      <c r="H641" s="426" t="s">
        <v>34</v>
      </c>
      <c r="I641" s="427"/>
      <c r="J641" s="428"/>
      <c r="K641" s="426" t="s">
        <v>34</v>
      </c>
      <c r="L641" s="427"/>
      <c r="M641" s="428"/>
      <c r="N641" s="426" t="s">
        <v>34</v>
      </c>
      <c r="O641" s="427"/>
      <c r="P641" s="428">
        <f t="shared" si="8"/>
        <v>603.723999999999</v>
      </c>
      <c r="Q641" s="426" t="s">
        <v>34</v>
      </c>
      <c r="R641" s="427"/>
    </row>
    <row r="642" spans="1:18" s="320" customFormat="1" ht="22.5" customHeight="1" hidden="1" outlineLevel="2" collapsed="1">
      <c r="A642" s="321"/>
      <c r="B642" s="453" t="s">
        <v>777</v>
      </c>
      <c r="C642" s="453" t="s">
        <v>316</v>
      </c>
      <c r="D642" s="454" t="s">
        <v>778</v>
      </c>
      <c r="E642" s="455" t="s">
        <v>779</v>
      </c>
      <c r="F642" s="456" t="s">
        <v>221</v>
      </c>
      <c r="G642" s="457">
        <v>49.23</v>
      </c>
      <c r="H642" s="458">
        <v>473.7</v>
      </c>
      <c r="I642" s="459">
        <f>ROUND(H642*G642,2)</f>
        <v>23320.25</v>
      </c>
      <c r="J642" s="460"/>
      <c r="K642" s="458">
        <v>473.7</v>
      </c>
      <c r="L642" s="459">
        <f>ROUND(K642*J642,2)</f>
        <v>0</v>
      </c>
      <c r="M642" s="460"/>
      <c r="N642" s="458">
        <v>473.7</v>
      </c>
      <c r="O642" s="459">
        <f>ROUND(N642*M642,2)</f>
        <v>0</v>
      </c>
      <c r="P642" s="460">
        <f t="shared" si="8"/>
        <v>49.23</v>
      </c>
      <c r="Q642" s="458">
        <v>473.7</v>
      </c>
      <c r="R642" s="459">
        <f>ROUND(Q642*P642,2)</f>
        <v>23320.25</v>
      </c>
    </row>
    <row r="643" spans="1:18" s="411" customFormat="1" ht="13.5" hidden="1" outlineLevel="3">
      <c r="A643" s="402"/>
      <c r="B643" s="403"/>
      <c r="C643" s="404" t="s">
        <v>223</v>
      </c>
      <c r="D643" s="405" t="s">
        <v>34</v>
      </c>
      <c r="E643" s="406" t="s">
        <v>780</v>
      </c>
      <c r="F643" s="403"/>
      <c r="G643" s="407" t="s">
        <v>34</v>
      </c>
      <c r="H643" s="408" t="s">
        <v>34</v>
      </c>
      <c r="I643" s="409"/>
      <c r="J643" s="410"/>
      <c r="K643" s="408" t="s">
        <v>34</v>
      </c>
      <c r="L643" s="409"/>
      <c r="M643" s="410"/>
      <c r="N643" s="408" t="s">
        <v>34</v>
      </c>
      <c r="O643" s="409"/>
      <c r="P643" s="410" t="e">
        <f t="shared" si="8"/>
        <v>#VALUE!</v>
      </c>
      <c r="Q643" s="408" t="s">
        <v>34</v>
      </c>
      <c r="R643" s="409"/>
    </row>
    <row r="644" spans="1:18" s="411" customFormat="1" ht="13.5" hidden="1" outlineLevel="3">
      <c r="A644" s="402"/>
      <c r="B644" s="403"/>
      <c r="C644" s="404" t="s">
        <v>223</v>
      </c>
      <c r="D644" s="405" t="s">
        <v>34</v>
      </c>
      <c r="E644" s="406" t="s">
        <v>781</v>
      </c>
      <c r="F644" s="403"/>
      <c r="G644" s="407" t="s">
        <v>34</v>
      </c>
      <c r="H644" s="408" t="s">
        <v>34</v>
      </c>
      <c r="I644" s="409"/>
      <c r="J644" s="410"/>
      <c r="K644" s="408" t="s">
        <v>34</v>
      </c>
      <c r="L644" s="409"/>
      <c r="M644" s="410"/>
      <c r="N644" s="408" t="s">
        <v>34</v>
      </c>
      <c r="O644" s="409"/>
      <c r="P644" s="410" t="e">
        <f t="shared" si="8"/>
        <v>#VALUE!</v>
      </c>
      <c r="Q644" s="408" t="s">
        <v>34</v>
      </c>
      <c r="R644" s="409"/>
    </row>
    <row r="645" spans="1:18" s="420" customFormat="1" ht="13.5" hidden="1" outlineLevel="3">
      <c r="A645" s="412"/>
      <c r="B645" s="413"/>
      <c r="C645" s="404" t="s">
        <v>223</v>
      </c>
      <c r="D645" s="414" t="s">
        <v>34</v>
      </c>
      <c r="E645" s="415" t="s">
        <v>782</v>
      </c>
      <c r="F645" s="413"/>
      <c r="G645" s="416">
        <v>6.408</v>
      </c>
      <c r="H645" s="417" t="s">
        <v>34</v>
      </c>
      <c r="I645" s="418"/>
      <c r="J645" s="419"/>
      <c r="K645" s="417" t="s">
        <v>34</v>
      </c>
      <c r="L645" s="418"/>
      <c r="M645" s="419"/>
      <c r="N645" s="417" t="s">
        <v>34</v>
      </c>
      <c r="O645" s="418"/>
      <c r="P645" s="419">
        <f t="shared" si="8"/>
        <v>6.408</v>
      </c>
      <c r="Q645" s="417" t="s">
        <v>34</v>
      </c>
      <c r="R645" s="418"/>
    </row>
    <row r="646" spans="1:18" s="420" customFormat="1" ht="13.5" hidden="1" outlineLevel="3">
      <c r="A646" s="412"/>
      <c r="B646" s="413"/>
      <c r="C646" s="404" t="s">
        <v>223</v>
      </c>
      <c r="D646" s="414" t="s">
        <v>34</v>
      </c>
      <c r="E646" s="415" t="s">
        <v>783</v>
      </c>
      <c r="F646" s="413"/>
      <c r="G646" s="416">
        <v>39.901</v>
      </c>
      <c r="H646" s="417" t="s">
        <v>34</v>
      </c>
      <c r="I646" s="418"/>
      <c r="J646" s="419"/>
      <c r="K646" s="417" t="s">
        <v>34</v>
      </c>
      <c r="L646" s="418"/>
      <c r="M646" s="419"/>
      <c r="N646" s="417" t="s">
        <v>34</v>
      </c>
      <c r="O646" s="418"/>
      <c r="P646" s="419">
        <f t="shared" si="8"/>
        <v>39.901</v>
      </c>
      <c r="Q646" s="417" t="s">
        <v>34</v>
      </c>
      <c r="R646" s="418"/>
    </row>
    <row r="647" spans="1:18" s="411" customFormat="1" ht="13.5" hidden="1" outlineLevel="3">
      <c r="A647" s="402"/>
      <c r="B647" s="403"/>
      <c r="C647" s="404" t="s">
        <v>223</v>
      </c>
      <c r="D647" s="405" t="s">
        <v>34</v>
      </c>
      <c r="E647" s="406" t="s">
        <v>784</v>
      </c>
      <c r="F647" s="403"/>
      <c r="G647" s="407" t="s">
        <v>34</v>
      </c>
      <c r="H647" s="408" t="s">
        <v>34</v>
      </c>
      <c r="I647" s="409"/>
      <c r="J647" s="410"/>
      <c r="K647" s="408" t="s">
        <v>34</v>
      </c>
      <c r="L647" s="409"/>
      <c r="M647" s="410"/>
      <c r="N647" s="408" t="s">
        <v>34</v>
      </c>
      <c r="O647" s="409"/>
      <c r="P647" s="410" t="e">
        <f t="shared" si="8"/>
        <v>#VALUE!</v>
      </c>
      <c r="Q647" s="408" t="s">
        <v>34</v>
      </c>
      <c r="R647" s="409"/>
    </row>
    <row r="648" spans="1:18" s="420" customFormat="1" ht="13.5" hidden="1" outlineLevel="3">
      <c r="A648" s="412"/>
      <c r="B648" s="413"/>
      <c r="C648" s="404" t="s">
        <v>223</v>
      </c>
      <c r="D648" s="414" t="s">
        <v>34</v>
      </c>
      <c r="E648" s="415" t="s">
        <v>785</v>
      </c>
      <c r="F648" s="413"/>
      <c r="G648" s="416">
        <v>0.577</v>
      </c>
      <c r="H648" s="417" t="s">
        <v>34</v>
      </c>
      <c r="I648" s="418"/>
      <c r="J648" s="419"/>
      <c r="K648" s="417" t="s">
        <v>34</v>
      </c>
      <c r="L648" s="418"/>
      <c r="M648" s="419"/>
      <c r="N648" s="417" t="s">
        <v>34</v>
      </c>
      <c r="O648" s="418"/>
      <c r="P648" s="419">
        <f t="shared" si="8"/>
        <v>0.577</v>
      </c>
      <c r="Q648" s="417" t="s">
        <v>34</v>
      </c>
      <c r="R648" s="418"/>
    </row>
    <row r="649" spans="1:18" s="429" customFormat="1" ht="13.5" hidden="1" outlineLevel="3">
      <c r="A649" s="421"/>
      <c r="B649" s="422"/>
      <c r="C649" s="404" t="s">
        <v>223</v>
      </c>
      <c r="D649" s="423" t="s">
        <v>199</v>
      </c>
      <c r="E649" s="424" t="s">
        <v>227</v>
      </c>
      <c r="F649" s="422"/>
      <c r="G649" s="425">
        <v>46.886</v>
      </c>
      <c r="H649" s="426" t="s">
        <v>34</v>
      </c>
      <c r="I649" s="427"/>
      <c r="J649" s="428"/>
      <c r="K649" s="426" t="s">
        <v>34</v>
      </c>
      <c r="L649" s="427"/>
      <c r="M649" s="428"/>
      <c r="N649" s="426" t="s">
        <v>34</v>
      </c>
      <c r="O649" s="427"/>
      <c r="P649" s="428">
        <f t="shared" si="8"/>
        <v>46.886</v>
      </c>
      <c r="Q649" s="426" t="s">
        <v>34</v>
      </c>
      <c r="R649" s="427"/>
    </row>
    <row r="650" spans="1:18" s="420" customFormat="1" ht="13.5" hidden="1" outlineLevel="3">
      <c r="A650" s="412"/>
      <c r="B650" s="413"/>
      <c r="C650" s="404" t="s">
        <v>223</v>
      </c>
      <c r="D650" s="414" t="s">
        <v>34</v>
      </c>
      <c r="E650" s="415" t="s">
        <v>786</v>
      </c>
      <c r="F650" s="413"/>
      <c r="G650" s="416">
        <v>49.23</v>
      </c>
      <c r="H650" s="417" t="s">
        <v>34</v>
      </c>
      <c r="I650" s="418"/>
      <c r="J650" s="419"/>
      <c r="K650" s="417" t="s">
        <v>34</v>
      </c>
      <c r="L650" s="418"/>
      <c r="M650" s="419"/>
      <c r="N650" s="417" t="s">
        <v>34</v>
      </c>
      <c r="O650" s="418"/>
      <c r="P650" s="419">
        <f t="shared" si="8"/>
        <v>49.23</v>
      </c>
      <c r="Q650" s="417" t="s">
        <v>34</v>
      </c>
      <c r="R650" s="418"/>
    </row>
    <row r="651" spans="1:18" s="320" customFormat="1" ht="22.5" customHeight="1" hidden="1" outlineLevel="2" collapsed="1">
      <c r="A651" s="321"/>
      <c r="B651" s="394" t="s">
        <v>787</v>
      </c>
      <c r="C651" s="394" t="s">
        <v>218</v>
      </c>
      <c r="D651" s="395" t="s">
        <v>788</v>
      </c>
      <c r="E651" s="396" t="s">
        <v>789</v>
      </c>
      <c r="F651" s="397" t="s">
        <v>221</v>
      </c>
      <c r="G651" s="398">
        <v>556.838</v>
      </c>
      <c r="H651" s="399">
        <v>76.7</v>
      </c>
      <c r="I651" s="400">
        <f>ROUND(H651*G651,2)</f>
        <v>42709.47</v>
      </c>
      <c r="J651" s="401"/>
      <c r="K651" s="399">
        <v>76.7</v>
      </c>
      <c r="L651" s="400">
        <f>ROUND(K651*J651,2)</f>
        <v>0</v>
      </c>
      <c r="M651" s="401"/>
      <c r="N651" s="399">
        <v>76.7</v>
      </c>
      <c r="O651" s="400">
        <f>ROUND(N651*M651,2)</f>
        <v>0</v>
      </c>
      <c r="P651" s="401">
        <f t="shared" si="8"/>
        <v>556.838</v>
      </c>
      <c r="Q651" s="399">
        <v>76.7</v>
      </c>
      <c r="R651" s="400">
        <f>ROUND(Q651*P651,2)</f>
        <v>42709.47</v>
      </c>
    </row>
    <row r="652" spans="1:18" s="411" customFormat="1" ht="13.5" hidden="1" outlineLevel="3">
      <c r="A652" s="402"/>
      <c r="B652" s="403"/>
      <c r="C652" s="404" t="s">
        <v>223</v>
      </c>
      <c r="D652" s="405" t="s">
        <v>34</v>
      </c>
      <c r="E652" s="406" t="s">
        <v>725</v>
      </c>
      <c r="F652" s="403"/>
      <c r="G652" s="407" t="s">
        <v>34</v>
      </c>
      <c r="H652" s="408" t="s">
        <v>34</v>
      </c>
      <c r="I652" s="409"/>
      <c r="J652" s="410"/>
      <c r="K652" s="408" t="s">
        <v>34</v>
      </c>
      <c r="L652" s="409"/>
      <c r="M652" s="410"/>
      <c r="N652" s="408" t="s">
        <v>34</v>
      </c>
      <c r="O652" s="409"/>
      <c r="P652" s="410" t="e">
        <f t="shared" si="8"/>
        <v>#VALUE!</v>
      </c>
      <c r="Q652" s="408" t="s">
        <v>34</v>
      </c>
      <c r="R652" s="409"/>
    </row>
    <row r="653" spans="1:18" s="420" customFormat="1" ht="13.5" hidden="1" outlineLevel="3">
      <c r="A653" s="412"/>
      <c r="B653" s="413"/>
      <c r="C653" s="404" t="s">
        <v>223</v>
      </c>
      <c r="D653" s="414" t="s">
        <v>34</v>
      </c>
      <c r="E653" s="415" t="s">
        <v>726</v>
      </c>
      <c r="F653" s="413"/>
      <c r="G653" s="416">
        <v>556.838</v>
      </c>
      <c r="H653" s="417" t="s">
        <v>34</v>
      </c>
      <c r="I653" s="418"/>
      <c r="J653" s="419"/>
      <c r="K653" s="417" t="s">
        <v>34</v>
      </c>
      <c r="L653" s="418"/>
      <c r="M653" s="419"/>
      <c r="N653" s="417" t="s">
        <v>34</v>
      </c>
      <c r="O653" s="418"/>
      <c r="P653" s="419">
        <f t="shared" si="8"/>
        <v>556.838</v>
      </c>
      <c r="Q653" s="417" t="s">
        <v>34</v>
      </c>
      <c r="R653" s="418"/>
    </row>
    <row r="654" spans="1:18" s="320" customFormat="1" ht="22.5" customHeight="1" hidden="1" outlineLevel="2" collapsed="1">
      <c r="A654" s="321"/>
      <c r="B654" s="394" t="s">
        <v>790</v>
      </c>
      <c r="C654" s="394" t="s">
        <v>218</v>
      </c>
      <c r="D654" s="395" t="s">
        <v>307</v>
      </c>
      <c r="E654" s="396" t="s">
        <v>308</v>
      </c>
      <c r="F654" s="397" t="s">
        <v>221</v>
      </c>
      <c r="G654" s="398">
        <v>556.838</v>
      </c>
      <c r="H654" s="399">
        <v>36.1</v>
      </c>
      <c r="I654" s="400">
        <f>ROUND(H654*G654,2)</f>
        <v>20101.85</v>
      </c>
      <c r="J654" s="401"/>
      <c r="K654" s="399">
        <v>36.1</v>
      </c>
      <c r="L654" s="400">
        <f>ROUND(K654*J654,2)</f>
        <v>0</v>
      </c>
      <c r="M654" s="401"/>
      <c r="N654" s="399">
        <v>36.1</v>
      </c>
      <c r="O654" s="400">
        <f>ROUND(N654*M654,2)</f>
        <v>0</v>
      </c>
      <c r="P654" s="401">
        <f t="shared" si="8"/>
        <v>556.838</v>
      </c>
      <c r="Q654" s="399">
        <v>36.1</v>
      </c>
      <c r="R654" s="400">
        <f>ROUND(Q654*P654,2)</f>
        <v>20101.85</v>
      </c>
    </row>
    <row r="655" spans="1:18" s="411" customFormat="1" ht="13.5" hidden="1" outlineLevel="3">
      <c r="A655" s="402"/>
      <c r="B655" s="403"/>
      <c r="C655" s="404" t="s">
        <v>223</v>
      </c>
      <c r="D655" s="405" t="s">
        <v>34</v>
      </c>
      <c r="E655" s="406" t="s">
        <v>791</v>
      </c>
      <c r="F655" s="403"/>
      <c r="G655" s="407" t="s">
        <v>34</v>
      </c>
      <c r="H655" s="408" t="s">
        <v>34</v>
      </c>
      <c r="I655" s="409"/>
      <c r="J655" s="410"/>
      <c r="K655" s="408" t="s">
        <v>34</v>
      </c>
      <c r="L655" s="409"/>
      <c r="M655" s="410"/>
      <c r="N655" s="408" t="s">
        <v>34</v>
      </c>
      <c r="O655" s="409"/>
      <c r="P655" s="410" t="e">
        <f t="shared" si="8"/>
        <v>#VALUE!</v>
      </c>
      <c r="Q655" s="408" t="s">
        <v>34</v>
      </c>
      <c r="R655" s="409"/>
    </row>
    <row r="656" spans="1:18" s="420" customFormat="1" ht="13.5" hidden="1" outlineLevel="3">
      <c r="A656" s="412"/>
      <c r="B656" s="413"/>
      <c r="C656" s="404" t="s">
        <v>223</v>
      </c>
      <c r="D656" s="414" t="s">
        <v>34</v>
      </c>
      <c r="E656" s="415" t="s">
        <v>726</v>
      </c>
      <c r="F656" s="413"/>
      <c r="G656" s="416">
        <v>556.838</v>
      </c>
      <c r="H656" s="417" t="s">
        <v>34</v>
      </c>
      <c r="I656" s="418"/>
      <c r="J656" s="419"/>
      <c r="K656" s="417" t="s">
        <v>34</v>
      </c>
      <c r="L656" s="418"/>
      <c r="M656" s="419"/>
      <c r="N656" s="417" t="s">
        <v>34</v>
      </c>
      <c r="O656" s="418"/>
      <c r="P656" s="419">
        <f t="shared" si="8"/>
        <v>556.838</v>
      </c>
      <c r="Q656" s="417" t="s">
        <v>34</v>
      </c>
      <c r="R656" s="418"/>
    </row>
    <row r="657" spans="1:18" s="320" customFormat="1" ht="22.5" customHeight="1" hidden="1" outlineLevel="2">
      <c r="A657" s="321"/>
      <c r="B657" s="394" t="s">
        <v>792</v>
      </c>
      <c r="C657" s="394" t="s">
        <v>218</v>
      </c>
      <c r="D657" s="395" t="s">
        <v>230</v>
      </c>
      <c r="E657" s="396" t="s">
        <v>231</v>
      </c>
      <c r="F657" s="397" t="s">
        <v>221</v>
      </c>
      <c r="G657" s="398">
        <v>556.838</v>
      </c>
      <c r="H657" s="399">
        <v>68.1</v>
      </c>
      <c r="I657" s="400">
        <f>ROUND(H657*G657,2)</f>
        <v>37920.67</v>
      </c>
      <c r="J657" s="401"/>
      <c r="K657" s="399">
        <v>68.1</v>
      </c>
      <c r="L657" s="400">
        <f>ROUND(K657*J657,2)</f>
        <v>0</v>
      </c>
      <c r="M657" s="401"/>
      <c r="N657" s="399">
        <v>68.1</v>
      </c>
      <c r="O657" s="400">
        <f>ROUND(N657*M657,2)</f>
        <v>0</v>
      </c>
      <c r="P657" s="401">
        <f t="shared" si="8"/>
        <v>556.838</v>
      </c>
      <c r="Q657" s="399">
        <v>68.1</v>
      </c>
      <c r="R657" s="400">
        <f>ROUND(Q657*P657,2)</f>
        <v>37920.67</v>
      </c>
    </row>
    <row r="658" spans="1:18" s="320" customFormat="1" ht="22.5" customHeight="1" hidden="1" outlineLevel="2" collapsed="1">
      <c r="A658" s="321"/>
      <c r="B658" s="394" t="s">
        <v>793</v>
      </c>
      <c r="C658" s="394" t="s">
        <v>218</v>
      </c>
      <c r="D658" s="395" t="s">
        <v>794</v>
      </c>
      <c r="E658" s="396" t="s">
        <v>795</v>
      </c>
      <c r="F658" s="397" t="s">
        <v>221</v>
      </c>
      <c r="G658" s="398">
        <v>242.491</v>
      </c>
      <c r="H658" s="399">
        <v>250.8</v>
      </c>
      <c r="I658" s="400">
        <f>ROUND(H658*G658,2)</f>
        <v>60816.74</v>
      </c>
      <c r="J658" s="401"/>
      <c r="K658" s="399">
        <v>250.8</v>
      </c>
      <c r="L658" s="400">
        <f>ROUND(K658*J658,2)</f>
        <v>0</v>
      </c>
      <c r="M658" s="401"/>
      <c r="N658" s="399">
        <v>250.8</v>
      </c>
      <c r="O658" s="400">
        <f>ROUND(N658*M658,2)</f>
        <v>0</v>
      </c>
      <c r="P658" s="401">
        <f t="shared" si="8"/>
        <v>242.491</v>
      </c>
      <c r="Q658" s="399">
        <v>250.8</v>
      </c>
      <c r="R658" s="400">
        <f>ROUND(Q658*P658,2)</f>
        <v>60816.74</v>
      </c>
    </row>
    <row r="659" spans="1:18" s="411" customFormat="1" ht="13.5" hidden="1" outlineLevel="3">
      <c r="A659" s="402"/>
      <c r="B659" s="403"/>
      <c r="C659" s="404" t="s">
        <v>223</v>
      </c>
      <c r="D659" s="405" t="s">
        <v>34</v>
      </c>
      <c r="E659" s="406" t="s">
        <v>796</v>
      </c>
      <c r="F659" s="403"/>
      <c r="G659" s="407" t="s">
        <v>34</v>
      </c>
      <c r="H659" s="408" t="s">
        <v>34</v>
      </c>
      <c r="I659" s="409"/>
      <c r="J659" s="410"/>
      <c r="K659" s="408" t="s">
        <v>34</v>
      </c>
      <c r="L659" s="409"/>
      <c r="M659" s="410"/>
      <c r="N659" s="408" t="s">
        <v>34</v>
      </c>
      <c r="O659" s="409"/>
      <c r="P659" s="410" t="e">
        <f t="shared" si="8"/>
        <v>#VALUE!</v>
      </c>
      <c r="Q659" s="408" t="s">
        <v>34</v>
      </c>
      <c r="R659" s="409"/>
    </row>
    <row r="660" spans="1:18" s="420" customFormat="1" ht="13.5" hidden="1" outlineLevel="3">
      <c r="A660" s="412"/>
      <c r="B660" s="413"/>
      <c r="C660" s="404" t="s">
        <v>223</v>
      </c>
      <c r="D660" s="414" t="s">
        <v>34</v>
      </c>
      <c r="E660" s="415" t="s">
        <v>797</v>
      </c>
      <c r="F660" s="413"/>
      <c r="G660" s="416">
        <v>16.882</v>
      </c>
      <c r="H660" s="417" t="s">
        <v>34</v>
      </c>
      <c r="I660" s="418"/>
      <c r="J660" s="419"/>
      <c r="K660" s="417" t="s">
        <v>34</v>
      </c>
      <c r="L660" s="418"/>
      <c r="M660" s="419"/>
      <c r="N660" s="417" t="s">
        <v>34</v>
      </c>
      <c r="O660" s="418"/>
      <c r="P660" s="419">
        <f t="shared" si="8"/>
        <v>16.882</v>
      </c>
      <c r="Q660" s="417" t="s">
        <v>34</v>
      </c>
      <c r="R660" s="418"/>
    </row>
    <row r="661" spans="1:18" s="420" customFormat="1" ht="13.5" hidden="1" outlineLevel="3">
      <c r="A661" s="412"/>
      <c r="B661" s="413"/>
      <c r="C661" s="404" t="s">
        <v>223</v>
      </c>
      <c r="D661" s="414" t="s">
        <v>34</v>
      </c>
      <c r="E661" s="415" t="s">
        <v>798</v>
      </c>
      <c r="F661" s="413"/>
      <c r="G661" s="416">
        <v>211.699</v>
      </c>
      <c r="H661" s="417" t="s">
        <v>34</v>
      </c>
      <c r="I661" s="418"/>
      <c r="J661" s="419"/>
      <c r="K661" s="417" t="s">
        <v>34</v>
      </c>
      <c r="L661" s="418"/>
      <c r="M661" s="419"/>
      <c r="N661" s="417" t="s">
        <v>34</v>
      </c>
      <c r="O661" s="418"/>
      <c r="P661" s="419">
        <f t="shared" si="8"/>
        <v>211.699</v>
      </c>
      <c r="Q661" s="417" t="s">
        <v>34</v>
      </c>
      <c r="R661" s="418"/>
    </row>
    <row r="662" spans="1:18" s="411" customFormat="1" ht="13.5" hidden="1" outlineLevel="3">
      <c r="A662" s="402"/>
      <c r="B662" s="403"/>
      <c r="C662" s="404" t="s">
        <v>223</v>
      </c>
      <c r="D662" s="405" t="s">
        <v>34</v>
      </c>
      <c r="E662" s="406" t="s">
        <v>799</v>
      </c>
      <c r="F662" s="403"/>
      <c r="G662" s="407" t="s">
        <v>34</v>
      </c>
      <c r="H662" s="408" t="s">
        <v>34</v>
      </c>
      <c r="I662" s="409"/>
      <c r="J662" s="410"/>
      <c r="K662" s="408" t="s">
        <v>34</v>
      </c>
      <c r="L662" s="409"/>
      <c r="M662" s="410"/>
      <c r="N662" s="408" t="s">
        <v>34</v>
      </c>
      <c r="O662" s="409"/>
      <c r="P662" s="410" t="e">
        <f t="shared" si="8"/>
        <v>#VALUE!</v>
      </c>
      <c r="Q662" s="408" t="s">
        <v>34</v>
      </c>
      <c r="R662" s="409"/>
    </row>
    <row r="663" spans="1:18" s="420" customFormat="1" ht="13.5" hidden="1" outlineLevel="3">
      <c r="A663" s="412"/>
      <c r="B663" s="413"/>
      <c r="C663" s="404" t="s">
        <v>223</v>
      </c>
      <c r="D663" s="414" t="s">
        <v>34</v>
      </c>
      <c r="E663" s="415" t="s">
        <v>800</v>
      </c>
      <c r="F663" s="413"/>
      <c r="G663" s="416">
        <v>13.91</v>
      </c>
      <c r="H663" s="417" t="s">
        <v>34</v>
      </c>
      <c r="I663" s="418"/>
      <c r="J663" s="419"/>
      <c r="K663" s="417" t="s">
        <v>34</v>
      </c>
      <c r="L663" s="418"/>
      <c r="M663" s="419"/>
      <c r="N663" s="417" t="s">
        <v>34</v>
      </c>
      <c r="O663" s="418"/>
      <c r="P663" s="419">
        <f t="shared" si="8"/>
        <v>13.91</v>
      </c>
      <c r="Q663" s="417" t="s">
        <v>34</v>
      </c>
      <c r="R663" s="418"/>
    </row>
    <row r="664" spans="1:18" s="445" customFormat="1" ht="13.5" hidden="1" outlineLevel="3">
      <c r="A664" s="444"/>
      <c r="B664" s="446"/>
      <c r="C664" s="404" t="s">
        <v>223</v>
      </c>
      <c r="D664" s="447" t="s">
        <v>125</v>
      </c>
      <c r="E664" s="448" t="s">
        <v>238</v>
      </c>
      <c r="F664" s="446"/>
      <c r="G664" s="449">
        <v>242.491</v>
      </c>
      <c r="H664" s="450" t="s">
        <v>34</v>
      </c>
      <c r="I664" s="451"/>
      <c r="J664" s="452"/>
      <c r="K664" s="450" t="s">
        <v>34</v>
      </c>
      <c r="L664" s="451"/>
      <c r="M664" s="452"/>
      <c r="N664" s="450" t="s">
        <v>34</v>
      </c>
      <c r="O664" s="451"/>
      <c r="P664" s="452">
        <f t="shared" si="8"/>
        <v>242.491</v>
      </c>
      <c r="Q664" s="450" t="s">
        <v>34</v>
      </c>
      <c r="R664" s="451"/>
    </row>
    <row r="665" spans="1:18" s="320" customFormat="1" ht="22.5" customHeight="1" hidden="1" outlineLevel="2" collapsed="1">
      <c r="A665" s="321"/>
      <c r="B665" s="453" t="s">
        <v>801</v>
      </c>
      <c r="C665" s="453" t="s">
        <v>316</v>
      </c>
      <c r="D665" s="454" t="s">
        <v>802</v>
      </c>
      <c r="E665" s="455" t="s">
        <v>803</v>
      </c>
      <c r="F665" s="456" t="s">
        <v>292</v>
      </c>
      <c r="G665" s="457">
        <v>458.478</v>
      </c>
      <c r="H665" s="458">
        <v>278.6</v>
      </c>
      <c r="I665" s="459">
        <f>ROUND(H665*G665,2)</f>
        <v>127731.97</v>
      </c>
      <c r="J665" s="460"/>
      <c r="K665" s="458">
        <v>278.6</v>
      </c>
      <c r="L665" s="459">
        <f>ROUND(K665*J665,2)</f>
        <v>0</v>
      </c>
      <c r="M665" s="460"/>
      <c r="N665" s="458">
        <v>278.6</v>
      </c>
      <c r="O665" s="459">
        <f>ROUND(N665*M665,2)</f>
        <v>0</v>
      </c>
      <c r="P665" s="460">
        <f t="shared" si="8"/>
        <v>458.478</v>
      </c>
      <c r="Q665" s="458">
        <v>278.6</v>
      </c>
      <c r="R665" s="459">
        <f>ROUND(Q665*P665,2)</f>
        <v>127731.97</v>
      </c>
    </row>
    <row r="666" spans="1:18" s="420" customFormat="1" ht="13.5" hidden="1" outlineLevel="3">
      <c r="A666" s="412"/>
      <c r="B666" s="413"/>
      <c r="C666" s="404" t="s">
        <v>223</v>
      </c>
      <c r="D666" s="414" t="s">
        <v>34</v>
      </c>
      <c r="E666" s="415" t="s">
        <v>804</v>
      </c>
      <c r="F666" s="413"/>
      <c r="G666" s="416">
        <v>458.478</v>
      </c>
      <c r="H666" s="417" t="s">
        <v>34</v>
      </c>
      <c r="I666" s="418"/>
      <c r="J666" s="419"/>
      <c r="K666" s="417" t="s">
        <v>34</v>
      </c>
      <c r="L666" s="418"/>
      <c r="M666" s="419"/>
      <c r="N666" s="417" t="s">
        <v>34</v>
      </c>
      <c r="O666" s="418"/>
      <c r="P666" s="419">
        <f t="shared" si="8"/>
        <v>458.478</v>
      </c>
      <c r="Q666" s="417" t="s">
        <v>34</v>
      </c>
      <c r="R666" s="418"/>
    </row>
    <row r="667" spans="1:18" s="320" customFormat="1" ht="22.5" customHeight="1" hidden="1" outlineLevel="2" collapsed="1">
      <c r="A667" s="321"/>
      <c r="B667" s="394" t="s">
        <v>805</v>
      </c>
      <c r="C667" s="394" t="s">
        <v>218</v>
      </c>
      <c r="D667" s="395" t="s">
        <v>307</v>
      </c>
      <c r="E667" s="396" t="s">
        <v>308</v>
      </c>
      <c r="F667" s="397" t="s">
        <v>221</v>
      </c>
      <c r="G667" s="398">
        <v>242.491</v>
      </c>
      <c r="H667" s="399">
        <v>36.1</v>
      </c>
      <c r="I667" s="400">
        <f>ROUND(H667*G667,2)</f>
        <v>8753.93</v>
      </c>
      <c r="J667" s="401"/>
      <c r="K667" s="399">
        <v>36.1</v>
      </c>
      <c r="L667" s="400">
        <f>ROUND(K667*J667,2)</f>
        <v>0</v>
      </c>
      <c r="M667" s="401"/>
      <c r="N667" s="399">
        <v>36.1</v>
      </c>
      <c r="O667" s="400">
        <f>ROUND(N667*M667,2)</f>
        <v>0</v>
      </c>
      <c r="P667" s="401">
        <f t="shared" si="8"/>
        <v>242.491</v>
      </c>
      <c r="Q667" s="399">
        <v>36.1</v>
      </c>
      <c r="R667" s="400">
        <f>ROUND(Q667*P667,2)</f>
        <v>8753.93</v>
      </c>
    </row>
    <row r="668" spans="1:18" s="420" customFormat="1" ht="13.5" hidden="1" outlineLevel="3">
      <c r="A668" s="412"/>
      <c r="B668" s="413"/>
      <c r="C668" s="404" t="s">
        <v>223</v>
      </c>
      <c r="D668" s="414" t="s">
        <v>34</v>
      </c>
      <c r="E668" s="415" t="s">
        <v>806</v>
      </c>
      <c r="F668" s="413"/>
      <c r="G668" s="416">
        <v>242.491</v>
      </c>
      <c r="H668" s="417" t="s">
        <v>34</v>
      </c>
      <c r="I668" s="418"/>
      <c r="J668" s="419"/>
      <c r="K668" s="417" t="s">
        <v>34</v>
      </c>
      <c r="L668" s="418"/>
      <c r="M668" s="419"/>
      <c r="N668" s="417" t="s">
        <v>34</v>
      </c>
      <c r="O668" s="418"/>
      <c r="P668" s="419">
        <f t="shared" si="8"/>
        <v>242.491</v>
      </c>
      <c r="Q668" s="417" t="s">
        <v>34</v>
      </c>
      <c r="R668" s="418"/>
    </row>
    <row r="669" spans="1:18" s="320" customFormat="1" ht="22.5" customHeight="1" hidden="1" outlineLevel="2">
      <c r="A669" s="321"/>
      <c r="B669" s="394" t="s">
        <v>807</v>
      </c>
      <c r="C669" s="394" t="s">
        <v>218</v>
      </c>
      <c r="D669" s="395" t="s">
        <v>808</v>
      </c>
      <c r="E669" s="396" t="s">
        <v>809</v>
      </c>
      <c r="F669" s="397" t="s">
        <v>221</v>
      </c>
      <c r="G669" s="398">
        <v>242.491</v>
      </c>
      <c r="H669" s="399">
        <v>10.3</v>
      </c>
      <c r="I669" s="400">
        <f>ROUND(H669*G669,2)</f>
        <v>2497.66</v>
      </c>
      <c r="J669" s="401"/>
      <c r="K669" s="399">
        <v>10.3</v>
      </c>
      <c r="L669" s="400">
        <f>ROUND(K669*J669,2)</f>
        <v>0</v>
      </c>
      <c r="M669" s="401"/>
      <c r="N669" s="399">
        <v>10.3</v>
      </c>
      <c r="O669" s="400">
        <f>ROUND(N669*M669,2)</f>
        <v>0</v>
      </c>
      <c r="P669" s="401">
        <f t="shared" si="8"/>
        <v>242.491</v>
      </c>
      <c r="Q669" s="399">
        <v>10.3</v>
      </c>
      <c r="R669" s="400">
        <f>ROUND(Q669*P669,2)</f>
        <v>2497.66</v>
      </c>
    </row>
    <row r="670" spans="1:18" s="320" customFormat="1" ht="22.5" customHeight="1" hidden="1" outlineLevel="2" collapsed="1">
      <c r="A670" s="321"/>
      <c r="B670" s="394" t="s">
        <v>810</v>
      </c>
      <c r="C670" s="394" t="s">
        <v>218</v>
      </c>
      <c r="D670" s="395" t="s">
        <v>811</v>
      </c>
      <c r="E670" s="396" t="s">
        <v>812</v>
      </c>
      <c r="F670" s="397" t="s">
        <v>265</v>
      </c>
      <c r="G670" s="398">
        <v>45.988</v>
      </c>
      <c r="H670" s="399">
        <v>34.9</v>
      </c>
      <c r="I670" s="400">
        <f>ROUND(H670*G670,2)</f>
        <v>1604.98</v>
      </c>
      <c r="J670" s="401"/>
      <c r="K670" s="399">
        <v>34.9</v>
      </c>
      <c r="L670" s="400">
        <f>ROUND(K670*J670,2)</f>
        <v>0</v>
      </c>
      <c r="M670" s="401"/>
      <c r="N670" s="399">
        <v>34.9</v>
      </c>
      <c r="O670" s="400">
        <f>ROUND(N670*M670,2)</f>
        <v>0</v>
      </c>
      <c r="P670" s="401">
        <f t="shared" si="8"/>
        <v>45.988</v>
      </c>
      <c r="Q670" s="399">
        <v>34.9</v>
      </c>
      <c r="R670" s="400">
        <f>ROUND(Q670*P670,2)</f>
        <v>1604.98</v>
      </c>
    </row>
    <row r="671" spans="1:18" s="411" customFormat="1" ht="13.5" hidden="1" outlineLevel="3">
      <c r="A671" s="402"/>
      <c r="B671" s="403"/>
      <c r="C671" s="404" t="s">
        <v>223</v>
      </c>
      <c r="D671" s="405" t="s">
        <v>34</v>
      </c>
      <c r="E671" s="406" t="s">
        <v>813</v>
      </c>
      <c r="F671" s="403"/>
      <c r="G671" s="407" t="s">
        <v>34</v>
      </c>
      <c r="H671" s="408" t="s">
        <v>34</v>
      </c>
      <c r="I671" s="409"/>
      <c r="J671" s="410"/>
      <c r="K671" s="408" t="s">
        <v>34</v>
      </c>
      <c r="L671" s="409"/>
      <c r="M671" s="410"/>
      <c r="N671" s="408" t="s">
        <v>34</v>
      </c>
      <c r="O671" s="409"/>
      <c r="P671" s="410" t="e">
        <f t="shared" si="8"/>
        <v>#VALUE!</v>
      </c>
      <c r="Q671" s="408" t="s">
        <v>34</v>
      </c>
      <c r="R671" s="409"/>
    </row>
    <row r="672" spans="1:18" s="420" customFormat="1" ht="13.5" hidden="1" outlineLevel="3">
      <c r="A672" s="412"/>
      <c r="B672" s="413"/>
      <c r="C672" s="404" t="s">
        <v>223</v>
      </c>
      <c r="D672" s="414" t="s">
        <v>34</v>
      </c>
      <c r="E672" s="415" t="s">
        <v>814</v>
      </c>
      <c r="F672" s="413"/>
      <c r="G672" s="416">
        <v>45.988</v>
      </c>
      <c r="H672" s="417" t="s">
        <v>34</v>
      </c>
      <c r="I672" s="418"/>
      <c r="J672" s="419"/>
      <c r="K672" s="417" t="s">
        <v>34</v>
      </c>
      <c r="L672" s="418"/>
      <c r="M672" s="419"/>
      <c r="N672" s="417" t="s">
        <v>34</v>
      </c>
      <c r="O672" s="418"/>
      <c r="P672" s="419">
        <f t="shared" si="8"/>
        <v>45.988</v>
      </c>
      <c r="Q672" s="417" t="s">
        <v>34</v>
      </c>
      <c r="R672" s="418"/>
    </row>
    <row r="673" spans="1:18" s="429" customFormat="1" ht="13.5" hidden="1" outlineLevel="3">
      <c r="A673" s="421"/>
      <c r="B673" s="422"/>
      <c r="C673" s="404" t="s">
        <v>223</v>
      </c>
      <c r="D673" s="423" t="s">
        <v>135</v>
      </c>
      <c r="E673" s="424" t="s">
        <v>227</v>
      </c>
      <c r="F673" s="422"/>
      <c r="G673" s="425">
        <v>45.988</v>
      </c>
      <c r="H673" s="426" t="s">
        <v>34</v>
      </c>
      <c r="I673" s="427"/>
      <c r="J673" s="428"/>
      <c r="K673" s="426" t="s">
        <v>34</v>
      </c>
      <c r="L673" s="427"/>
      <c r="M673" s="428"/>
      <c r="N673" s="426" t="s">
        <v>34</v>
      </c>
      <c r="O673" s="427"/>
      <c r="P673" s="428">
        <f t="shared" si="8"/>
        <v>45.988</v>
      </c>
      <c r="Q673" s="426" t="s">
        <v>34</v>
      </c>
      <c r="R673" s="427"/>
    </row>
    <row r="674" spans="1:18" s="320" customFormat="1" ht="22.5" customHeight="1" hidden="1" outlineLevel="2" collapsed="1">
      <c r="A674" s="321"/>
      <c r="B674" s="394" t="s">
        <v>815</v>
      </c>
      <c r="C674" s="394" t="s">
        <v>218</v>
      </c>
      <c r="D674" s="395" t="s">
        <v>816</v>
      </c>
      <c r="E674" s="396" t="s">
        <v>817</v>
      </c>
      <c r="F674" s="397" t="s">
        <v>221</v>
      </c>
      <c r="G674" s="398">
        <v>9.198</v>
      </c>
      <c r="H674" s="399">
        <v>36.1</v>
      </c>
      <c r="I674" s="400">
        <f>ROUND(H674*G674,2)</f>
        <v>332.05</v>
      </c>
      <c r="J674" s="401"/>
      <c r="K674" s="399">
        <v>36.1</v>
      </c>
      <c r="L674" s="400">
        <f>ROUND(K674*J674,2)</f>
        <v>0</v>
      </c>
      <c r="M674" s="401"/>
      <c r="N674" s="399">
        <v>36.1</v>
      </c>
      <c r="O674" s="400">
        <f>ROUND(N674*M674,2)</f>
        <v>0</v>
      </c>
      <c r="P674" s="401">
        <f t="shared" si="8"/>
        <v>9.198</v>
      </c>
      <c r="Q674" s="399">
        <v>36.1</v>
      </c>
      <c r="R674" s="400">
        <f>ROUND(Q674*P674,2)</f>
        <v>332.05</v>
      </c>
    </row>
    <row r="675" spans="1:18" s="411" customFormat="1" ht="13.5" hidden="1" outlineLevel="3">
      <c r="A675" s="402"/>
      <c r="B675" s="403"/>
      <c r="C675" s="404" t="s">
        <v>223</v>
      </c>
      <c r="D675" s="405" t="s">
        <v>34</v>
      </c>
      <c r="E675" s="406" t="s">
        <v>791</v>
      </c>
      <c r="F675" s="403"/>
      <c r="G675" s="407" t="s">
        <v>34</v>
      </c>
      <c r="H675" s="408" t="s">
        <v>34</v>
      </c>
      <c r="I675" s="409"/>
      <c r="J675" s="410"/>
      <c r="K675" s="408" t="s">
        <v>34</v>
      </c>
      <c r="L675" s="409"/>
      <c r="M675" s="410"/>
      <c r="N675" s="408" t="s">
        <v>34</v>
      </c>
      <c r="O675" s="409"/>
      <c r="P675" s="410" t="e">
        <f t="shared" si="8"/>
        <v>#VALUE!</v>
      </c>
      <c r="Q675" s="408" t="s">
        <v>34</v>
      </c>
      <c r="R675" s="409"/>
    </row>
    <row r="676" spans="1:18" s="420" customFormat="1" ht="13.5" hidden="1" outlineLevel="3">
      <c r="A676" s="412"/>
      <c r="B676" s="413"/>
      <c r="C676" s="404" t="s">
        <v>223</v>
      </c>
      <c r="D676" s="414" t="s">
        <v>34</v>
      </c>
      <c r="E676" s="415" t="s">
        <v>818</v>
      </c>
      <c r="F676" s="413"/>
      <c r="G676" s="416">
        <v>9.198</v>
      </c>
      <c r="H676" s="417" t="s">
        <v>34</v>
      </c>
      <c r="I676" s="418"/>
      <c r="J676" s="419"/>
      <c r="K676" s="417" t="s">
        <v>34</v>
      </c>
      <c r="L676" s="418"/>
      <c r="M676" s="419"/>
      <c r="N676" s="417" t="s">
        <v>34</v>
      </c>
      <c r="O676" s="418"/>
      <c r="P676" s="419">
        <f t="shared" si="8"/>
        <v>9.198</v>
      </c>
      <c r="Q676" s="417" t="s">
        <v>34</v>
      </c>
      <c r="R676" s="418"/>
    </row>
    <row r="677" spans="1:18" s="320" customFormat="1" ht="22.5" customHeight="1" hidden="1" outlineLevel="2">
      <c r="A677" s="321"/>
      <c r="B677" s="394" t="s">
        <v>819</v>
      </c>
      <c r="C677" s="394" t="s">
        <v>218</v>
      </c>
      <c r="D677" s="395" t="s">
        <v>230</v>
      </c>
      <c r="E677" s="396" t="s">
        <v>231</v>
      </c>
      <c r="F677" s="397" t="s">
        <v>221</v>
      </c>
      <c r="G677" s="398">
        <v>9.198</v>
      </c>
      <c r="H677" s="399">
        <v>68.1</v>
      </c>
      <c r="I677" s="400">
        <f>ROUND(H677*G677,2)</f>
        <v>626.38</v>
      </c>
      <c r="J677" s="401"/>
      <c r="K677" s="399">
        <v>68.1</v>
      </c>
      <c r="L677" s="400">
        <f>ROUND(K677*J677,2)</f>
        <v>0</v>
      </c>
      <c r="M677" s="401"/>
      <c r="N677" s="399">
        <v>68.1</v>
      </c>
      <c r="O677" s="400">
        <f>ROUND(N677*M677,2)</f>
        <v>0</v>
      </c>
      <c r="P677" s="401">
        <f t="shared" si="8"/>
        <v>9.198</v>
      </c>
      <c r="Q677" s="399">
        <v>68.1</v>
      </c>
      <c r="R677" s="400">
        <f>ROUND(Q677*P677,2)</f>
        <v>626.38</v>
      </c>
    </row>
    <row r="678" spans="1:18" s="320" customFormat="1" ht="22.5" customHeight="1" hidden="1" outlineLevel="2" collapsed="1">
      <c r="A678" s="321"/>
      <c r="B678" s="394" t="s">
        <v>820</v>
      </c>
      <c r="C678" s="394" t="s">
        <v>218</v>
      </c>
      <c r="D678" s="395" t="s">
        <v>821</v>
      </c>
      <c r="E678" s="396" t="s">
        <v>822</v>
      </c>
      <c r="F678" s="397" t="s">
        <v>265</v>
      </c>
      <c r="G678" s="398">
        <v>45.988</v>
      </c>
      <c r="H678" s="399">
        <v>27.9</v>
      </c>
      <c r="I678" s="400">
        <f>ROUND(H678*G678,2)</f>
        <v>1283.07</v>
      </c>
      <c r="J678" s="401"/>
      <c r="K678" s="399">
        <v>27.9</v>
      </c>
      <c r="L678" s="400">
        <f>ROUND(K678*J678,2)</f>
        <v>0</v>
      </c>
      <c r="M678" s="401"/>
      <c r="N678" s="399">
        <v>27.9</v>
      </c>
      <c r="O678" s="400">
        <f>ROUND(N678*M678,2)</f>
        <v>0</v>
      </c>
      <c r="P678" s="401">
        <f t="shared" si="8"/>
        <v>45.988</v>
      </c>
      <c r="Q678" s="399">
        <v>27.9</v>
      </c>
      <c r="R678" s="400">
        <f>ROUND(Q678*P678,2)</f>
        <v>1283.07</v>
      </c>
    </row>
    <row r="679" spans="1:18" s="420" customFormat="1" ht="13.5" hidden="1" outlineLevel="3">
      <c r="A679" s="412"/>
      <c r="B679" s="413"/>
      <c r="C679" s="404" t="s">
        <v>223</v>
      </c>
      <c r="D679" s="414" t="s">
        <v>34</v>
      </c>
      <c r="E679" s="415" t="s">
        <v>823</v>
      </c>
      <c r="F679" s="413"/>
      <c r="G679" s="416">
        <v>45.988</v>
      </c>
      <c r="H679" s="417" t="s">
        <v>34</v>
      </c>
      <c r="I679" s="418"/>
      <c r="J679" s="419"/>
      <c r="K679" s="417" t="s">
        <v>34</v>
      </c>
      <c r="L679" s="418"/>
      <c r="M679" s="419"/>
      <c r="N679" s="417" t="s">
        <v>34</v>
      </c>
      <c r="O679" s="418"/>
      <c r="P679" s="419">
        <f t="shared" si="8"/>
        <v>45.988</v>
      </c>
      <c r="Q679" s="417" t="s">
        <v>34</v>
      </c>
      <c r="R679" s="418"/>
    </row>
    <row r="680" spans="1:18" s="320" customFormat="1" ht="22.5" customHeight="1" hidden="1" outlineLevel="2" collapsed="1">
      <c r="A680" s="321"/>
      <c r="B680" s="453" t="s">
        <v>824</v>
      </c>
      <c r="C680" s="453" t="s">
        <v>316</v>
      </c>
      <c r="D680" s="454" t="s">
        <v>825</v>
      </c>
      <c r="E680" s="455" t="s">
        <v>826</v>
      </c>
      <c r="F680" s="456" t="s">
        <v>221</v>
      </c>
      <c r="G680" s="457">
        <v>4.829</v>
      </c>
      <c r="H680" s="458">
        <v>668.7</v>
      </c>
      <c r="I680" s="459">
        <f>ROUND(H680*G680,2)</f>
        <v>3229.15</v>
      </c>
      <c r="J680" s="460"/>
      <c r="K680" s="458">
        <v>668.7</v>
      </c>
      <c r="L680" s="459">
        <f>ROUND(K680*J680,2)</f>
        <v>0</v>
      </c>
      <c r="M680" s="460"/>
      <c r="N680" s="458">
        <v>668.7</v>
      </c>
      <c r="O680" s="459">
        <f>ROUND(N680*M680,2)</f>
        <v>0</v>
      </c>
      <c r="P680" s="460">
        <f t="shared" si="8"/>
        <v>4.829</v>
      </c>
      <c r="Q680" s="458">
        <v>668.7</v>
      </c>
      <c r="R680" s="459">
        <f>ROUND(Q680*P680,2)</f>
        <v>3229.15</v>
      </c>
    </row>
    <row r="681" spans="1:18" s="420" customFormat="1" ht="13.5" hidden="1" outlineLevel="3">
      <c r="A681" s="412"/>
      <c r="B681" s="413"/>
      <c r="C681" s="404" t="s">
        <v>223</v>
      </c>
      <c r="D681" s="414" t="s">
        <v>34</v>
      </c>
      <c r="E681" s="415" t="s">
        <v>827</v>
      </c>
      <c r="F681" s="413"/>
      <c r="G681" s="416">
        <v>4.829</v>
      </c>
      <c r="H681" s="417" t="s">
        <v>34</v>
      </c>
      <c r="I681" s="418"/>
      <c r="J681" s="419"/>
      <c r="K681" s="417" t="s">
        <v>34</v>
      </c>
      <c r="L681" s="418"/>
      <c r="M681" s="419"/>
      <c r="N681" s="417" t="s">
        <v>34</v>
      </c>
      <c r="O681" s="418"/>
      <c r="P681" s="419">
        <f t="shared" si="8"/>
        <v>4.829</v>
      </c>
      <c r="Q681" s="417" t="s">
        <v>34</v>
      </c>
      <c r="R681" s="418"/>
    </row>
    <row r="682" spans="1:18" s="320" customFormat="1" ht="22.5" customHeight="1" hidden="1" outlineLevel="2" collapsed="1">
      <c r="A682" s="321"/>
      <c r="B682" s="394" t="s">
        <v>828</v>
      </c>
      <c r="C682" s="394" t="s">
        <v>218</v>
      </c>
      <c r="D682" s="395" t="s">
        <v>816</v>
      </c>
      <c r="E682" s="396" t="s">
        <v>817</v>
      </c>
      <c r="F682" s="397" t="s">
        <v>221</v>
      </c>
      <c r="G682" s="398">
        <v>4.599</v>
      </c>
      <c r="H682" s="399">
        <v>36.1</v>
      </c>
      <c r="I682" s="400">
        <f>ROUND(H682*G682,2)</f>
        <v>166.02</v>
      </c>
      <c r="J682" s="401"/>
      <c r="K682" s="399">
        <v>36.1</v>
      </c>
      <c r="L682" s="400">
        <f>ROUND(K682*J682,2)</f>
        <v>0</v>
      </c>
      <c r="M682" s="401"/>
      <c r="N682" s="399">
        <v>36.1</v>
      </c>
      <c r="O682" s="400">
        <f>ROUND(N682*M682,2)</f>
        <v>0</v>
      </c>
      <c r="P682" s="401">
        <f t="shared" si="8"/>
        <v>4.599</v>
      </c>
      <c r="Q682" s="399">
        <v>36.1</v>
      </c>
      <c r="R682" s="400">
        <f>ROUND(Q682*P682,2)</f>
        <v>166.02</v>
      </c>
    </row>
    <row r="683" spans="1:18" s="420" customFormat="1" ht="13.5" hidden="1" outlineLevel="3">
      <c r="A683" s="412"/>
      <c r="B683" s="413"/>
      <c r="C683" s="404" t="s">
        <v>223</v>
      </c>
      <c r="D683" s="414" t="s">
        <v>34</v>
      </c>
      <c r="E683" s="415" t="s">
        <v>829</v>
      </c>
      <c r="F683" s="413"/>
      <c r="G683" s="416">
        <v>4.599</v>
      </c>
      <c r="H683" s="417" t="s">
        <v>34</v>
      </c>
      <c r="I683" s="418"/>
      <c r="J683" s="419"/>
      <c r="K683" s="417" t="s">
        <v>34</v>
      </c>
      <c r="L683" s="418"/>
      <c r="M683" s="419"/>
      <c r="N683" s="417" t="s">
        <v>34</v>
      </c>
      <c r="O683" s="418"/>
      <c r="P683" s="419">
        <f t="shared" si="8"/>
        <v>4.599</v>
      </c>
      <c r="Q683" s="417" t="s">
        <v>34</v>
      </c>
      <c r="R683" s="418"/>
    </row>
    <row r="684" spans="1:18" s="320" customFormat="1" ht="22.5" customHeight="1" hidden="1" outlineLevel="2">
      <c r="A684" s="321"/>
      <c r="B684" s="394" t="s">
        <v>830</v>
      </c>
      <c r="C684" s="394" t="s">
        <v>218</v>
      </c>
      <c r="D684" s="395" t="s">
        <v>808</v>
      </c>
      <c r="E684" s="396" t="s">
        <v>809</v>
      </c>
      <c r="F684" s="397" t="s">
        <v>221</v>
      </c>
      <c r="G684" s="398">
        <v>4.599</v>
      </c>
      <c r="H684" s="399">
        <v>10.3</v>
      </c>
      <c r="I684" s="400">
        <f>ROUND(H684*G684,2)</f>
        <v>47.37</v>
      </c>
      <c r="J684" s="401"/>
      <c r="K684" s="399">
        <v>10.3</v>
      </c>
      <c r="L684" s="400">
        <f>ROUND(K684*J684,2)</f>
        <v>0</v>
      </c>
      <c r="M684" s="401"/>
      <c r="N684" s="399">
        <v>10.3</v>
      </c>
      <c r="O684" s="400">
        <f>ROUND(N684*M684,2)</f>
        <v>0</v>
      </c>
      <c r="P684" s="401">
        <f t="shared" si="8"/>
        <v>4.599</v>
      </c>
      <c r="Q684" s="399">
        <v>10.3</v>
      </c>
      <c r="R684" s="400">
        <f>ROUND(Q684*P684,2)</f>
        <v>47.37</v>
      </c>
    </row>
    <row r="685" spans="1:18" s="320" customFormat="1" ht="22.5" customHeight="1" hidden="1" outlineLevel="2" collapsed="1">
      <c r="A685" s="321"/>
      <c r="B685" s="394" t="s">
        <v>831</v>
      </c>
      <c r="C685" s="394" t="s">
        <v>218</v>
      </c>
      <c r="D685" s="395" t="s">
        <v>832</v>
      </c>
      <c r="E685" s="396" t="s">
        <v>833</v>
      </c>
      <c r="F685" s="397" t="s">
        <v>265</v>
      </c>
      <c r="G685" s="398">
        <v>95.738</v>
      </c>
      <c r="H685" s="399">
        <v>20.9</v>
      </c>
      <c r="I685" s="400">
        <f>ROUND(H685*G685,2)</f>
        <v>2000.92</v>
      </c>
      <c r="J685" s="401"/>
      <c r="K685" s="399">
        <v>20.9</v>
      </c>
      <c r="L685" s="400">
        <f>ROUND(K685*J685,2)</f>
        <v>0</v>
      </c>
      <c r="M685" s="401"/>
      <c r="N685" s="399">
        <v>20.9</v>
      </c>
      <c r="O685" s="400">
        <f>ROUND(N685*M685,2)</f>
        <v>0</v>
      </c>
      <c r="P685" s="401">
        <f t="shared" si="8"/>
        <v>95.738</v>
      </c>
      <c r="Q685" s="399">
        <v>20.9</v>
      </c>
      <c r="R685" s="400">
        <f>ROUND(Q685*P685,2)</f>
        <v>2000.92</v>
      </c>
    </row>
    <row r="686" spans="1:18" s="411" customFormat="1" ht="13.5" hidden="1" outlineLevel="3">
      <c r="A686" s="402"/>
      <c r="B686" s="403"/>
      <c r="C686" s="404" t="s">
        <v>223</v>
      </c>
      <c r="D686" s="405" t="s">
        <v>34</v>
      </c>
      <c r="E686" s="406" t="s">
        <v>834</v>
      </c>
      <c r="F686" s="403"/>
      <c r="G686" s="407" t="s">
        <v>34</v>
      </c>
      <c r="H686" s="408" t="s">
        <v>34</v>
      </c>
      <c r="I686" s="409"/>
      <c r="J686" s="410"/>
      <c r="K686" s="408" t="s">
        <v>34</v>
      </c>
      <c r="L686" s="409"/>
      <c r="M686" s="410"/>
      <c r="N686" s="408" t="s">
        <v>34</v>
      </c>
      <c r="O686" s="409"/>
      <c r="P686" s="410" t="e">
        <f t="shared" si="8"/>
        <v>#VALUE!</v>
      </c>
      <c r="Q686" s="408" t="s">
        <v>34</v>
      </c>
      <c r="R686" s="409"/>
    </row>
    <row r="687" spans="1:18" s="420" customFormat="1" ht="13.5" hidden="1" outlineLevel="3">
      <c r="A687" s="412"/>
      <c r="B687" s="413"/>
      <c r="C687" s="404" t="s">
        <v>223</v>
      </c>
      <c r="D687" s="414" t="s">
        <v>34</v>
      </c>
      <c r="E687" s="415" t="s">
        <v>835</v>
      </c>
      <c r="F687" s="413"/>
      <c r="G687" s="416">
        <v>4.422</v>
      </c>
      <c r="H687" s="417" t="s">
        <v>34</v>
      </c>
      <c r="I687" s="418"/>
      <c r="J687" s="419"/>
      <c r="K687" s="417" t="s">
        <v>34</v>
      </c>
      <c r="L687" s="418"/>
      <c r="M687" s="419"/>
      <c r="N687" s="417" t="s">
        <v>34</v>
      </c>
      <c r="O687" s="418"/>
      <c r="P687" s="419">
        <f t="shared" si="8"/>
        <v>4.422</v>
      </c>
      <c r="Q687" s="417" t="s">
        <v>34</v>
      </c>
      <c r="R687" s="418"/>
    </row>
    <row r="688" spans="1:18" s="420" customFormat="1" ht="13.5" hidden="1" outlineLevel="3">
      <c r="A688" s="412"/>
      <c r="B688" s="413"/>
      <c r="C688" s="404" t="s">
        <v>223</v>
      </c>
      <c r="D688" s="414" t="s">
        <v>34</v>
      </c>
      <c r="E688" s="415" t="s">
        <v>836</v>
      </c>
      <c r="F688" s="413"/>
      <c r="G688" s="416">
        <v>91.316</v>
      </c>
      <c r="H688" s="417" t="s">
        <v>34</v>
      </c>
      <c r="I688" s="418"/>
      <c r="J688" s="419"/>
      <c r="K688" s="417" t="s">
        <v>34</v>
      </c>
      <c r="L688" s="418"/>
      <c r="M688" s="419"/>
      <c r="N688" s="417" t="s">
        <v>34</v>
      </c>
      <c r="O688" s="418"/>
      <c r="P688" s="419">
        <f t="shared" si="8"/>
        <v>91.316</v>
      </c>
      <c r="Q688" s="417" t="s">
        <v>34</v>
      </c>
      <c r="R688" s="418"/>
    </row>
    <row r="689" spans="1:18" s="429" customFormat="1" ht="13.5" hidden="1" outlineLevel="3">
      <c r="A689" s="421"/>
      <c r="B689" s="422"/>
      <c r="C689" s="404" t="s">
        <v>223</v>
      </c>
      <c r="D689" s="423" t="s">
        <v>163</v>
      </c>
      <c r="E689" s="424" t="s">
        <v>227</v>
      </c>
      <c r="F689" s="422"/>
      <c r="G689" s="425">
        <v>95.738</v>
      </c>
      <c r="H689" s="426" t="s">
        <v>34</v>
      </c>
      <c r="I689" s="427"/>
      <c r="J689" s="428"/>
      <c r="K689" s="426" t="s">
        <v>34</v>
      </c>
      <c r="L689" s="427"/>
      <c r="M689" s="428"/>
      <c r="N689" s="426" t="s">
        <v>34</v>
      </c>
      <c r="O689" s="427"/>
      <c r="P689" s="428">
        <f t="shared" si="8"/>
        <v>95.738</v>
      </c>
      <c r="Q689" s="426" t="s">
        <v>34</v>
      </c>
      <c r="R689" s="427"/>
    </row>
    <row r="690" spans="1:18" s="320" customFormat="1" ht="22.5" customHeight="1" hidden="1" outlineLevel="2" collapsed="1">
      <c r="A690" s="321"/>
      <c r="B690" s="453" t="s">
        <v>837</v>
      </c>
      <c r="C690" s="453" t="s">
        <v>316</v>
      </c>
      <c r="D690" s="454" t="s">
        <v>317</v>
      </c>
      <c r="E690" s="455" t="s">
        <v>318</v>
      </c>
      <c r="F690" s="456" t="s">
        <v>319</v>
      </c>
      <c r="G690" s="457">
        <v>2.01</v>
      </c>
      <c r="H690" s="458">
        <v>111.5</v>
      </c>
      <c r="I690" s="459">
        <f>ROUND(H690*G690,2)</f>
        <v>224.12</v>
      </c>
      <c r="J690" s="460"/>
      <c r="K690" s="458">
        <v>111.5</v>
      </c>
      <c r="L690" s="459">
        <f>ROUND(K690*J690,2)</f>
        <v>0</v>
      </c>
      <c r="M690" s="460"/>
      <c r="N690" s="458">
        <v>111.5</v>
      </c>
      <c r="O690" s="459">
        <f>ROUND(N690*M690,2)</f>
        <v>0</v>
      </c>
      <c r="P690" s="460">
        <f t="shared" si="8"/>
        <v>2.01</v>
      </c>
      <c r="Q690" s="458">
        <v>111.5</v>
      </c>
      <c r="R690" s="459">
        <f>ROUND(Q690*P690,2)</f>
        <v>224.12</v>
      </c>
    </row>
    <row r="691" spans="1:18" s="420" customFormat="1" ht="13.5" hidden="1" outlineLevel="3">
      <c r="A691" s="412"/>
      <c r="B691" s="413"/>
      <c r="C691" s="404" t="s">
        <v>223</v>
      </c>
      <c r="D691" s="414" t="s">
        <v>34</v>
      </c>
      <c r="E691" s="415" t="s">
        <v>838</v>
      </c>
      <c r="F691" s="413"/>
      <c r="G691" s="416">
        <v>2.01</v>
      </c>
      <c r="H691" s="417" t="s">
        <v>34</v>
      </c>
      <c r="I691" s="418"/>
      <c r="J691" s="419"/>
      <c r="K691" s="417" t="s">
        <v>34</v>
      </c>
      <c r="L691" s="418"/>
      <c r="M691" s="419"/>
      <c r="N691" s="417" t="s">
        <v>34</v>
      </c>
      <c r="O691" s="418"/>
      <c r="P691" s="419">
        <f t="shared" si="8"/>
        <v>2.01</v>
      </c>
      <c r="Q691" s="417" t="s">
        <v>34</v>
      </c>
      <c r="R691" s="418"/>
    </row>
    <row r="692" spans="1:18" s="320" customFormat="1" ht="22.5" customHeight="1" hidden="1" outlineLevel="2" collapsed="1">
      <c r="A692" s="321"/>
      <c r="B692" s="394" t="s">
        <v>839</v>
      </c>
      <c r="C692" s="394" t="s">
        <v>218</v>
      </c>
      <c r="D692" s="395" t="s">
        <v>840</v>
      </c>
      <c r="E692" s="396" t="s">
        <v>841</v>
      </c>
      <c r="F692" s="397" t="s">
        <v>265</v>
      </c>
      <c r="G692" s="398">
        <v>95.738</v>
      </c>
      <c r="H692" s="399">
        <v>16.7</v>
      </c>
      <c r="I692" s="400">
        <f>ROUND(H692*G692,2)</f>
        <v>1598.82</v>
      </c>
      <c r="J692" s="401"/>
      <c r="K692" s="399">
        <v>16.7</v>
      </c>
      <c r="L692" s="400">
        <f>ROUND(K692*J692,2)</f>
        <v>0</v>
      </c>
      <c r="M692" s="401"/>
      <c r="N692" s="399">
        <v>16.7</v>
      </c>
      <c r="O692" s="400">
        <f>ROUND(N692*M692,2)</f>
        <v>0</v>
      </c>
      <c r="P692" s="401">
        <f t="shared" si="8"/>
        <v>95.738</v>
      </c>
      <c r="Q692" s="399">
        <v>16.7</v>
      </c>
      <c r="R692" s="400">
        <f>ROUND(Q692*P692,2)</f>
        <v>1598.82</v>
      </c>
    </row>
    <row r="693" spans="1:18" s="411" customFormat="1" ht="13.5" hidden="1" outlineLevel="3">
      <c r="A693" s="402"/>
      <c r="B693" s="403"/>
      <c r="C693" s="404" t="s">
        <v>223</v>
      </c>
      <c r="D693" s="405" t="s">
        <v>34</v>
      </c>
      <c r="E693" s="406" t="s">
        <v>842</v>
      </c>
      <c r="F693" s="403"/>
      <c r="G693" s="407" t="s">
        <v>34</v>
      </c>
      <c r="H693" s="408" t="s">
        <v>34</v>
      </c>
      <c r="I693" s="409"/>
      <c r="J693" s="410"/>
      <c r="K693" s="408" t="s">
        <v>34</v>
      </c>
      <c r="L693" s="409"/>
      <c r="M693" s="410"/>
      <c r="N693" s="408" t="s">
        <v>34</v>
      </c>
      <c r="O693" s="409"/>
      <c r="P693" s="410" t="e">
        <f t="shared" si="8"/>
        <v>#VALUE!</v>
      </c>
      <c r="Q693" s="408" t="s">
        <v>34</v>
      </c>
      <c r="R693" s="409"/>
    </row>
    <row r="694" spans="1:18" s="420" customFormat="1" ht="13.5" hidden="1" outlineLevel="3">
      <c r="A694" s="412"/>
      <c r="B694" s="413"/>
      <c r="C694" s="404" t="s">
        <v>223</v>
      </c>
      <c r="D694" s="414" t="s">
        <v>34</v>
      </c>
      <c r="E694" s="415" t="s">
        <v>163</v>
      </c>
      <c r="F694" s="413"/>
      <c r="G694" s="416">
        <v>95.738</v>
      </c>
      <c r="H694" s="417" t="s">
        <v>34</v>
      </c>
      <c r="I694" s="418"/>
      <c r="J694" s="419"/>
      <c r="K694" s="417" t="s">
        <v>34</v>
      </c>
      <c r="L694" s="418"/>
      <c r="M694" s="419"/>
      <c r="N694" s="417" t="s">
        <v>34</v>
      </c>
      <c r="O694" s="418"/>
      <c r="P694" s="419">
        <f t="shared" si="8"/>
        <v>95.738</v>
      </c>
      <c r="Q694" s="417" t="s">
        <v>34</v>
      </c>
      <c r="R694" s="418"/>
    </row>
    <row r="695" spans="1:18" s="390" customFormat="1" ht="29.85" customHeight="1" outlineLevel="1" collapsed="1">
      <c r="A695" s="384"/>
      <c r="B695" s="385"/>
      <c r="C695" s="386" t="s">
        <v>71</v>
      </c>
      <c r="D695" s="392" t="s">
        <v>158</v>
      </c>
      <c r="E695" s="392" t="s">
        <v>843</v>
      </c>
      <c r="F695" s="385"/>
      <c r="G695" s="385"/>
      <c r="H695" s="388" t="s">
        <v>34</v>
      </c>
      <c r="I695" s="393">
        <f>SUM(I696:I912)</f>
        <v>19795824.609999992</v>
      </c>
      <c r="J695" s="384"/>
      <c r="K695" s="388" t="s">
        <v>34</v>
      </c>
      <c r="L695" s="393">
        <f>SUM(L696:L912)</f>
        <v>0</v>
      </c>
      <c r="M695" s="384"/>
      <c r="N695" s="388" t="s">
        <v>34</v>
      </c>
      <c r="O695" s="393">
        <f>SUM(O696:O912)</f>
        <v>0</v>
      </c>
      <c r="P695" s="384"/>
      <c r="Q695" s="388" t="s">
        <v>34</v>
      </c>
      <c r="R695" s="393">
        <f>SUM(R696:R912)</f>
        <v>19795824.609999992</v>
      </c>
    </row>
    <row r="696" spans="1:18" s="320" customFormat="1" ht="31.5" customHeight="1" hidden="1" outlineLevel="2" collapsed="1">
      <c r="A696" s="321"/>
      <c r="B696" s="394" t="s">
        <v>844</v>
      </c>
      <c r="C696" s="394" t="s">
        <v>218</v>
      </c>
      <c r="D696" s="461" t="s">
        <v>457</v>
      </c>
      <c r="E696" s="396" t="s">
        <v>458</v>
      </c>
      <c r="F696" s="397" t="s">
        <v>454</v>
      </c>
      <c r="G696" s="398">
        <v>8640</v>
      </c>
      <c r="H696" s="399">
        <v>16.7</v>
      </c>
      <c r="I696" s="400">
        <f>ROUND(H696*G696,2)</f>
        <v>144288</v>
      </c>
      <c r="J696" s="401"/>
      <c r="K696" s="399">
        <v>16.7</v>
      </c>
      <c r="L696" s="400">
        <f>ROUND(K696*J696,2)</f>
        <v>0</v>
      </c>
      <c r="M696" s="401"/>
      <c r="N696" s="399">
        <v>16.7</v>
      </c>
      <c r="O696" s="400">
        <f>ROUND(N696*M696,2)</f>
        <v>0</v>
      </c>
      <c r="P696" s="401">
        <f aca="true" t="shared" si="9" ref="P696:P758">J696+M696+G696</f>
        <v>8640</v>
      </c>
      <c r="Q696" s="399">
        <v>16.7</v>
      </c>
      <c r="R696" s="400">
        <f>ROUND(Q696*P696,2)</f>
        <v>144288</v>
      </c>
    </row>
    <row r="697" spans="1:18" s="420" customFormat="1" ht="13.5" hidden="1" outlineLevel="3">
      <c r="A697" s="412"/>
      <c r="B697" s="413"/>
      <c r="C697" s="404" t="s">
        <v>223</v>
      </c>
      <c r="D697" s="462" t="s">
        <v>34</v>
      </c>
      <c r="E697" s="415" t="s">
        <v>845</v>
      </c>
      <c r="F697" s="413"/>
      <c r="G697" s="416">
        <v>8640</v>
      </c>
      <c r="H697" s="417" t="s">
        <v>34</v>
      </c>
      <c r="I697" s="418"/>
      <c r="J697" s="419"/>
      <c r="K697" s="417" t="s">
        <v>34</v>
      </c>
      <c r="L697" s="418"/>
      <c r="M697" s="419"/>
      <c r="N697" s="417" t="s">
        <v>34</v>
      </c>
      <c r="O697" s="418"/>
      <c r="P697" s="419">
        <f t="shared" si="9"/>
        <v>8640</v>
      </c>
      <c r="Q697" s="417" t="s">
        <v>34</v>
      </c>
      <c r="R697" s="418"/>
    </row>
    <row r="698" spans="1:18" s="320" customFormat="1" ht="31.5" customHeight="1" hidden="1" outlineLevel="2" collapsed="1">
      <c r="A698" s="321"/>
      <c r="B698" s="394" t="s">
        <v>846</v>
      </c>
      <c r="C698" s="394" t="s">
        <v>218</v>
      </c>
      <c r="D698" s="461" t="s">
        <v>847</v>
      </c>
      <c r="E698" s="396" t="s">
        <v>848</v>
      </c>
      <c r="F698" s="397" t="s">
        <v>454</v>
      </c>
      <c r="G698" s="398">
        <v>8640</v>
      </c>
      <c r="H698" s="399">
        <v>154.8</v>
      </c>
      <c r="I698" s="400">
        <f>ROUND(H698*G698,2)</f>
        <v>1337472</v>
      </c>
      <c r="J698" s="401"/>
      <c r="K698" s="399">
        <v>154.8</v>
      </c>
      <c r="L698" s="400">
        <f>ROUND(K698*J698,2)</f>
        <v>0</v>
      </c>
      <c r="M698" s="401"/>
      <c r="N698" s="399">
        <v>154.8</v>
      </c>
      <c r="O698" s="400">
        <f>ROUND(N698*M698,2)</f>
        <v>0</v>
      </c>
      <c r="P698" s="401">
        <f t="shared" si="9"/>
        <v>8640</v>
      </c>
      <c r="Q698" s="399">
        <v>154.8</v>
      </c>
      <c r="R698" s="400">
        <f>ROUND(Q698*P698,2)</f>
        <v>1337472</v>
      </c>
    </row>
    <row r="699" spans="1:18" s="420" customFormat="1" ht="13.5" hidden="1" outlineLevel="3">
      <c r="A699" s="412"/>
      <c r="B699" s="413"/>
      <c r="C699" s="404" t="s">
        <v>223</v>
      </c>
      <c r="D699" s="462" t="s">
        <v>34</v>
      </c>
      <c r="E699" s="415" t="s">
        <v>849</v>
      </c>
      <c r="F699" s="413"/>
      <c r="G699" s="416">
        <v>8640</v>
      </c>
      <c r="H699" s="417" t="s">
        <v>34</v>
      </c>
      <c r="I699" s="418"/>
      <c r="J699" s="419"/>
      <c r="K699" s="417" t="s">
        <v>34</v>
      </c>
      <c r="L699" s="418"/>
      <c r="M699" s="419"/>
      <c r="N699" s="417" t="s">
        <v>34</v>
      </c>
      <c r="O699" s="418"/>
      <c r="P699" s="419">
        <f t="shared" si="9"/>
        <v>8640</v>
      </c>
      <c r="Q699" s="417" t="s">
        <v>34</v>
      </c>
      <c r="R699" s="418"/>
    </row>
    <row r="700" spans="1:18" s="320" customFormat="1" ht="22.5" customHeight="1" hidden="1" outlineLevel="2" collapsed="1">
      <c r="A700" s="321"/>
      <c r="B700" s="394" t="s">
        <v>850</v>
      </c>
      <c r="C700" s="394" t="s">
        <v>218</v>
      </c>
      <c r="D700" s="461" t="s">
        <v>851</v>
      </c>
      <c r="E700" s="396" t="s">
        <v>852</v>
      </c>
      <c r="F700" s="397" t="s">
        <v>454</v>
      </c>
      <c r="G700" s="398">
        <v>90</v>
      </c>
      <c r="H700" s="399">
        <v>154.8</v>
      </c>
      <c r="I700" s="400">
        <f>ROUND(H700*G700,2)</f>
        <v>13932</v>
      </c>
      <c r="J700" s="401"/>
      <c r="K700" s="399">
        <v>154.8</v>
      </c>
      <c r="L700" s="400">
        <f>ROUND(K700*J700,2)</f>
        <v>0</v>
      </c>
      <c r="M700" s="401"/>
      <c r="N700" s="399">
        <v>154.8</v>
      </c>
      <c r="O700" s="400">
        <f>ROUND(N700*M700,2)</f>
        <v>0</v>
      </c>
      <c r="P700" s="401">
        <f t="shared" si="9"/>
        <v>90</v>
      </c>
      <c r="Q700" s="399">
        <v>154.8</v>
      </c>
      <c r="R700" s="400">
        <f>ROUND(Q700*P700,2)</f>
        <v>13932</v>
      </c>
    </row>
    <row r="701" spans="1:18" s="420" customFormat="1" ht="13.5" hidden="1" outlineLevel="3">
      <c r="A701" s="412"/>
      <c r="B701" s="413"/>
      <c r="C701" s="404" t="s">
        <v>223</v>
      </c>
      <c r="D701" s="462" t="s">
        <v>34</v>
      </c>
      <c r="E701" s="415" t="s">
        <v>853</v>
      </c>
      <c r="F701" s="413"/>
      <c r="G701" s="416">
        <v>90</v>
      </c>
      <c r="H701" s="417" t="s">
        <v>34</v>
      </c>
      <c r="I701" s="418"/>
      <c r="J701" s="419"/>
      <c r="K701" s="417" t="s">
        <v>34</v>
      </c>
      <c r="L701" s="418"/>
      <c r="M701" s="419"/>
      <c r="N701" s="417" t="s">
        <v>34</v>
      </c>
      <c r="O701" s="418"/>
      <c r="P701" s="419">
        <f t="shared" si="9"/>
        <v>90</v>
      </c>
      <c r="Q701" s="417" t="s">
        <v>34</v>
      </c>
      <c r="R701" s="418"/>
    </row>
    <row r="702" spans="1:18" s="320" customFormat="1" ht="22.5" customHeight="1" hidden="1" outlineLevel="2" collapsed="1">
      <c r="A702" s="321"/>
      <c r="B702" s="394" t="s">
        <v>854</v>
      </c>
      <c r="C702" s="394" t="s">
        <v>218</v>
      </c>
      <c r="D702" s="461" t="s">
        <v>855</v>
      </c>
      <c r="E702" s="396" t="s">
        <v>856</v>
      </c>
      <c r="F702" s="397" t="s">
        <v>454</v>
      </c>
      <c r="G702" s="398">
        <v>360</v>
      </c>
      <c r="H702" s="399">
        <v>111.5</v>
      </c>
      <c r="I702" s="400">
        <f>ROUND(H702*G702,2)</f>
        <v>40140</v>
      </c>
      <c r="J702" s="401"/>
      <c r="K702" s="399">
        <v>111.5</v>
      </c>
      <c r="L702" s="400">
        <f>ROUND(K702*J702,2)</f>
        <v>0</v>
      </c>
      <c r="M702" s="401"/>
      <c r="N702" s="399">
        <v>111.5</v>
      </c>
      <c r="O702" s="400">
        <f>ROUND(N702*M702,2)</f>
        <v>0</v>
      </c>
      <c r="P702" s="401">
        <f t="shared" si="9"/>
        <v>360</v>
      </c>
      <c r="Q702" s="399">
        <v>111.5</v>
      </c>
      <c r="R702" s="400">
        <f>ROUND(Q702*P702,2)</f>
        <v>40140</v>
      </c>
    </row>
    <row r="703" spans="1:18" s="420" customFormat="1" ht="13.5" hidden="1" outlineLevel="3">
      <c r="A703" s="412"/>
      <c r="B703" s="413"/>
      <c r="C703" s="404" t="s">
        <v>223</v>
      </c>
      <c r="D703" s="462" t="s">
        <v>34</v>
      </c>
      <c r="E703" s="415" t="s">
        <v>857</v>
      </c>
      <c r="F703" s="413"/>
      <c r="G703" s="416">
        <v>360</v>
      </c>
      <c r="H703" s="417" t="s">
        <v>34</v>
      </c>
      <c r="I703" s="418"/>
      <c r="J703" s="419"/>
      <c r="K703" s="417" t="s">
        <v>34</v>
      </c>
      <c r="L703" s="418"/>
      <c r="M703" s="419"/>
      <c r="N703" s="417" t="s">
        <v>34</v>
      </c>
      <c r="O703" s="418"/>
      <c r="P703" s="419">
        <f t="shared" si="9"/>
        <v>360</v>
      </c>
      <c r="Q703" s="417" t="s">
        <v>34</v>
      </c>
      <c r="R703" s="418"/>
    </row>
    <row r="704" spans="1:18" s="320" customFormat="1" ht="22.5" customHeight="1" hidden="1" outlineLevel="2">
      <c r="A704" s="321"/>
      <c r="B704" s="394" t="s">
        <v>858</v>
      </c>
      <c r="C704" s="394" t="s">
        <v>218</v>
      </c>
      <c r="D704" s="461" t="s">
        <v>859</v>
      </c>
      <c r="E704" s="396" t="s">
        <v>860</v>
      </c>
      <c r="F704" s="397" t="s">
        <v>861</v>
      </c>
      <c r="G704" s="398">
        <v>360</v>
      </c>
      <c r="H704" s="399">
        <v>83.6</v>
      </c>
      <c r="I704" s="400">
        <f>ROUND(H704*G704,2)</f>
        <v>30096</v>
      </c>
      <c r="J704" s="401"/>
      <c r="K704" s="399">
        <v>83.6</v>
      </c>
      <c r="L704" s="400">
        <f>ROUND(K704*J704,2)</f>
        <v>0</v>
      </c>
      <c r="M704" s="401"/>
      <c r="N704" s="399">
        <v>83.6</v>
      </c>
      <c r="O704" s="400">
        <f>ROUND(N704*M704,2)</f>
        <v>0</v>
      </c>
      <c r="P704" s="401">
        <f t="shared" si="9"/>
        <v>360</v>
      </c>
      <c r="Q704" s="399">
        <v>83.6</v>
      </c>
      <c r="R704" s="400">
        <f>ROUND(Q704*P704,2)</f>
        <v>30096</v>
      </c>
    </row>
    <row r="705" spans="1:18" s="320" customFormat="1" ht="22.5" customHeight="1" hidden="1" outlineLevel="2" collapsed="1">
      <c r="A705" s="321"/>
      <c r="B705" s="394" t="s">
        <v>862</v>
      </c>
      <c r="C705" s="394" t="s">
        <v>218</v>
      </c>
      <c r="D705" s="461" t="s">
        <v>863</v>
      </c>
      <c r="E705" s="396" t="s">
        <v>864</v>
      </c>
      <c r="F705" s="397" t="s">
        <v>861</v>
      </c>
      <c r="G705" s="398">
        <v>1440</v>
      </c>
      <c r="H705" s="399">
        <v>62.7</v>
      </c>
      <c r="I705" s="400">
        <f>ROUND(H705*G705,2)</f>
        <v>90288</v>
      </c>
      <c r="J705" s="401"/>
      <c r="K705" s="399">
        <v>62.7</v>
      </c>
      <c r="L705" s="400">
        <f>ROUND(K705*J705,2)</f>
        <v>0</v>
      </c>
      <c r="M705" s="401"/>
      <c r="N705" s="399">
        <v>62.7</v>
      </c>
      <c r="O705" s="400">
        <f>ROUND(N705*M705,2)</f>
        <v>0</v>
      </c>
      <c r="P705" s="401">
        <f t="shared" si="9"/>
        <v>1440</v>
      </c>
      <c r="Q705" s="399">
        <v>62.7</v>
      </c>
      <c r="R705" s="400">
        <f>ROUND(Q705*P705,2)</f>
        <v>90288</v>
      </c>
    </row>
    <row r="706" spans="1:18" s="420" customFormat="1" ht="13.5" hidden="1" outlineLevel="3">
      <c r="A706" s="412"/>
      <c r="B706" s="413"/>
      <c r="C706" s="404" t="s">
        <v>223</v>
      </c>
      <c r="D706" s="413"/>
      <c r="E706" s="415" t="s">
        <v>865</v>
      </c>
      <c r="F706" s="413"/>
      <c r="G706" s="416">
        <v>1440</v>
      </c>
      <c r="H706" s="417" t="s">
        <v>34</v>
      </c>
      <c r="I706" s="418"/>
      <c r="J706" s="419"/>
      <c r="K706" s="417" t="s">
        <v>34</v>
      </c>
      <c r="L706" s="418"/>
      <c r="M706" s="419"/>
      <c r="N706" s="417" t="s">
        <v>34</v>
      </c>
      <c r="O706" s="418"/>
      <c r="P706" s="419">
        <f t="shared" si="9"/>
        <v>1440</v>
      </c>
      <c r="Q706" s="417" t="s">
        <v>34</v>
      </c>
      <c r="R706" s="418"/>
    </row>
    <row r="707" spans="1:18" s="320" customFormat="1" ht="22.5" customHeight="1" hidden="1" outlineLevel="2" collapsed="1">
      <c r="A707" s="321"/>
      <c r="B707" s="394" t="s">
        <v>866</v>
      </c>
      <c r="C707" s="394" t="s">
        <v>218</v>
      </c>
      <c r="D707" s="461" t="s">
        <v>867</v>
      </c>
      <c r="E707" s="396" t="s">
        <v>868</v>
      </c>
      <c r="F707" s="397" t="s">
        <v>221</v>
      </c>
      <c r="G707" s="398">
        <v>425.718</v>
      </c>
      <c r="H707" s="399">
        <v>292.6</v>
      </c>
      <c r="I707" s="400">
        <f>ROUND(H707*G707,2)</f>
        <v>124565.09</v>
      </c>
      <c r="J707" s="401"/>
      <c r="K707" s="399">
        <v>292.6</v>
      </c>
      <c r="L707" s="400">
        <f>ROUND(K707*J707,2)</f>
        <v>0</v>
      </c>
      <c r="M707" s="401"/>
      <c r="N707" s="399">
        <v>292.6</v>
      </c>
      <c r="O707" s="400">
        <f>ROUND(N707*M707,2)</f>
        <v>0</v>
      </c>
      <c r="P707" s="401">
        <f t="shared" si="9"/>
        <v>425.718</v>
      </c>
      <c r="Q707" s="399">
        <v>292.6</v>
      </c>
      <c r="R707" s="400">
        <f>ROUND(Q707*P707,2)</f>
        <v>124565.09</v>
      </c>
    </row>
    <row r="708" spans="1:18" s="411" customFormat="1" ht="13.5" hidden="1" outlineLevel="3">
      <c r="A708" s="402"/>
      <c r="B708" s="403"/>
      <c r="C708" s="404" t="s">
        <v>223</v>
      </c>
      <c r="D708" s="407" t="s">
        <v>34</v>
      </c>
      <c r="E708" s="406" t="s">
        <v>869</v>
      </c>
      <c r="F708" s="403"/>
      <c r="G708" s="407" t="s">
        <v>34</v>
      </c>
      <c r="H708" s="408" t="s">
        <v>34</v>
      </c>
      <c r="I708" s="409"/>
      <c r="J708" s="410"/>
      <c r="K708" s="408" t="s">
        <v>34</v>
      </c>
      <c r="L708" s="409"/>
      <c r="M708" s="410"/>
      <c r="N708" s="408" t="s">
        <v>34</v>
      </c>
      <c r="O708" s="409"/>
      <c r="P708" s="410" t="e">
        <f t="shared" si="9"/>
        <v>#VALUE!</v>
      </c>
      <c r="Q708" s="408" t="s">
        <v>34</v>
      </c>
      <c r="R708" s="409"/>
    </row>
    <row r="709" spans="1:18" s="411" customFormat="1" ht="13.5" hidden="1" outlineLevel="3">
      <c r="A709" s="402"/>
      <c r="B709" s="403"/>
      <c r="C709" s="404" t="s">
        <v>223</v>
      </c>
      <c r="D709" s="407" t="s">
        <v>34</v>
      </c>
      <c r="E709" s="406" t="s">
        <v>870</v>
      </c>
      <c r="F709" s="403"/>
      <c r="G709" s="407" t="s">
        <v>34</v>
      </c>
      <c r="H709" s="408" t="s">
        <v>34</v>
      </c>
      <c r="I709" s="409"/>
      <c r="J709" s="410"/>
      <c r="K709" s="408" t="s">
        <v>34</v>
      </c>
      <c r="L709" s="409"/>
      <c r="M709" s="410"/>
      <c r="N709" s="408" t="s">
        <v>34</v>
      </c>
      <c r="O709" s="409"/>
      <c r="P709" s="410" t="e">
        <f t="shared" si="9"/>
        <v>#VALUE!</v>
      </c>
      <c r="Q709" s="408" t="s">
        <v>34</v>
      </c>
      <c r="R709" s="409"/>
    </row>
    <row r="710" spans="1:18" s="411" customFormat="1" ht="13.5" hidden="1" outlineLevel="3">
      <c r="A710" s="402"/>
      <c r="B710" s="403"/>
      <c r="C710" s="404" t="s">
        <v>223</v>
      </c>
      <c r="D710" s="407" t="s">
        <v>34</v>
      </c>
      <c r="E710" s="406" t="s">
        <v>871</v>
      </c>
      <c r="F710" s="403"/>
      <c r="G710" s="407" t="s">
        <v>34</v>
      </c>
      <c r="H710" s="408" t="s">
        <v>34</v>
      </c>
      <c r="I710" s="409"/>
      <c r="J710" s="410"/>
      <c r="K710" s="408" t="s">
        <v>34</v>
      </c>
      <c r="L710" s="409"/>
      <c r="M710" s="410"/>
      <c r="N710" s="408" t="s">
        <v>34</v>
      </c>
      <c r="O710" s="409"/>
      <c r="P710" s="410" t="e">
        <f t="shared" si="9"/>
        <v>#VALUE!</v>
      </c>
      <c r="Q710" s="408" t="s">
        <v>34</v>
      </c>
      <c r="R710" s="409"/>
    </row>
    <row r="711" spans="1:18" s="411" customFormat="1" ht="13.5" hidden="1" outlineLevel="3">
      <c r="A711" s="402"/>
      <c r="B711" s="403"/>
      <c r="C711" s="404" t="s">
        <v>223</v>
      </c>
      <c r="D711" s="407" t="s">
        <v>34</v>
      </c>
      <c r="E711" s="406" t="s">
        <v>872</v>
      </c>
      <c r="F711" s="403"/>
      <c r="G711" s="407" t="s">
        <v>34</v>
      </c>
      <c r="H711" s="408" t="s">
        <v>34</v>
      </c>
      <c r="I711" s="409"/>
      <c r="J711" s="410"/>
      <c r="K711" s="408" t="s">
        <v>34</v>
      </c>
      <c r="L711" s="409"/>
      <c r="M711" s="410"/>
      <c r="N711" s="408" t="s">
        <v>34</v>
      </c>
      <c r="O711" s="409"/>
      <c r="P711" s="410" t="e">
        <f t="shared" si="9"/>
        <v>#VALUE!</v>
      </c>
      <c r="Q711" s="408" t="s">
        <v>34</v>
      </c>
      <c r="R711" s="409"/>
    </row>
    <row r="712" spans="1:18" s="420" customFormat="1" ht="13.5" hidden="1" outlineLevel="3">
      <c r="A712" s="412"/>
      <c r="B712" s="413"/>
      <c r="C712" s="404" t="s">
        <v>223</v>
      </c>
      <c r="D712" s="462" t="s">
        <v>34</v>
      </c>
      <c r="E712" s="415" t="s">
        <v>873</v>
      </c>
      <c r="F712" s="413"/>
      <c r="G712" s="416">
        <v>835.903</v>
      </c>
      <c r="H712" s="417" t="s">
        <v>34</v>
      </c>
      <c r="I712" s="418"/>
      <c r="J712" s="419"/>
      <c r="K712" s="417" t="s">
        <v>34</v>
      </c>
      <c r="L712" s="418"/>
      <c r="M712" s="419"/>
      <c r="N712" s="417" t="s">
        <v>34</v>
      </c>
      <c r="O712" s="418"/>
      <c r="P712" s="419">
        <f t="shared" si="9"/>
        <v>835.903</v>
      </c>
      <c r="Q712" s="417" t="s">
        <v>34</v>
      </c>
      <c r="R712" s="418"/>
    </row>
    <row r="713" spans="1:18" s="420" customFormat="1" ht="13.5" hidden="1" outlineLevel="3">
      <c r="A713" s="412"/>
      <c r="B713" s="413"/>
      <c r="C713" s="404" t="s">
        <v>223</v>
      </c>
      <c r="D713" s="462" t="s">
        <v>34</v>
      </c>
      <c r="E713" s="415" t="s">
        <v>874</v>
      </c>
      <c r="F713" s="413"/>
      <c r="G713" s="416">
        <v>15.533</v>
      </c>
      <c r="H713" s="417" t="s">
        <v>34</v>
      </c>
      <c r="I713" s="418"/>
      <c r="J713" s="419"/>
      <c r="K713" s="417" t="s">
        <v>34</v>
      </c>
      <c r="L713" s="418"/>
      <c r="M713" s="419"/>
      <c r="N713" s="417" t="s">
        <v>34</v>
      </c>
      <c r="O713" s="418"/>
      <c r="P713" s="419">
        <f t="shared" si="9"/>
        <v>15.533</v>
      </c>
      <c r="Q713" s="417" t="s">
        <v>34</v>
      </c>
      <c r="R713" s="418"/>
    </row>
    <row r="714" spans="1:18" s="445" customFormat="1" ht="13.5" hidden="1" outlineLevel="3">
      <c r="A714" s="444"/>
      <c r="B714" s="446"/>
      <c r="C714" s="404" t="s">
        <v>223</v>
      </c>
      <c r="D714" s="463" t="s">
        <v>191</v>
      </c>
      <c r="E714" s="448" t="s">
        <v>238</v>
      </c>
      <c r="F714" s="446"/>
      <c r="G714" s="449">
        <v>851.436</v>
      </c>
      <c r="H714" s="450" t="s">
        <v>34</v>
      </c>
      <c r="I714" s="451"/>
      <c r="J714" s="452"/>
      <c r="K714" s="450" t="s">
        <v>34</v>
      </c>
      <c r="L714" s="451"/>
      <c r="M714" s="452"/>
      <c r="N714" s="450" t="s">
        <v>34</v>
      </c>
      <c r="O714" s="451"/>
      <c r="P714" s="452">
        <f t="shared" si="9"/>
        <v>851.436</v>
      </c>
      <c r="Q714" s="450" t="s">
        <v>34</v>
      </c>
      <c r="R714" s="451"/>
    </row>
    <row r="715" spans="1:18" s="429" customFormat="1" ht="13.5" hidden="1" outlineLevel="3">
      <c r="A715" s="421"/>
      <c r="B715" s="422"/>
      <c r="C715" s="404" t="s">
        <v>223</v>
      </c>
      <c r="D715" s="464" t="s">
        <v>195</v>
      </c>
      <c r="E715" s="424" t="s">
        <v>227</v>
      </c>
      <c r="F715" s="422"/>
      <c r="G715" s="425">
        <v>851.436</v>
      </c>
      <c r="H715" s="426" t="s">
        <v>34</v>
      </c>
      <c r="I715" s="427"/>
      <c r="J715" s="428"/>
      <c r="K715" s="426" t="s">
        <v>34</v>
      </c>
      <c r="L715" s="427"/>
      <c r="M715" s="428"/>
      <c r="N715" s="426" t="s">
        <v>34</v>
      </c>
      <c r="O715" s="427"/>
      <c r="P715" s="428">
        <f t="shared" si="9"/>
        <v>851.436</v>
      </c>
      <c r="Q715" s="426" t="s">
        <v>34</v>
      </c>
      <c r="R715" s="427"/>
    </row>
    <row r="716" spans="1:18" s="411" customFormat="1" ht="13.5" hidden="1" outlineLevel="3">
      <c r="A716" s="402"/>
      <c r="B716" s="403"/>
      <c r="C716" s="404" t="s">
        <v>223</v>
      </c>
      <c r="D716" s="407" t="s">
        <v>34</v>
      </c>
      <c r="E716" s="406" t="s">
        <v>246</v>
      </c>
      <c r="F716" s="403"/>
      <c r="G716" s="407" t="s">
        <v>34</v>
      </c>
      <c r="H716" s="408" t="s">
        <v>34</v>
      </c>
      <c r="I716" s="409"/>
      <c r="J716" s="410"/>
      <c r="K716" s="408" t="s">
        <v>34</v>
      </c>
      <c r="L716" s="409"/>
      <c r="M716" s="410"/>
      <c r="N716" s="408" t="s">
        <v>34</v>
      </c>
      <c r="O716" s="409"/>
      <c r="P716" s="410" t="e">
        <f t="shared" si="9"/>
        <v>#VALUE!</v>
      </c>
      <c r="Q716" s="408" t="s">
        <v>34</v>
      </c>
      <c r="R716" s="409"/>
    </row>
    <row r="717" spans="1:18" s="420" customFormat="1" ht="13.5" hidden="1" outlineLevel="3">
      <c r="A717" s="412"/>
      <c r="B717" s="413"/>
      <c r="C717" s="404" t="s">
        <v>223</v>
      </c>
      <c r="D717" s="462" t="s">
        <v>34</v>
      </c>
      <c r="E717" s="415" t="s">
        <v>875</v>
      </c>
      <c r="F717" s="413"/>
      <c r="G717" s="416">
        <v>425.718</v>
      </c>
      <c r="H717" s="417" t="s">
        <v>34</v>
      </c>
      <c r="I717" s="418"/>
      <c r="J717" s="419"/>
      <c r="K717" s="417" t="s">
        <v>34</v>
      </c>
      <c r="L717" s="418"/>
      <c r="M717" s="419"/>
      <c r="N717" s="417" t="s">
        <v>34</v>
      </c>
      <c r="O717" s="418"/>
      <c r="P717" s="419">
        <f t="shared" si="9"/>
        <v>425.718</v>
      </c>
      <c r="Q717" s="417" t="s">
        <v>34</v>
      </c>
      <c r="R717" s="418"/>
    </row>
    <row r="718" spans="1:18" s="320" customFormat="1" ht="22.5" customHeight="1" hidden="1" outlineLevel="2" collapsed="1">
      <c r="A718" s="321"/>
      <c r="B718" s="394" t="s">
        <v>876</v>
      </c>
      <c r="C718" s="394" t="s">
        <v>218</v>
      </c>
      <c r="D718" s="461" t="s">
        <v>586</v>
      </c>
      <c r="E718" s="396" t="s">
        <v>587</v>
      </c>
      <c r="F718" s="397" t="s">
        <v>221</v>
      </c>
      <c r="G718" s="398">
        <v>106.43</v>
      </c>
      <c r="H718" s="399">
        <v>12.4</v>
      </c>
      <c r="I718" s="400">
        <f>ROUND(H718*G718,2)</f>
        <v>1319.73</v>
      </c>
      <c r="J718" s="401"/>
      <c r="K718" s="399">
        <v>12.4</v>
      </c>
      <c r="L718" s="400">
        <f>ROUND(K718*J718,2)</f>
        <v>0</v>
      </c>
      <c r="M718" s="401"/>
      <c r="N718" s="399">
        <v>12.4</v>
      </c>
      <c r="O718" s="400">
        <f>ROUND(N718*M718,2)</f>
        <v>0</v>
      </c>
      <c r="P718" s="401">
        <f t="shared" si="9"/>
        <v>106.43</v>
      </c>
      <c r="Q718" s="399">
        <v>12.4</v>
      </c>
      <c r="R718" s="400">
        <f>ROUND(Q718*P718,2)</f>
        <v>1319.73</v>
      </c>
    </row>
    <row r="719" spans="1:18" s="411" customFormat="1" ht="13.5" hidden="1" outlineLevel="3">
      <c r="A719" s="402"/>
      <c r="B719" s="403"/>
      <c r="C719" s="404" t="s">
        <v>223</v>
      </c>
      <c r="D719" s="407" t="s">
        <v>34</v>
      </c>
      <c r="E719" s="406" t="s">
        <v>877</v>
      </c>
      <c r="F719" s="403"/>
      <c r="G719" s="407" t="s">
        <v>34</v>
      </c>
      <c r="H719" s="408" t="s">
        <v>34</v>
      </c>
      <c r="I719" s="409"/>
      <c r="J719" s="410"/>
      <c r="K719" s="408" t="s">
        <v>34</v>
      </c>
      <c r="L719" s="409"/>
      <c r="M719" s="410"/>
      <c r="N719" s="408" t="s">
        <v>34</v>
      </c>
      <c r="O719" s="409"/>
      <c r="P719" s="410" t="e">
        <f t="shared" si="9"/>
        <v>#VALUE!</v>
      </c>
      <c r="Q719" s="408" t="s">
        <v>34</v>
      </c>
      <c r="R719" s="409"/>
    </row>
    <row r="720" spans="1:18" s="420" customFormat="1" ht="13.5" hidden="1" outlineLevel="3">
      <c r="A720" s="412"/>
      <c r="B720" s="413"/>
      <c r="C720" s="404" t="s">
        <v>223</v>
      </c>
      <c r="D720" s="462" t="s">
        <v>34</v>
      </c>
      <c r="E720" s="415" t="s">
        <v>878</v>
      </c>
      <c r="F720" s="413"/>
      <c r="G720" s="416">
        <v>106.43</v>
      </c>
      <c r="H720" s="417" t="s">
        <v>34</v>
      </c>
      <c r="I720" s="418"/>
      <c r="J720" s="419"/>
      <c r="K720" s="417" t="s">
        <v>34</v>
      </c>
      <c r="L720" s="418"/>
      <c r="M720" s="419"/>
      <c r="N720" s="417" t="s">
        <v>34</v>
      </c>
      <c r="O720" s="418"/>
      <c r="P720" s="419">
        <f t="shared" si="9"/>
        <v>106.43</v>
      </c>
      <c r="Q720" s="417" t="s">
        <v>34</v>
      </c>
      <c r="R720" s="418"/>
    </row>
    <row r="721" spans="1:18" s="320" customFormat="1" ht="22.5" customHeight="1" hidden="1" outlineLevel="2" collapsed="1">
      <c r="A721" s="321"/>
      <c r="B721" s="394" t="s">
        <v>879</v>
      </c>
      <c r="C721" s="394" t="s">
        <v>218</v>
      </c>
      <c r="D721" s="461" t="s">
        <v>880</v>
      </c>
      <c r="E721" s="396" t="s">
        <v>881</v>
      </c>
      <c r="F721" s="397" t="s">
        <v>221</v>
      </c>
      <c r="G721" s="398">
        <v>383.146</v>
      </c>
      <c r="H721" s="399">
        <v>390.1</v>
      </c>
      <c r="I721" s="400">
        <f>ROUND(H721*G721,2)</f>
        <v>149465.25</v>
      </c>
      <c r="J721" s="401"/>
      <c r="K721" s="399">
        <v>390.1</v>
      </c>
      <c r="L721" s="400">
        <f>ROUND(K721*J721,2)</f>
        <v>0</v>
      </c>
      <c r="M721" s="401"/>
      <c r="N721" s="399">
        <v>390.1</v>
      </c>
      <c r="O721" s="400">
        <f>ROUND(N721*M721,2)</f>
        <v>0</v>
      </c>
      <c r="P721" s="401">
        <f t="shared" si="9"/>
        <v>383.146</v>
      </c>
      <c r="Q721" s="399">
        <v>390.1</v>
      </c>
      <c r="R721" s="400">
        <f>ROUND(Q721*P721,2)</f>
        <v>149465.25</v>
      </c>
    </row>
    <row r="722" spans="1:18" s="411" customFormat="1" ht="13.5" hidden="1" outlineLevel="3">
      <c r="A722" s="402"/>
      <c r="B722" s="403"/>
      <c r="C722" s="404" t="s">
        <v>223</v>
      </c>
      <c r="D722" s="407" t="s">
        <v>34</v>
      </c>
      <c r="E722" s="406" t="s">
        <v>882</v>
      </c>
      <c r="F722" s="403"/>
      <c r="G722" s="407" t="s">
        <v>34</v>
      </c>
      <c r="H722" s="408" t="s">
        <v>34</v>
      </c>
      <c r="I722" s="409"/>
      <c r="J722" s="410"/>
      <c r="K722" s="408" t="s">
        <v>34</v>
      </c>
      <c r="L722" s="409"/>
      <c r="M722" s="410"/>
      <c r="N722" s="408" t="s">
        <v>34</v>
      </c>
      <c r="O722" s="409"/>
      <c r="P722" s="410" t="e">
        <f t="shared" si="9"/>
        <v>#VALUE!</v>
      </c>
      <c r="Q722" s="408" t="s">
        <v>34</v>
      </c>
      <c r="R722" s="409"/>
    </row>
    <row r="723" spans="1:18" s="420" customFormat="1" ht="13.5" hidden="1" outlineLevel="3">
      <c r="A723" s="412"/>
      <c r="B723" s="413"/>
      <c r="C723" s="404" t="s">
        <v>223</v>
      </c>
      <c r="D723" s="462" t="s">
        <v>34</v>
      </c>
      <c r="E723" s="415" t="s">
        <v>883</v>
      </c>
      <c r="F723" s="413"/>
      <c r="G723" s="416">
        <v>383.146</v>
      </c>
      <c r="H723" s="417" t="s">
        <v>34</v>
      </c>
      <c r="I723" s="418"/>
      <c r="J723" s="419"/>
      <c r="K723" s="417" t="s">
        <v>34</v>
      </c>
      <c r="L723" s="418"/>
      <c r="M723" s="419"/>
      <c r="N723" s="417" t="s">
        <v>34</v>
      </c>
      <c r="O723" s="418"/>
      <c r="P723" s="419">
        <f t="shared" si="9"/>
        <v>383.146</v>
      </c>
      <c r="Q723" s="417" t="s">
        <v>34</v>
      </c>
      <c r="R723" s="418"/>
    </row>
    <row r="724" spans="1:18" s="320" customFormat="1" ht="22.5" customHeight="1" hidden="1" outlineLevel="2" collapsed="1">
      <c r="A724" s="321"/>
      <c r="B724" s="394" t="s">
        <v>884</v>
      </c>
      <c r="C724" s="394" t="s">
        <v>218</v>
      </c>
      <c r="D724" s="461" t="s">
        <v>594</v>
      </c>
      <c r="E724" s="396" t="s">
        <v>595</v>
      </c>
      <c r="F724" s="397" t="s">
        <v>221</v>
      </c>
      <c r="G724" s="398">
        <v>95.787</v>
      </c>
      <c r="H724" s="399">
        <v>12.4</v>
      </c>
      <c r="I724" s="400">
        <f>ROUND(H724*G724,2)</f>
        <v>1187.76</v>
      </c>
      <c r="J724" s="401"/>
      <c r="K724" s="399">
        <v>12.4</v>
      </c>
      <c r="L724" s="400">
        <f>ROUND(K724*J724,2)</f>
        <v>0</v>
      </c>
      <c r="M724" s="401"/>
      <c r="N724" s="399">
        <v>12.4</v>
      </c>
      <c r="O724" s="400">
        <f>ROUND(N724*M724,2)</f>
        <v>0</v>
      </c>
      <c r="P724" s="401">
        <f t="shared" si="9"/>
        <v>95.787</v>
      </c>
      <c r="Q724" s="399">
        <v>12.4</v>
      </c>
      <c r="R724" s="400">
        <f>ROUND(Q724*P724,2)</f>
        <v>1187.76</v>
      </c>
    </row>
    <row r="725" spans="1:18" s="411" customFormat="1" ht="13.5" hidden="1" outlineLevel="3">
      <c r="A725" s="402"/>
      <c r="B725" s="403"/>
      <c r="C725" s="404" t="s">
        <v>223</v>
      </c>
      <c r="D725" s="407" t="s">
        <v>34</v>
      </c>
      <c r="E725" s="406" t="s">
        <v>877</v>
      </c>
      <c r="F725" s="403"/>
      <c r="G725" s="407" t="s">
        <v>34</v>
      </c>
      <c r="H725" s="408" t="s">
        <v>34</v>
      </c>
      <c r="I725" s="409"/>
      <c r="J725" s="410"/>
      <c r="K725" s="408" t="s">
        <v>34</v>
      </c>
      <c r="L725" s="409"/>
      <c r="M725" s="410"/>
      <c r="N725" s="408" t="s">
        <v>34</v>
      </c>
      <c r="O725" s="409"/>
      <c r="P725" s="410" t="e">
        <f t="shared" si="9"/>
        <v>#VALUE!</v>
      </c>
      <c r="Q725" s="408" t="s">
        <v>34</v>
      </c>
      <c r="R725" s="409"/>
    </row>
    <row r="726" spans="1:18" s="420" customFormat="1" ht="13.5" hidden="1" outlineLevel="3">
      <c r="A726" s="412"/>
      <c r="B726" s="413"/>
      <c r="C726" s="404" t="s">
        <v>223</v>
      </c>
      <c r="D726" s="462" t="s">
        <v>34</v>
      </c>
      <c r="E726" s="415" t="s">
        <v>885</v>
      </c>
      <c r="F726" s="413"/>
      <c r="G726" s="416">
        <v>95.787</v>
      </c>
      <c r="H726" s="417" t="s">
        <v>34</v>
      </c>
      <c r="I726" s="418"/>
      <c r="J726" s="419"/>
      <c r="K726" s="417" t="s">
        <v>34</v>
      </c>
      <c r="L726" s="418"/>
      <c r="M726" s="419"/>
      <c r="N726" s="417" t="s">
        <v>34</v>
      </c>
      <c r="O726" s="418"/>
      <c r="P726" s="419">
        <f t="shared" si="9"/>
        <v>95.787</v>
      </c>
      <c r="Q726" s="417" t="s">
        <v>34</v>
      </c>
      <c r="R726" s="418"/>
    </row>
    <row r="727" spans="1:18" s="320" customFormat="1" ht="22.5" customHeight="1" hidden="1" outlineLevel="2" collapsed="1">
      <c r="A727" s="321"/>
      <c r="B727" s="394" t="s">
        <v>886</v>
      </c>
      <c r="C727" s="394" t="s">
        <v>218</v>
      </c>
      <c r="D727" s="461" t="s">
        <v>887</v>
      </c>
      <c r="E727" s="396" t="s">
        <v>888</v>
      </c>
      <c r="F727" s="397" t="s">
        <v>221</v>
      </c>
      <c r="G727" s="398">
        <v>42.572</v>
      </c>
      <c r="H727" s="399">
        <v>696.6</v>
      </c>
      <c r="I727" s="400">
        <f>ROUND(H727*G727,2)</f>
        <v>29655.66</v>
      </c>
      <c r="J727" s="401"/>
      <c r="K727" s="399">
        <v>696.6</v>
      </c>
      <c r="L727" s="400">
        <f>ROUND(K727*J727,2)</f>
        <v>0</v>
      </c>
      <c r="M727" s="401"/>
      <c r="N727" s="399">
        <v>696.6</v>
      </c>
      <c r="O727" s="400">
        <f>ROUND(N727*M727,2)</f>
        <v>0</v>
      </c>
      <c r="P727" s="401">
        <f t="shared" si="9"/>
        <v>42.572</v>
      </c>
      <c r="Q727" s="399">
        <v>696.6</v>
      </c>
      <c r="R727" s="400">
        <f>ROUND(Q727*P727,2)</f>
        <v>29655.66</v>
      </c>
    </row>
    <row r="728" spans="1:18" s="411" customFormat="1" ht="13.5" hidden="1" outlineLevel="3">
      <c r="A728" s="402"/>
      <c r="B728" s="403"/>
      <c r="C728" s="404" t="s">
        <v>223</v>
      </c>
      <c r="D728" s="407" t="s">
        <v>34</v>
      </c>
      <c r="E728" s="406" t="s">
        <v>889</v>
      </c>
      <c r="F728" s="403"/>
      <c r="G728" s="407" t="s">
        <v>34</v>
      </c>
      <c r="H728" s="408" t="s">
        <v>34</v>
      </c>
      <c r="I728" s="409"/>
      <c r="J728" s="410"/>
      <c r="K728" s="408" t="s">
        <v>34</v>
      </c>
      <c r="L728" s="409"/>
      <c r="M728" s="410"/>
      <c r="N728" s="408" t="s">
        <v>34</v>
      </c>
      <c r="O728" s="409"/>
      <c r="P728" s="410" t="e">
        <f t="shared" si="9"/>
        <v>#VALUE!</v>
      </c>
      <c r="Q728" s="408" t="s">
        <v>34</v>
      </c>
      <c r="R728" s="409"/>
    </row>
    <row r="729" spans="1:18" s="420" customFormat="1" ht="13.5" hidden="1" outlineLevel="3">
      <c r="A729" s="412"/>
      <c r="B729" s="413"/>
      <c r="C729" s="404" t="s">
        <v>223</v>
      </c>
      <c r="D729" s="462" t="s">
        <v>34</v>
      </c>
      <c r="E729" s="415" t="s">
        <v>890</v>
      </c>
      <c r="F729" s="413"/>
      <c r="G729" s="416">
        <v>42.572</v>
      </c>
      <c r="H729" s="417" t="s">
        <v>34</v>
      </c>
      <c r="I729" s="418"/>
      <c r="J729" s="419"/>
      <c r="K729" s="417" t="s">
        <v>34</v>
      </c>
      <c r="L729" s="418"/>
      <c r="M729" s="419"/>
      <c r="N729" s="417" t="s">
        <v>34</v>
      </c>
      <c r="O729" s="418"/>
      <c r="P729" s="419">
        <f t="shared" si="9"/>
        <v>42.572</v>
      </c>
      <c r="Q729" s="417" t="s">
        <v>34</v>
      </c>
      <c r="R729" s="418"/>
    </row>
    <row r="730" spans="1:18" s="320" customFormat="1" ht="22.5" customHeight="1" hidden="1" outlineLevel="2" collapsed="1">
      <c r="A730" s="321"/>
      <c r="B730" s="394" t="s">
        <v>891</v>
      </c>
      <c r="C730" s="394" t="s">
        <v>218</v>
      </c>
      <c r="D730" s="461" t="s">
        <v>892</v>
      </c>
      <c r="E730" s="396" t="s">
        <v>893</v>
      </c>
      <c r="F730" s="397" t="s">
        <v>221</v>
      </c>
      <c r="G730" s="398">
        <v>4615.436</v>
      </c>
      <c r="H730" s="399">
        <v>83.6</v>
      </c>
      <c r="I730" s="400">
        <f>ROUND(H730*G730,2)</f>
        <v>385850.45</v>
      </c>
      <c r="J730" s="401"/>
      <c r="K730" s="399">
        <v>83.6</v>
      </c>
      <c r="L730" s="400">
        <f>ROUND(K730*J730,2)</f>
        <v>0</v>
      </c>
      <c r="M730" s="401"/>
      <c r="N730" s="399">
        <v>83.6</v>
      </c>
      <c r="O730" s="400">
        <f>ROUND(N730*M730,2)</f>
        <v>0</v>
      </c>
      <c r="P730" s="401">
        <f t="shared" si="9"/>
        <v>4615.436</v>
      </c>
      <c r="Q730" s="399">
        <v>83.6</v>
      </c>
      <c r="R730" s="400">
        <f>ROUND(Q730*P730,2)</f>
        <v>385850.45</v>
      </c>
    </row>
    <row r="731" spans="1:18" s="411" customFormat="1" ht="13.5" hidden="1" outlineLevel="3">
      <c r="A731" s="402"/>
      <c r="B731" s="403"/>
      <c r="C731" s="404" t="s">
        <v>223</v>
      </c>
      <c r="D731" s="407" t="s">
        <v>34</v>
      </c>
      <c r="E731" s="406" t="s">
        <v>869</v>
      </c>
      <c r="F731" s="403"/>
      <c r="G731" s="407" t="s">
        <v>34</v>
      </c>
      <c r="H731" s="408" t="s">
        <v>34</v>
      </c>
      <c r="I731" s="409"/>
      <c r="J731" s="410"/>
      <c r="K731" s="408" t="s">
        <v>34</v>
      </c>
      <c r="L731" s="409"/>
      <c r="M731" s="410"/>
      <c r="N731" s="408" t="s">
        <v>34</v>
      </c>
      <c r="O731" s="409"/>
      <c r="P731" s="410" t="e">
        <f t="shared" si="9"/>
        <v>#VALUE!</v>
      </c>
      <c r="Q731" s="408" t="s">
        <v>34</v>
      </c>
      <c r="R731" s="409"/>
    </row>
    <row r="732" spans="1:18" s="420" customFormat="1" ht="13.5" hidden="1" outlineLevel="3">
      <c r="A732" s="412"/>
      <c r="B732" s="413"/>
      <c r="C732" s="404" t="s">
        <v>223</v>
      </c>
      <c r="D732" s="462" t="s">
        <v>34</v>
      </c>
      <c r="E732" s="415" t="s">
        <v>894</v>
      </c>
      <c r="F732" s="413"/>
      <c r="G732" s="416">
        <v>9973.792</v>
      </c>
      <c r="H732" s="417" t="s">
        <v>34</v>
      </c>
      <c r="I732" s="418"/>
      <c r="J732" s="419"/>
      <c r="K732" s="417" t="s">
        <v>34</v>
      </c>
      <c r="L732" s="418"/>
      <c r="M732" s="419"/>
      <c r="N732" s="417" t="s">
        <v>34</v>
      </c>
      <c r="O732" s="418"/>
      <c r="P732" s="419">
        <f t="shared" si="9"/>
        <v>9973.792</v>
      </c>
      <c r="Q732" s="417" t="s">
        <v>34</v>
      </c>
      <c r="R732" s="418"/>
    </row>
    <row r="733" spans="1:18" s="420" customFormat="1" ht="13.5" hidden="1" outlineLevel="3">
      <c r="A733" s="412"/>
      <c r="B733" s="413"/>
      <c r="C733" s="404" t="s">
        <v>223</v>
      </c>
      <c r="D733" s="462" t="s">
        <v>895</v>
      </c>
      <c r="E733" s="415" t="s">
        <v>896</v>
      </c>
      <c r="F733" s="413"/>
      <c r="G733" s="416">
        <v>256.7</v>
      </c>
      <c r="H733" s="417" t="s">
        <v>34</v>
      </c>
      <c r="I733" s="418"/>
      <c r="J733" s="419"/>
      <c r="K733" s="417" t="s">
        <v>34</v>
      </c>
      <c r="L733" s="418"/>
      <c r="M733" s="419"/>
      <c r="N733" s="417" t="s">
        <v>34</v>
      </c>
      <c r="O733" s="418"/>
      <c r="P733" s="419">
        <f t="shared" si="9"/>
        <v>256.7</v>
      </c>
      <c r="Q733" s="417" t="s">
        <v>34</v>
      </c>
      <c r="R733" s="418"/>
    </row>
    <row r="734" spans="1:18" s="411" customFormat="1" ht="13.5" hidden="1" outlineLevel="3">
      <c r="A734" s="402"/>
      <c r="B734" s="403"/>
      <c r="C734" s="404" t="s">
        <v>223</v>
      </c>
      <c r="D734" s="407" t="s">
        <v>34</v>
      </c>
      <c r="E734" s="406" t="s">
        <v>897</v>
      </c>
      <c r="F734" s="403"/>
      <c r="G734" s="407" t="s">
        <v>34</v>
      </c>
      <c r="H734" s="408" t="s">
        <v>34</v>
      </c>
      <c r="I734" s="409"/>
      <c r="J734" s="410"/>
      <c r="K734" s="408" t="s">
        <v>34</v>
      </c>
      <c r="L734" s="409"/>
      <c r="M734" s="410"/>
      <c r="N734" s="408" t="s">
        <v>34</v>
      </c>
      <c r="O734" s="409"/>
      <c r="P734" s="410" t="e">
        <f t="shared" si="9"/>
        <v>#VALUE!</v>
      </c>
      <c r="Q734" s="408" t="s">
        <v>34</v>
      </c>
      <c r="R734" s="409"/>
    </row>
    <row r="735" spans="1:18" s="420" customFormat="1" ht="13.5" hidden="1" outlineLevel="3">
      <c r="A735" s="412"/>
      <c r="B735" s="413"/>
      <c r="C735" s="404" t="s">
        <v>223</v>
      </c>
      <c r="D735" s="462" t="s">
        <v>34</v>
      </c>
      <c r="E735" s="415" t="s">
        <v>898</v>
      </c>
      <c r="F735" s="413"/>
      <c r="G735" s="416">
        <v>-851.436</v>
      </c>
      <c r="H735" s="417" t="s">
        <v>34</v>
      </c>
      <c r="I735" s="418"/>
      <c r="J735" s="419"/>
      <c r="K735" s="417" t="s">
        <v>34</v>
      </c>
      <c r="L735" s="418"/>
      <c r="M735" s="419"/>
      <c r="N735" s="417" t="s">
        <v>34</v>
      </c>
      <c r="O735" s="418"/>
      <c r="P735" s="419">
        <f t="shared" si="9"/>
        <v>-851.436</v>
      </c>
      <c r="Q735" s="417" t="s">
        <v>34</v>
      </c>
      <c r="R735" s="418"/>
    </row>
    <row r="736" spans="1:18" s="445" customFormat="1" ht="13.5" hidden="1" outlineLevel="3">
      <c r="A736" s="444"/>
      <c r="B736" s="446"/>
      <c r="C736" s="404" t="s">
        <v>223</v>
      </c>
      <c r="D736" s="463" t="s">
        <v>899</v>
      </c>
      <c r="E736" s="448" t="s">
        <v>238</v>
      </c>
      <c r="F736" s="446"/>
      <c r="G736" s="449">
        <v>9379.056</v>
      </c>
      <c r="H736" s="450" t="s">
        <v>34</v>
      </c>
      <c r="I736" s="451"/>
      <c r="J736" s="452"/>
      <c r="K736" s="450" t="s">
        <v>34</v>
      </c>
      <c r="L736" s="451"/>
      <c r="M736" s="452"/>
      <c r="N736" s="450" t="s">
        <v>34</v>
      </c>
      <c r="O736" s="451"/>
      <c r="P736" s="452">
        <f t="shared" si="9"/>
        <v>9379.056</v>
      </c>
      <c r="Q736" s="450" t="s">
        <v>34</v>
      </c>
      <c r="R736" s="451"/>
    </row>
    <row r="737" spans="1:18" s="411" customFormat="1" ht="13.5" hidden="1" outlineLevel="3">
      <c r="A737" s="402"/>
      <c r="B737" s="403"/>
      <c r="C737" s="404" t="s">
        <v>223</v>
      </c>
      <c r="D737" s="407" t="s">
        <v>34</v>
      </c>
      <c r="E737" s="406" t="s">
        <v>900</v>
      </c>
      <c r="F737" s="403"/>
      <c r="G737" s="407" t="s">
        <v>34</v>
      </c>
      <c r="H737" s="408" t="s">
        <v>34</v>
      </c>
      <c r="I737" s="409"/>
      <c r="J737" s="410"/>
      <c r="K737" s="408" t="s">
        <v>34</v>
      </c>
      <c r="L737" s="409"/>
      <c r="M737" s="410"/>
      <c r="N737" s="408" t="s">
        <v>34</v>
      </c>
      <c r="O737" s="409"/>
      <c r="P737" s="410" t="e">
        <f t="shared" si="9"/>
        <v>#VALUE!</v>
      </c>
      <c r="Q737" s="408" t="s">
        <v>34</v>
      </c>
      <c r="R737" s="409"/>
    </row>
    <row r="738" spans="1:18" s="411" customFormat="1" ht="13.5" hidden="1" outlineLevel="3">
      <c r="A738" s="402"/>
      <c r="B738" s="403"/>
      <c r="C738" s="404" t="s">
        <v>223</v>
      </c>
      <c r="D738" s="407" t="s">
        <v>34</v>
      </c>
      <c r="E738" s="406" t="s">
        <v>239</v>
      </c>
      <c r="F738" s="403"/>
      <c r="G738" s="407" t="s">
        <v>34</v>
      </c>
      <c r="H738" s="408" t="s">
        <v>34</v>
      </c>
      <c r="I738" s="409"/>
      <c r="J738" s="410"/>
      <c r="K738" s="408" t="s">
        <v>34</v>
      </c>
      <c r="L738" s="409"/>
      <c r="M738" s="410"/>
      <c r="N738" s="408" t="s">
        <v>34</v>
      </c>
      <c r="O738" s="409"/>
      <c r="P738" s="410" t="e">
        <f t="shared" si="9"/>
        <v>#VALUE!</v>
      </c>
      <c r="Q738" s="408" t="s">
        <v>34</v>
      </c>
      <c r="R738" s="409"/>
    </row>
    <row r="739" spans="1:18" s="420" customFormat="1" ht="13.5" hidden="1" outlineLevel="3">
      <c r="A739" s="412"/>
      <c r="B739" s="413"/>
      <c r="C739" s="404" t="s">
        <v>223</v>
      </c>
      <c r="D739" s="462" t="s">
        <v>34</v>
      </c>
      <c r="E739" s="415" t="s">
        <v>901</v>
      </c>
      <c r="F739" s="413"/>
      <c r="G739" s="416">
        <v>-47.048</v>
      </c>
      <c r="H739" s="417" t="s">
        <v>34</v>
      </c>
      <c r="I739" s="418"/>
      <c r="J739" s="419"/>
      <c r="K739" s="417" t="s">
        <v>34</v>
      </c>
      <c r="L739" s="418"/>
      <c r="M739" s="419"/>
      <c r="N739" s="417" t="s">
        <v>34</v>
      </c>
      <c r="O739" s="418"/>
      <c r="P739" s="419">
        <f t="shared" si="9"/>
        <v>-47.048</v>
      </c>
      <c r="Q739" s="417" t="s">
        <v>34</v>
      </c>
      <c r="R739" s="418"/>
    </row>
    <row r="740" spans="1:18" s="420" customFormat="1" ht="13.5" hidden="1" outlineLevel="3">
      <c r="A740" s="412"/>
      <c r="B740" s="413"/>
      <c r="C740" s="404" t="s">
        <v>223</v>
      </c>
      <c r="D740" s="462" t="s">
        <v>34</v>
      </c>
      <c r="E740" s="415" t="s">
        <v>902</v>
      </c>
      <c r="F740" s="413"/>
      <c r="G740" s="416">
        <v>-67.17</v>
      </c>
      <c r="H740" s="417" t="s">
        <v>34</v>
      </c>
      <c r="I740" s="418"/>
      <c r="J740" s="419"/>
      <c r="K740" s="417" t="s">
        <v>34</v>
      </c>
      <c r="L740" s="418"/>
      <c r="M740" s="419"/>
      <c r="N740" s="417" t="s">
        <v>34</v>
      </c>
      <c r="O740" s="418"/>
      <c r="P740" s="419">
        <f t="shared" si="9"/>
        <v>-67.17</v>
      </c>
      <c r="Q740" s="417" t="s">
        <v>34</v>
      </c>
      <c r="R740" s="418"/>
    </row>
    <row r="741" spans="1:18" s="420" customFormat="1" ht="13.5" hidden="1" outlineLevel="3">
      <c r="A741" s="412"/>
      <c r="B741" s="413"/>
      <c r="C741" s="404" t="s">
        <v>223</v>
      </c>
      <c r="D741" s="462" t="s">
        <v>34</v>
      </c>
      <c r="E741" s="415" t="s">
        <v>903</v>
      </c>
      <c r="F741" s="413"/>
      <c r="G741" s="416">
        <v>-0.355</v>
      </c>
      <c r="H741" s="417" t="s">
        <v>34</v>
      </c>
      <c r="I741" s="418"/>
      <c r="J741" s="419"/>
      <c r="K741" s="417" t="s">
        <v>34</v>
      </c>
      <c r="L741" s="418"/>
      <c r="M741" s="419"/>
      <c r="N741" s="417" t="s">
        <v>34</v>
      </c>
      <c r="O741" s="418"/>
      <c r="P741" s="419">
        <f t="shared" si="9"/>
        <v>-0.355</v>
      </c>
      <c r="Q741" s="417" t="s">
        <v>34</v>
      </c>
      <c r="R741" s="418"/>
    </row>
    <row r="742" spans="1:18" s="411" customFormat="1" ht="13.5" hidden="1" outlineLevel="3">
      <c r="A742" s="402"/>
      <c r="B742" s="403"/>
      <c r="C742" s="404" t="s">
        <v>223</v>
      </c>
      <c r="D742" s="407" t="s">
        <v>34</v>
      </c>
      <c r="E742" s="406" t="s">
        <v>500</v>
      </c>
      <c r="F742" s="403"/>
      <c r="G742" s="407" t="s">
        <v>34</v>
      </c>
      <c r="H742" s="408" t="s">
        <v>34</v>
      </c>
      <c r="I742" s="409"/>
      <c r="J742" s="410"/>
      <c r="K742" s="408" t="s">
        <v>34</v>
      </c>
      <c r="L742" s="409"/>
      <c r="M742" s="410"/>
      <c r="N742" s="408" t="s">
        <v>34</v>
      </c>
      <c r="O742" s="409"/>
      <c r="P742" s="410" t="e">
        <f t="shared" si="9"/>
        <v>#VALUE!</v>
      </c>
      <c r="Q742" s="408" t="s">
        <v>34</v>
      </c>
      <c r="R742" s="409"/>
    </row>
    <row r="743" spans="1:18" s="420" customFormat="1" ht="13.5" hidden="1" outlineLevel="3">
      <c r="A743" s="412"/>
      <c r="B743" s="413"/>
      <c r="C743" s="404" t="s">
        <v>223</v>
      </c>
      <c r="D743" s="462" t="s">
        <v>34</v>
      </c>
      <c r="E743" s="415" t="s">
        <v>581</v>
      </c>
      <c r="F743" s="413"/>
      <c r="G743" s="416">
        <v>-5.376</v>
      </c>
      <c r="H743" s="417" t="s">
        <v>34</v>
      </c>
      <c r="I743" s="418"/>
      <c r="J743" s="419"/>
      <c r="K743" s="417" t="s">
        <v>34</v>
      </c>
      <c r="L743" s="418"/>
      <c r="M743" s="419"/>
      <c r="N743" s="417" t="s">
        <v>34</v>
      </c>
      <c r="O743" s="418"/>
      <c r="P743" s="419">
        <f t="shared" si="9"/>
        <v>-5.376</v>
      </c>
      <c r="Q743" s="417" t="s">
        <v>34</v>
      </c>
      <c r="R743" s="418"/>
    </row>
    <row r="744" spans="1:18" s="420" customFormat="1" ht="13.5" hidden="1" outlineLevel="3">
      <c r="A744" s="412"/>
      <c r="B744" s="413"/>
      <c r="C744" s="404" t="s">
        <v>223</v>
      </c>
      <c r="D744" s="462" t="s">
        <v>34</v>
      </c>
      <c r="E744" s="415" t="s">
        <v>904</v>
      </c>
      <c r="F744" s="413"/>
      <c r="G744" s="416">
        <v>-20.748</v>
      </c>
      <c r="H744" s="417" t="s">
        <v>34</v>
      </c>
      <c r="I744" s="418"/>
      <c r="J744" s="419"/>
      <c r="K744" s="417" t="s">
        <v>34</v>
      </c>
      <c r="L744" s="418"/>
      <c r="M744" s="419"/>
      <c r="N744" s="417" t="s">
        <v>34</v>
      </c>
      <c r="O744" s="418"/>
      <c r="P744" s="419">
        <f t="shared" si="9"/>
        <v>-20.748</v>
      </c>
      <c r="Q744" s="417" t="s">
        <v>34</v>
      </c>
      <c r="R744" s="418"/>
    </row>
    <row r="745" spans="1:18" s="420" customFormat="1" ht="13.5" hidden="1" outlineLevel="3">
      <c r="A745" s="412"/>
      <c r="B745" s="413"/>
      <c r="C745" s="404" t="s">
        <v>223</v>
      </c>
      <c r="D745" s="462" t="s">
        <v>34</v>
      </c>
      <c r="E745" s="415" t="s">
        <v>905</v>
      </c>
      <c r="F745" s="413"/>
      <c r="G745" s="416">
        <v>-7.487</v>
      </c>
      <c r="H745" s="417" t="s">
        <v>34</v>
      </c>
      <c r="I745" s="418"/>
      <c r="J745" s="419"/>
      <c r="K745" s="417" t="s">
        <v>34</v>
      </c>
      <c r="L745" s="418"/>
      <c r="M745" s="419"/>
      <c r="N745" s="417" t="s">
        <v>34</v>
      </c>
      <c r="O745" s="418"/>
      <c r="P745" s="419">
        <f t="shared" si="9"/>
        <v>-7.487</v>
      </c>
      <c r="Q745" s="417" t="s">
        <v>34</v>
      </c>
      <c r="R745" s="418"/>
    </row>
    <row r="746" spans="1:18" s="429" customFormat="1" ht="13.5" hidden="1" outlineLevel="3">
      <c r="A746" s="421"/>
      <c r="B746" s="422"/>
      <c r="C746" s="404" t="s">
        <v>223</v>
      </c>
      <c r="D746" s="464" t="s">
        <v>193</v>
      </c>
      <c r="E746" s="424" t="s">
        <v>227</v>
      </c>
      <c r="F746" s="422"/>
      <c r="G746" s="425">
        <v>9230.872</v>
      </c>
      <c r="H746" s="426" t="s">
        <v>34</v>
      </c>
      <c r="I746" s="427"/>
      <c r="J746" s="428"/>
      <c r="K746" s="426" t="s">
        <v>34</v>
      </c>
      <c r="L746" s="427"/>
      <c r="M746" s="428"/>
      <c r="N746" s="426" t="s">
        <v>34</v>
      </c>
      <c r="O746" s="427"/>
      <c r="P746" s="428">
        <f t="shared" si="9"/>
        <v>9230.872</v>
      </c>
      <c r="Q746" s="426" t="s">
        <v>34</v>
      </c>
      <c r="R746" s="427"/>
    </row>
    <row r="747" spans="1:18" s="411" customFormat="1" ht="13.5" hidden="1" outlineLevel="3">
      <c r="A747" s="402"/>
      <c r="B747" s="403"/>
      <c r="C747" s="404" t="s">
        <v>223</v>
      </c>
      <c r="D747" s="407" t="s">
        <v>34</v>
      </c>
      <c r="E747" s="406" t="s">
        <v>246</v>
      </c>
      <c r="F747" s="403"/>
      <c r="G747" s="407" t="s">
        <v>34</v>
      </c>
      <c r="H747" s="408" t="s">
        <v>34</v>
      </c>
      <c r="I747" s="409"/>
      <c r="J747" s="410"/>
      <c r="K747" s="408" t="s">
        <v>34</v>
      </c>
      <c r="L747" s="409"/>
      <c r="M747" s="410"/>
      <c r="N747" s="408" t="s">
        <v>34</v>
      </c>
      <c r="O747" s="409"/>
      <c r="P747" s="410" t="e">
        <f t="shared" si="9"/>
        <v>#VALUE!</v>
      </c>
      <c r="Q747" s="408" t="s">
        <v>34</v>
      </c>
      <c r="R747" s="409"/>
    </row>
    <row r="748" spans="1:18" s="420" customFormat="1" ht="13.5" hidden="1" outlineLevel="3">
      <c r="A748" s="412"/>
      <c r="B748" s="413"/>
      <c r="C748" s="404" t="s">
        <v>223</v>
      </c>
      <c r="D748" s="462" t="s">
        <v>34</v>
      </c>
      <c r="E748" s="415" t="s">
        <v>906</v>
      </c>
      <c r="F748" s="413"/>
      <c r="G748" s="416">
        <v>4615.436</v>
      </c>
      <c r="H748" s="417" t="s">
        <v>34</v>
      </c>
      <c r="I748" s="418"/>
      <c r="J748" s="419"/>
      <c r="K748" s="417" t="s">
        <v>34</v>
      </c>
      <c r="L748" s="418"/>
      <c r="M748" s="419"/>
      <c r="N748" s="417" t="s">
        <v>34</v>
      </c>
      <c r="O748" s="418"/>
      <c r="P748" s="419">
        <f t="shared" si="9"/>
        <v>4615.436</v>
      </c>
      <c r="Q748" s="417" t="s">
        <v>34</v>
      </c>
      <c r="R748" s="418"/>
    </row>
    <row r="749" spans="1:18" s="320" customFormat="1" ht="22.5" customHeight="1" hidden="1" outlineLevel="2" collapsed="1">
      <c r="A749" s="321"/>
      <c r="B749" s="394" t="s">
        <v>907</v>
      </c>
      <c r="C749" s="394" t="s">
        <v>218</v>
      </c>
      <c r="D749" s="461" t="s">
        <v>908</v>
      </c>
      <c r="E749" s="396" t="s">
        <v>909</v>
      </c>
      <c r="F749" s="397" t="s">
        <v>221</v>
      </c>
      <c r="G749" s="398">
        <v>1153.859</v>
      </c>
      <c r="H749" s="399">
        <v>12.4</v>
      </c>
      <c r="I749" s="400">
        <f>ROUND(H749*G749,2)</f>
        <v>14307.85</v>
      </c>
      <c r="J749" s="401"/>
      <c r="K749" s="399">
        <v>12.4</v>
      </c>
      <c r="L749" s="400">
        <f>ROUND(K749*J749,2)</f>
        <v>0</v>
      </c>
      <c r="M749" s="401"/>
      <c r="N749" s="399">
        <v>12.4</v>
      </c>
      <c r="O749" s="400">
        <f>ROUND(N749*M749,2)</f>
        <v>0</v>
      </c>
      <c r="P749" s="401">
        <f t="shared" si="9"/>
        <v>1153.859</v>
      </c>
      <c r="Q749" s="399">
        <v>12.4</v>
      </c>
      <c r="R749" s="400">
        <f>ROUND(Q749*P749,2)</f>
        <v>14307.85</v>
      </c>
    </row>
    <row r="750" spans="1:18" s="420" customFormat="1" ht="13.5" hidden="1" outlineLevel="3">
      <c r="A750" s="412"/>
      <c r="B750" s="413"/>
      <c r="C750" s="404" t="s">
        <v>223</v>
      </c>
      <c r="D750" s="462" t="s">
        <v>34</v>
      </c>
      <c r="E750" s="415" t="s">
        <v>910</v>
      </c>
      <c r="F750" s="413"/>
      <c r="G750" s="416">
        <v>1153.859</v>
      </c>
      <c r="H750" s="417" t="s">
        <v>34</v>
      </c>
      <c r="I750" s="418"/>
      <c r="J750" s="419"/>
      <c r="K750" s="417" t="s">
        <v>34</v>
      </c>
      <c r="L750" s="418"/>
      <c r="M750" s="419"/>
      <c r="N750" s="417" t="s">
        <v>34</v>
      </c>
      <c r="O750" s="418"/>
      <c r="P750" s="419">
        <f t="shared" si="9"/>
        <v>1153.859</v>
      </c>
      <c r="Q750" s="417" t="s">
        <v>34</v>
      </c>
      <c r="R750" s="418"/>
    </row>
    <row r="751" spans="1:18" s="320" customFormat="1" ht="22.5" customHeight="1" hidden="1" outlineLevel="2" collapsed="1">
      <c r="A751" s="321"/>
      <c r="B751" s="394" t="s">
        <v>911</v>
      </c>
      <c r="C751" s="394" t="s">
        <v>218</v>
      </c>
      <c r="D751" s="461" t="s">
        <v>912</v>
      </c>
      <c r="E751" s="396" t="s">
        <v>913</v>
      </c>
      <c r="F751" s="397" t="s">
        <v>221</v>
      </c>
      <c r="G751" s="398">
        <v>4153.892</v>
      </c>
      <c r="H751" s="399">
        <v>97.5</v>
      </c>
      <c r="I751" s="400">
        <f>ROUND(H751*G751,2)</f>
        <v>405004.47</v>
      </c>
      <c r="J751" s="401"/>
      <c r="K751" s="399">
        <v>97.5</v>
      </c>
      <c r="L751" s="400">
        <f>ROUND(K751*J751,2)</f>
        <v>0</v>
      </c>
      <c r="M751" s="401"/>
      <c r="N751" s="399">
        <v>97.5</v>
      </c>
      <c r="O751" s="400">
        <f>ROUND(N751*M751,2)</f>
        <v>0</v>
      </c>
      <c r="P751" s="401">
        <f t="shared" si="9"/>
        <v>4153.892</v>
      </c>
      <c r="Q751" s="399">
        <v>97.5</v>
      </c>
      <c r="R751" s="400">
        <f>ROUND(Q751*P751,2)</f>
        <v>405004.47</v>
      </c>
    </row>
    <row r="752" spans="1:18" s="420" customFormat="1" ht="13.5" hidden="1" outlineLevel="3">
      <c r="A752" s="412"/>
      <c r="B752" s="413"/>
      <c r="C752" s="404" t="s">
        <v>223</v>
      </c>
      <c r="D752" s="462" t="s">
        <v>34</v>
      </c>
      <c r="E752" s="415" t="s">
        <v>914</v>
      </c>
      <c r="F752" s="413"/>
      <c r="G752" s="416">
        <v>4153.892</v>
      </c>
      <c r="H752" s="417" t="s">
        <v>34</v>
      </c>
      <c r="I752" s="418"/>
      <c r="J752" s="419"/>
      <c r="K752" s="417" t="s">
        <v>34</v>
      </c>
      <c r="L752" s="418"/>
      <c r="M752" s="419"/>
      <c r="N752" s="417" t="s">
        <v>34</v>
      </c>
      <c r="O752" s="418"/>
      <c r="P752" s="419">
        <f t="shared" si="9"/>
        <v>4153.892</v>
      </c>
      <c r="Q752" s="417" t="s">
        <v>34</v>
      </c>
      <c r="R752" s="418"/>
    </row>
    <row r="753" spans="1:18" s="320" customFormat="1" ht="22.5" customHeight="1" hidden="1" outlineLevel="2" collapsed="1">
      <c r="A753" s="321"/>
      <c r="B753" s="394" t="s">
        <v>915</v>
      </c>
      <c r="C753" s="394" t="s">
        <v>218</v>
      </c>
      <c r="D753" s="461" t="s">
        <v>916</v>
      </c>
      <c r="E753" s="396" t="s">
        <v>917</v>
      </c>
      <c r="F753" s="397" t="s">
        <v>221</v>
      </c>
      <c r="G753" s="398">
        <v>1038.473</v>
      </c>
      <c r="H753" s="399">
        <v>12.4</v>
      </c>
      <c r="I753" s="400">
        <f>ROUND(H753*G753,2)</f>
        <v>12877.07</v>
      </c>
      <c r="J753" s="401"/>
      <c r="K753" s="399">
        <v>12.4</v>
      </c>
      <c r="L753" s="400">
        <f>ROUND(K753*J753,2)</f>
        <v>0</v>
      </c>
      <c r="M753" s="401"/>
      <c r="N753" s="399">
        <v>12.4</v>
      </c>
      <c r="O753" s="400">
        <f>ROUND(N753*M753,2)</f>
        <v>0</v>
      </c>
      <c r="P753" s="401">
        <f t="shared" si="9"/>
        <v>1038.473</v>
      </c>
      <c r="Q753" s="399">
        <v>12.4</v>
      </c>
      <c r="R753" s="400">
        <f>ROUND(Q753*P753,2)</f>
        <v>12877.07</v>
      </c>
    </row>
    <row r="754" spans="1:18" s="420" customFormat="1" ht="13.5" hidden="1" outlineLevel="3">
      <c r="A754" s="412"/>
      <c r="B754" s="413"/>
      <c r="C754" s="404" t="s">
        <v>223</v>
      </c>
      <c r="D754" s="462" t="s">
        <v>34</v>
      </c>
      <c r="E754" s="415" t="s">
        <v>918</v>
      </c>
      <c r="F754" s="413"/>
      <c r="G754" s="416">
        <v>1038.473</v>
      </c>
      <c r="H754" s="417" t="s">
        <v>34</v>
      </c>
      <c r="I754" s="418"/>
      <c r="J754" s="419"/>
      <c r="K754" s="417" t="s">
        <v>34</v>
      </c>
      <c r="L754" s="418"/>
      <c r="M754" s="419"/>
      <c r="N754" s="417" t="s">
        <v>34</v>
      </c>
      <c r="O754" s="418"/>
      <c r="P754" s="419">
        <f t="shared" si="9"/>
        <v>1038.473</v>
      </c>
      <c r="Q754" s="417" t="s">
        <v>34</v>
      </c>
      <c r="R754" s="418"/>
    </row>
    <row r="755" spans="1:18" s="320" customFormat="1" ht="22.5" customHeight="1" hidden="1" outlineLevel="2" collapsed="1">
      <c r="A755" s="321"/>
      <c r="B755" s="394" t="s">
        <v>919</v>
      </c>
      <c r="C755" s="394" t="s">
        <v>218</v>
      </c>
      <c r="D755" s="461" t="s">
        <v>920</v>
      </c>
      <c r="E755" s="396" t="s">
        <v>921</v>
      </c>
      <c r="F755" s="397" t="s">
        <v>221</v>
      </c>
      <c r="G755" s="398">
        <v>461.544</v>
      </c>
      <c r="H755" s="399">
        <v>487.6</v>
      </c>
      <c r="I755" s="400">
        <f>ROUND(H755*G755,2)</f>
        <v>225048.85</v>
      </c>
      <c r="J755" s="401"/>
      <c r="K755" s="399">
        <v>487.6</v>
      </c>
      <c r="L755" s="400">
        <f>ROUND(K755*J755,2)</f>
        <v>0</v>
      </c>
      <c r="M755" s="401"/>
      <c r="N755" s="399">
        <v>487.6</v>
      </c>
      <c r="O755" s="400">
        <f>ROUND(N755*M755,2)</f>
        <v>0</v>
      </c>
      <c r="P755" s="401">
        <f t="shared" si="9"/>
        <v>461.544</v>
      </c>
      <c r="Q755" s="399">
        <v>487.6</v>
      </c>
      <c r="R755" s="400">
        <f>ROUND(Q755*P755,2)</f>
        <v>225048.85</v>
      </c>
    </row>
    <row r="756" spans="1:18" s="420" customFormat="1" ht="13.5" hidden="1" outlineLevel="3">
      <c r="A756" s="412"/>
      <c r="B756" s="413"/>
      <c r="C756" s="404" t="s">
        <v>223</v>
      </c>
      <c r="D756" s="462" t="s">
        <v>34</v>
      </c>
      <c r="E756" s="415" t="s">
        <v>922</v>
      </c>
      <c r="F756" s="413"/>
      <c r="G756" s="416">
        <v>461.544</v>
      </c>
      <c r="H756" s="417" t="s">
        <v>34</v>
      </c>
      <c r="I756" s="418"/>
      <c r="J756" s="419"/>
      <c r="K756" s="417" t="s">
        <v>34</v>
      </c>
      <c r="L756" s="418"/>
      <c r="M756" s="419"/>
      <c r="N756" s="417" t="s">
        <v>34</v>
      </c>
      <c r="O756" s="418"/>
      <c r="P756" s="419">
        <f t="shared" si="9"/>
        <v>461.544</v>
      </c>
      <c r="Q756" s="417" t="s">
        <v>34</v>
      </c>
      <c r="R756" s="418"/>
    </row>
    <row r="757" spans="1:18" s="320" customFormat="1" ht="31.5" customHeight="1" hidden="1" outlineLevel="2" collapsed="1">
      <c r="A757" s="321"/>
      <c r="B757" s="394" t="s">
        <v>923</v>
      </c>
      <c r="C757" s="394" t="s">
        <v>218</v>
      </c>
      <c r="D757" s="461" t="s">
        <v>924</v>
      </c>
      <c r="E757" s="396" t="s">
        <v>925</v>
      </c>
      <c r="F757" s="397" t="s">
        <v>221</v>
      </c>
      <c r="G757" s="398">
        <v>18.103</v>
      </c>
      <c r="H757" s="399">
        <v>1950.5</v>
      </c>
      <c r="I757" s="400">
        <f>ROUND(H757*G757,2)</f>
        <v>35309.9</v>
      </c>
      <c r="J757" s="401"/>
      <c r="K757" s="399">
        <v>1950.5</v>
      </c>
      <c r="L757" s="400">
        <f>ROUND(K757*J757,2)</f>
        <v>0</v>
      </c>
      <c r="M757" s="401"/>
      <c r="N757" s="399">
        <v>1950.5</v>
      </c>
      <c r="O757" s="400">
        <f>ROUND(N757*M757,2)</f>
        <v>0</v>
      </c>
      <c r="P757" s="401">
        <f t="shared" si="9"/>
        <v>18.103</v>
      </c>
      <c r="Q757" s="399">
        <v>1950.5</v>
      </c>
      <c r="R757" s="400">
        <f>ROUND(Q757*P757,2)</f>
        <v>35309.9</v>
      </c>
    </row>
    <row r="758" spans="1:18" s="411" customFormat="1" ht="13.5" hidden="1" outlineLevel="3">
      <c r="A758" s="402"/>
      <c r="B758" s="403"/>
      <c r="C758" s="404" t="s">
        <v>223</v>
      </c>
      <c r="D758" s="407" t="s">
        <v>34</v>
      </c>
      <c r="E758" s="406" t="s">
        <v>926</v>
      </c>
      <c r="F758" s="403"/>
      <c r="G758" s="407" t="s">
        <v>34</v>
      </c>
      <c r="H758" s="408" t="s">
        <v>34</v>
      </c>
      <c r="I758" s="409"/>
      <c r="J758" s="410"/>
      <c r="K758" s="408" t="s">
        <v>34</v>
      </c>
      <c r="L758" s="409"/>
      <c r="M758" s="410"/>
      <c r="N758" s="408" t="s">
        <v>34</v>
      </c>
      <c r="O758" s="409"/>
      <c r="P758" s="410" t="e">
        <f t="shared" si="9"/>
        <v>#VALUE!</v>
      </c>
      <c r="Q758" s="408" t="s">
        <v>34</v>
      </c>
      <c r="R758" s="409"/>
    </row>
    <row r="759" spans="1:18" s="420" customFormat="1" ht="13.5" hidden="1" outlineLevel="3">
      <c r="A759" s="412"/>
      <c r="B759" s="413"/>
      <c r="C759" s="404" t="s">
        <v>223</v>
      </c>
      <c r="D759" s="462" t="s">
        <v>34</v>
      </c>
      <c r="E759" s="415" t="s">
        <v>927</v>
      </c>
      <c r="F759" s="413"/>
      <c r="G759" s="416">
        <v>18.103</v>
      </c>
      <c r="H759" s="417" t="s">
        <v>34</v>
      </c>
      <c r="I759" s="418"/>
      <c r="J759" s="419"/>
      <c r="K759" s="417" t="s">
        <v>34</v>
      </c>
      <c r="L759" s="418"/>
      <c r="M759" s="419"/>
      <c r="N759" s="417" t="s">
        <v>34</v>
      </c>
      <c r="O759" s="418"/>
      <c r="P759" s="419">
        <f aca="true" t="shared" si="10" ref="P759:P822">J759+M759+G759</f>
        <v>18.103</v>
      </c>
      <c r="Q759" s="417" t="s">
        <v>34</v>
      </c>
      <c r="R759" s="418"/>
    </row>
    <row r="760" spans="1:18" s="429" customFormat="1" ht="13.5" hidden="1" outlineLevel="3">
      <c r="A760" s="421"/>
      <c r="B760" s="422"/>
      <c r="C760" s="404" t="s">
        <v>223</v>
      </c>
      <c r="D760" s="464" t="s">
        <v>183</v>
      </c>
      <c r="E760" s="424" t="s">
        <v>227</v>
      </c>
      <c r="F760" s="422"/>
      <c r="G760" s="425">
        <v>18.103</v>
      </c>
      <c r="H760" s="426" t="s">
        <v>34</v>
      </c>
      <c r="I760" s="427"/>
      <c r="J760" s="428"/>
      <c r="K760" s="426" t="s">
        <v>34</v>
      </c>
      <c r="L760" s="427"/>
      <c r="M760" s="428"/>
      <c r="N760" s="426" t="s">
        <v>34</v>
      </c>
      <c r="O760" s="427"/>
      <c r="P760" s="428">
        <f t="shared" si="10"/>
        <v>18.103</v>
      </c>
      <c r="Q760" s="426" t="s">
        <v>34</v>
      </c>
      <c r="R760" s="427"/>
    </row>
    <row r="761" spans="1:18" s="320" customFormat="1" ht="22.5" customHeight="1" hidden="1" outlineLevel="2" collapsed="1">
      <c r="A761" s="321"/>
      <c r="B761" s="394" t="s">
        <v>928</v>
      </c>
      <c r="C761" s="394" t="s">
        <v>218</v>
      </c>
      <c r="D761" s="461" t="s">
        <v>929</v>
      </c>
      <c r="E761" s="396" t="s">
        <v>930</v>
      </c>
      <c r="F761" s="397" t="s">
        <v>221</v>
      </c>
      <c r="G761" s="398">
        <v>575.361</v>
      </c>
      <c r="H761" s="399">
        <v>41.3</v>
      </c>
      <c r="I761" s="400">
        <f>ROUND(H761*G761,2)</f>
        <v>23762.41</v>
      </c>
      <c r="J761" s="401"/>
      <c r="K761" s="399">
        <v>41.3</v>
      </c>
      <c r="L761" s="400">
        <f>ROUND(K761*J761,2)</f>
        <v>0</v>
      </c>
      <c r="M761" s="401"/>
      <c r="N761" s="399">
        <v>41.3</v>
      </c>
      <c r="O761" s="400">
        <f>ROUND(N761*M761,2)</f>
        <v>0</v>
      </c>
      <c r="P761" s="401">
        <f t="shared" si="10"/>
        <v>575.361</v>
      </c>
      <c r="Q761" s="399">
        <v>41.3</v>
      </c>
      <c r="R761" s="400">
        <f>ROUND(Q761*P761,2)</f>
        <v>23762.41</v>
      </c>
    </row>
    <row r="762" spans="1:18" s="411" customFormat="1" ht="13.5" hidden="1" outlineLevel="3">
      <c r="A762" s="402"/>
      <c r="B762" s="403"/>
      <c r="C762" s="404" t="s">
        <v>223</v>
      </c>
      <c r="D762" s="407" t="s">
        <v>34</v>
      </c>
      <c r="E762" s="406" t="s">
        <v>931</v>
      </c>
      <c r="F762" s="403"/>
      <c r="G762" s="407" t="s">
        <v>34</v>
      </c>
      <c r="H762" s="408" t="s">
        <v>34</v>
      </c>
      <c r="I762" s="409"/>
      <c r="J762" s="410"/>
      <c r="K762" s="408" t="s">
        <v>34</v>
      </c>
      <c r="L762" s="409"/>
      <c r="M762" s="410"/>
      <c r="N762" s="408" t="s">
        <v>34</v>
      </c>
      <c r="O762" s="409"/>
      <c r="P762" s="410" t="e">
        <f t="shared" si="10"/>
        <v>#VALUE!</v>
      </c>
      <c r="Q762" s="408" t="s">
        <v>34</v>
      </c>
      <c r="R762" s="409"/>
    </row>
    <row r="763" spans="1:18" s="411" customFormat="1" ht="13.5" hidden="1" outlineLevel="3">
      <c r="A763" s="402"/>
      <c r="B763" s="403"/>
      <c r="C763" s="404" t="s">
        <v>223</v>
      </c>
      <c r="D763" s="407" t="s">
        <v>34</v>
      </c>
      <c r="E763" s="406" t="s">
        <v>932</v>
      </c>
      <c r="F763" s="403"/>
      <c r="G763" s="407" t="s">
        <v>34</v>
      </c>
      <c r="H763" s="408" t="s">
        <v>34</v>
      </c>
      <c r="I763" s="409"/>
      <c r="J763" s="410"/>
      <c r="K763" s="408" t="s">
        <v>34</v>
      </c>
      <c r="L763" s="409"/>
      <c r="M763" s="410"/>
      <c r="N763" s="408" t="s">
        <v>34</v>
      </c>
      <c r="O763" s="409"/>
      <c r="P763" s="410" t="e">
        <f t="shared" si="10"/>
        <v>#VALUE!</v>
      </c>
      <c r="Q763" s="408" t="s">
        <v>34</v>
      </c>
      <c r="R763" s="409"/>
    </row>
    <row r="764" spans="1:18" s="420" customFormat="1" ht="13.5" hidden="1" outlineLevel="3">
      <c r="A764" s="412"/>
      <c r="B764" s="413"/>
      <c r="C764" s="404" t="s">
        <v>223</v>
      </c>
      <c r="D764" s="462" t="s">
        <v>189</v>
      </c>
      <c r="E764" s="415" t="s">
        <v>933</v>
      </c>
      <c r="F764" s="413"/>
      <c r="G764" s="416">
        <v>10082.308</v>
      </c>
      <c r="H764" s="417" t="s">
        <v>34</v>
      </c>
      <c r="I764" s="418"/>
      <c r="J764" s="419"/>
      <c r="K764" s="417" t="s">
        <v>34</v>
      </c>
      <c r="L764" s="418"/>
      <c r="M764" s="419"/>
      <c r="N764" s="417" t="s">
        <v>34</v>
      </c>
      <c r="O764" s="418"/>
      <c r="P764" s="419">
        <f t="shared" si="10"/>
        <v>10082.308</v>
      </c>
      <c r="Q764" s="417" t="s">
        <v>34</v>
      </c>
      <c r="R764" s="418"/>
    </row>
    <row r="765" spans="1:18" s="420" customFormat="1" ht="13.5" hidden="1" outlineLevel="3">
      <c r="A765" s="412"/>
      <c r="B765" s="413"/>
      <c r="C765" s="404" t="s">
        <v>223</v>
      </c>
      <c r="D765" s="462" t="s">
        <v>34</v>
      </c>
      <c r="E765" s="415" t="s">
        <v>934</v>
      </c>
      <c r="F765" s="413"/>
      <c r="G765" s="416">
        <v>575.361</v>
      </c>
      <c r="H765" s="417" t="s">
        <v>34</v>
      </c>
      <c r="I765" s="418"/>
      <c r="J765" s="419"/>
      <c r="K765" s="417" t="s">
        <v>34</v>
      </c>
      <c r="L765" s="418"/>
      <c r="M765" s="419"/>
      <c r="N765" s="417" t="s">
        <v>34</v>
      </c>
      <c r="O765" s="418"/>
      <c r="P765" s="419">
        <f t="shared" si="10"/>
        <v>575.361</v>
      </c>
      <c r="Q765" s="417" t="s">
        <v>34</v>
      </c>
      <c r="R765" s="418"/>
    </row>
    <row r="766" spans="1:18" s="320" customFormat="1" ht="22.5" customHeight="1" hidden="1" outlineLevel="2" collapsed="1">
      <c r="A766" s="321"/>
      <c r="B766" s="394" t="s">
        <v>935</v>
      </c>
      <c r="C766" s="394" t="s">
        <v>218</v>
      </c>
      <c r="D766" s="461" t="s">
        <v>936</v>
      </c>
      <c r="E766" s="396" t="s">
        <v>937</v>
      </c>
      <c r="F766" s="397" t="s">
        <v>221</v>
      </c>
      <c r="G766" s="398">
        <v>30.282</v>
      </c>
      <c r="H766" s="399">
        <v>82.6</v>
      </c>
      <c r="I766" s="400">
        <f>ROUND(H766*G766,2)</f>
        <v>2501.29</v>
      </c>
      <c r="J766" s="401"/>
      <c r="K766" s="399">
        <v>82.6</v>
      </c>
      <c r="L766" s="400">
        <f>ROUND(K766*J766,2)</f>
        <v>0</v>
      </c>
      <c r="M766" s="401"/>
      <c r="N766" s="399">
        <v>82.6</v>
      </c>
      <c r="O766" s="400">
        <f>ROUND(N766*M766,2)</f>
        <v>0</v>
      </c>
      <c r="P766" s="401">
        <f t="shared" si="10"/>
        <v>30.282</v>
      </c>
      <c r="Q766" s="399">
        <v>82.6</v>
      </c>
      <c r="R766" s="400">
        <f>ROUND(Q766*P766,2)</f>
        <v>2501.29</v>
      </c>
    </row>
    <row r="767" spans="1:18" s="420" customFormat="1" ht="13.5" hidden="1" outlineLevel="3">
      <c r="A767" s="412"/>
      <c r="B767" s="413"/>
      <c r="C767" s="404" t="s">
        <v>223</v>
      </c>
      <c r="D767" s="462" t="s">
        <v>34</v>
      </c>
      <c r="E767" s="415" t="s">
        <v>938</v>
      </c>
      <c r="F767" s="413"/>
      <c r="G767" s="416">
        <v>30.282</v>
      </c>
      <c r="H767" s="417" t="s">
        <v>34</v>
      </c>
      <c r="I767" s="418"/>
      <c r="J767" s="419"/>
      <c r="K767" s="417" t="s">
        <v>34</v>
      </c>
      <c r="L767" s="418"/>
      <c r="M767" s="419"/>
      <c r="N767" s="417" t="s">
        <v>34</v>
      </c>
      <c r="O767" s="418"/>
      <c r="P767" s="419">
        <f t="shared" si="10"/>
        <v>30.282</v>
      </c>
      <c r="Q767" s="417" t="s">
        <v>34</v>
      </c>
      <c r="R767" s="418"/>
    </row>
    <row r="768" spans="1:18" s="320" customFormat="1" ht="22.5" customHeight="1" hidden="1" outlineLevel="2" collapsed="1">
      <c r="A768" s="321"/>
      <c r="B768" s="394" t="s">
        <v>939</v>
      </c>
      <c r="C768" s="394" t="s">
        <v>218</v>
      </c>
      <c r="D768" s="461" t="s">
        <v>940</v>
      </c>
      <c r="E768" s="396" t="s">
        <v>941</v>
      </c>
      <c r="F768" s="397" t="s">
        <v>221</v>
      </c>
      <c r="G768" s="398">
        <v>135.875</v>
      </c>
      <c r="H768" s="399">
        <v>56.8</v>
      </c>
      <c r="I768" s="400">
        <f>ROUND(H768*G768,2)</f>
        <v>7717.7</v>
      </c>
      <c r="J768" s="401"/>
      <c r="K768" s="399">
        <v>56.8</v>
      </c>
      <c r="L768" s="400">
        <f>ROUND(K768*J768,2)</f>
        <v>0</v>
      </c>
      <c r="M768" s="401"/>
      <c r="N768" s="399">
        <v>56.8</v>
      </c>
      <c r="O768" s="400">
        <f>ROUND(N768*M768,2)</f>
        <v>0</v>
      </c>
      <c r="P768" s="401">
        <f t="shared" si="10"/>
        <v>135.875</v>
      </c>
      <c r="Q768" s="399">
        <v>56.8</v>
      </c>
      <c r="R768" s="400">
        <f>ROUND(Q768*P768,2)</f>
        <v>7717.7</v>
      </c>
    </row>
    <row r="769" spans="1:18" s="420" customFormat="1" ht="13.5" hidden="1" outlineLevel="3">
      <c r="A769" s="412"/>
      <c r="B769" s="413"/>
      <c r="C769" s="404" t="s">
        <v>223</v>
      </c>
      <c r="D769" s="462" t="s">
        <v>34</v>
      </c>
      <c r="E769" s="415" t="s">
        <v>942</v>
      </c>
      <c r="F769" s="413"/>
      <c r="G769" s="416">
        <v>1430.259</v>
      </c>
      <c r="H769" s="417" t="s">
        <v>34</v>
      </c>
      <c r="I769" s="418"/>
      <c r="J769" s="419"/>
      <c r="K769" s="417" t="s">
        <v>34</v>
      </c>
      <c r="L769" s="418"/>
      <c r="M769" s="419"/>
      <c r="N769" s="417" t="s">
        <v>34</v>
      </c>
      <c r="O769" s="418"/>
      <c r="P769" s="419">
        <f t="shared" si="10"/>
        <v>1430.259</v>
      </c>
      <c r="Q769" s="417" t="s">
        <v>34</v>
      </c>
      <c r="R769" s="418"/>
    </row>
    <row r="770" spans="1:18" s="429" customFormat="1" ht="13.5" hidden="1" outlineLevel="3">
      <c r="A770" s="421"/>
      <c r="B770" s="422"/>
      <c r="C770" s="404" t="s">
        <v>223</v>
      </c>
      <c r="D770" s="464" t="s">
        <v>173</v>
      </c>
      <c r="E770" s="424" t="s">
        <v>227</v>
      </c>
      <c r="F770" s="422"/>
      <c r="G770" s="425">
        <v>1430.259</v>
      </c>
      <c r="H770" s="426" t="s">
        <v>34</v>
      </c>
      <c r="I770" s="427"/>
      <c r="J770" s="428"/>
      <c r="K770" s="426" t="s">
        <v>34</v>
      </c>
      <c r="L770" s="427"/>
      <c r="M770" s="428"/>
      <c r="N770" s="426" t="s">
        <v>34</v>
      </c>
      <c r="O770" s="427"/>
      <c r="P770" s="428">
        <f t="shared" si="10"/>
        <v>1430.259</v>
      </c>
      <c r="Q770" s="426" t="s">
        <v>34</v>
      </c>
      <c r="R770" s="427"/>
    </row>
    <row r="771" spans="1:18" s="420" customFormat="1" ht="13.5" hidden="1" outlineLevel="3">
      <c r="A771" s="412"/>
      <c r="B771" s="413"/>
      <c r="C771" s="404" t="s">
        <v>223</v>
      </c>
      <c r="D771" s="462" t="s">
        <v>34</v>
      </c>
      <c r="E771" s="415" t="s">
        <v>943</v>
      </c>
      <c r="F771" s="413"/>
      <c r="G771" s="416">
        <v>135.875</v>
      </c>
      <c r="H771" s="417" t="s">
        <v>34</v>
      </c>
      <c r="I771" s="418"/>
      <c r="J771" s="419"/>
      <c r="K771" s="417" t="s">
        <v>34</v>
      </c>
      <c r="L771" s="418"/>
      <c r="M771" s="419"/>
      <c r="N771" s="417" t="s">
        <v>34</v>
      </c>
      <c r="O771" s="418"/>
      <c r="P771" s="419">
        <f t="shared" si="10"/>
        <v>135.875</v>
      </c>
      <c r="Q771" s="417" t="s">
        <v>34</v>
      </c>
      <c r="R771" s="418"/>
    </row>
    <row r="772" spans="1:18" s="320" customFormat="1" ht="22.5" customHeight="1" hidden="1" outlineLevel="2" collapsed="1">
      <c r="A772" s="321"/>
      <c r="B772" s="394" t="s">
        <v>944</v>
      </c>
      <c r="C772" s="394" t="s">
        <v>218</v>
      </c>
      <c r="D772" s="461" t="s">
        <v>945</v>
      </c>
      <c r="E772" s="396" t="s">
        <v>946</v>
      </c>
      <c r="F772" s="397" t="s">
        <v>221</v>
      </c>
      <c r="G772" s="398">
        <v>7.151</v>
      </c>
      <c r="H772" s="399">
        <v>103.2</v>
      </c>
      <c r="I772" s="400">
        <f>ROUND(H772*G772,2)</f>
        <v>737.98</v>
      </c>
      <c r="J772" s="401"/>
      <c r="K772" s="399">
        <v>103.2</v>
      </c>
      <c r="L772" s="400">
        <f>ROUND(K772*J772,2)</f>
        <v>0</v>
      </c>
      <c r="M772" s="401"/>
      <c r="N772" s="399">
        <v>103.2</v>
      </c>
      <c r="O772" s="400">
        <f>ROUND(N772*M772,2)</f>
        <v>0</v>
      </c>
      <c r="P772" s="401">
        <f t="shared" si="10"/>
        <v>7.151</v>
      </c>
      <c r="Q772" s="399">
        <v>103.2</v>
      </c>
      <c r="R772" s="400">
        <f>ROUND(Q772*P772,2)</f>
        <v>737.98</v>
      </c>
    </row>
    <row r="773" spans="1:18" s="420" customFormat="1" ht="13.5" hidden="1" outlineLevel="3">
      <c r="A773" s="412"/>
      <c r="B773" s="413"/>
      <c r="C773" s="404" t="s">
        <v>223</v>
      </c>
      <c r="D773" s="462" t="s">
        <v>34</v>
      </c>
      <c r="E773" s="415" t="s">
        <v>947</v>
      </c>
      <c r="F773" s="413"/>
      <c r="G773" s="416">
        <v>7.151</v>
      </c>
      <c r="H773" s="417" t="s">
        <v>34</v>
      </c>
      <c r="I773" s="418"/>
      <c r="J773" s="419"/>
      <c r="K773" s="417" t="s">
        <v>34</v>
      </c>
      <c r="L773" s="418"/>
      <c r="M773" s="419"/>
      <c r="N773" s="417" t="s">
        <v>34</v>
      </c>
      <c r="O773" s="418"/>
      <c r="P773" s="419">
        <f t="shared" si="10"/>
        <v>7.151</v>
      </c>
      <c r="Q773" s="417" t="s">
        <v>34</v>
      </c>
      <c r="R773" s="418"/>
    </row>
    <row r="774" spans="1:18" s="320" customFormat="1" ht="22.5" customHeight="1" hidden="1" outlineLevel="2" collapsed="1">
      <c r="A774" s="321"/>
      <c r="B774" s="394" t="s">
        <v>948</v>
      </c>
      <c r="C774" s="394" t="s">
        <v>218</v>
      </c>
      <c r="D774" s="461" t="s">
        <v>230</v>
      </c>
      <c r="E774" s="396" t="s">
        <v>231</v>
      </c>
      <c r="F774" s="397" t="s">
        <v>221</v>
      </c>
      <c r="G774" s="398">
        <v>4722.76</v>
      </c>
      <c r="H774" s="399">
        <v>68.1</v>
      </c>
      <c r="I774" s="400">
        <f>ROUND(H774*G774,2)</f>
        <v>321619.96</v>
      </c>
      <c r="J774" s="401"/>
      <c r="K774" s="399">
        <v>68.1</v>
      </c>
      <c r="L774" s="400">
        <f>ROUND(K774*J774,2)</f>
        <v>0</v>
      </c>
      <c r="M774" s="401"/>
      <c r="N774" s="399">
        <v>68.1</v>
      </c>
      <c r="O774" s="400">
        <f>ROUND(N774*M774,2)</f>
        <v>0</v>
      </c>
      <c r="P774" s="401">
        <f t="shared" si="10"/>
        <v>4722.76</v>
      </c>
      <c r="Q774" s="399">
        <v>68.1</v>
      </c>
      <c r="R774" s="400">
        <f>ROUND(Q774*P774,2)</f>
        <v>321619.96</v>
      </c>
    </row>
    <row r="775" spans="1:18" s="420" customFormat="1" ht="13.5" hidden="1" outlineLevel="3">
      <c r="A775" s="412"/>
      <c r="B775" s="413"/>
      <c r="C775" s="404" t="s">
        <v>223</v>
      </c>
      <c r="D775" s="462" t="s">
        <v>34</v>
      </c>
      <c r="E775" s="415" t="s">
        <v>949</v>
      </c>
      <c r="F775" s="413"/>
      <c r="G775" s="416">
        <v>3292.76</v>
      </c>
      <c r="H775" s="417" t="s">
        <v>34</v>
      </c>
      <c r="I775" s="418"/>
      <c r="J775" s="419"/>
      <c r="K775" s="417" t="s">
        <v>34</v>
      </c>
      <c r="L775" s="418"/>
      <c r="M775" s="419"/>
      <c r="N775" s="417" t="s">
        <v>34</v>
      </c>
      <c r="O775" s="418"/>
      <c r="P775" s="419">
        <f t="shared" si="10"/>
        <v>3292.76</v>
      </c>
      <c r="Q775" s="417" t="s">
        <v>34</v>
      </c>
      <c r="R775" s="418"/>
    </row>
    <row r="776" spans="1:18" s="420" customFormat="1" ht="24" hidden="1" outlineLevel="3">
      <c r="A776" s="412"/>
      <c r="B776" s="413"/>
      <c r="C776" s="404" t="s">
        <v>223</v>
      </c>
      <c r="D776" s="462" t="s">
        <v>34</v>
      </c>
      <c r="E776" s="415" t="s">
        <v>950</v>
      </c>
      <c r="F776" s="413"/>
      <c r="G776" s="416">
        <v>1430</v>
      </c>
      <c r="H776" s="417" t="s">
        <v>34</v>
      </c>
      <c r="I776" s="418"/>
      <c r="J776" s="419"/>
      <c r="K776" s="417" t="s">
        <v>34</v>
      </c>
      <c r="L776" s="418"/>
      <c r="M776" s="419"/>
      <c r="N776" s="417" t="s">
        <v>34</v>
      </c>
      <c r="O776" s="418"/>
      <c r="P776" s="419">
        <f t="shared" si="10"/>
        <v>1430</v>
      </c>
      <c r="Q776" s="417" t="s">
        <v>34</v>
      </c>
      <c r="R776" s="418"/>
    </row>
    <row r="777" spans="1:18" s="429" customFormat="1" ht="13.5" hidden="1" outlineLevel="3">
      <c r="A777" s="421"/>
      <c r="B777" s="422"/>
      <c r="C777" s="404" t="s">
        <v>223</v>
      </c>
      <c r="D777" s="464" t="s">
        <v>34</v>
      </c>
      <c r="E777" s="424" t="s">
        <v>227</v>
      </c>
      <c r="F777" s="422"/>
      <c r="G777" s="425">
        <v>4722.76</v>
      </c>
      <c r="H777" s="426" t="s">
        <v>34</v>
      </c>
      <c r="I777" s="427"/>
      <c r="J777" s="428"/>
      <c r="K777" s="426" t="s">
        <v>34</v>
      </c>
      <c r="L777" s="427"/>
      <c r="M777" s="428"/>
      <c r="N777" s="426" t="s">
        <v>34</v>
      </c>
      <c r="O777" s="427"/>
      <c r="P777" s="428">
        <f t="shared" si="10"/>
        <v>4722.76</v>
      </c>
      <c r="Q777" s="426" t="s">
        <v>34</v>
      </c>
      <c r="R777" s="427"/>
    </row>
    <row r="778" spans="1:18" s="320" customFormat="1" ht="22.5" customHeight="1" hidden="1" outlineLevel="2" collapsed="1">
      <c r="A778" s="321"/>
      <c r="B778" s="394" t="s">
        <v>951</v>
      </c>
      <c r="C778" s="394" t="s">
        <v>218</v>
      </c>
      <c r="D778" s="461" t="s">
        <v>952</v>
      </c>
      <c r="E778" s="396" t="s">
        <v>953</v>
      </c>
      <c r="F778" s="397" t="s">
        <v>221</v>
      </c>
      <c r="G778" s="398">
        <v>100</v>
      </c>
      <c r="H778" s="399">
        <v>113.5</v>
      </c>
      <c r="I778" s="400">
        <f>ROUND(H778*G778,2)</f>
        <v>11350</v>
      </c>
      <c r="J778" s="401"/>
      <c r="K778" s="399">
        <v>113.5</v>
      </c>
      <c r="L778" s="400">
        <f>ROUND(K778*J778,2)</f>
        <v>0</v>
      </c>
      <c r="M778" s="401"/>
      <c r="N778" s="399">
        <v>113.5</v>
      </c>
      <c r="O778" s="400">
        <f>ROUND(N778*M778,2)</f>
        <v>0</v>
      </c>
      <c r="P778" s="401">
        <f t="shared" si="10"/>
        <v>100</v>
      </c>
      <c r="Q778" s="399">
        <v>113.5</v>
      </c>
      <c r="R778" s="400">
        <f>ROUND(Q778*P778,2)</f>
        <v>11350</v>
      </c>
    </row>
    <row r="779" spans="1:18" s="420" customFormat="1" ht="13.5" hidden="1" outlineLevel="3">
      <c r="A779" s="412"/>
      <c r="B779" s="413"/>
      <c r="C779" s="404" t="s">
        <v>223</v>
      </c>
      <c r="D779" s="462" t="s">
        <v>34</v>
      </c>
      <c r="E779" s="415" t="s">
        <v>954</v>
      </c>
      <c r="F779" s="413"/>
      <c r="G779" s="416">
        <v>100</v>
      </c>
      <c r="H779" s="417" t="s">
        <v>34</v>
      </c>
      <c r="I779" s="418"/>
      <c r="J779" s="419"/>
      <c r="K779" s="417" t="s">
        <v>34</v>
      </c>
      <c r="L779" s="418"/>
      <c r="M779" s="419"/>
      <c r="N779" s="417" t="s">
        <v>34</v>
      </c>
      <c r="O779" s="418"/>
      <c r="P779" s="419">
        <f t="shared" si="10"/>
        <v>100</v>
      </c>
      <c r="Q779" s="417" t="s">
        <v>34</v>
      </c>
      <c r="R779" s="418"/>
    </row>
    <row r="780" spans="1:18" s="320" customFormat="1" ht="22.5" customHeight="1" hidden="1" outlineLevel="2">
      <c r="A780" s="321"/>
      <c r="B780" s="394" t="s">
        <v>955</v>
      </c>
      <c r="C780" s="394" t="s">
        <v>218</v>
      </c>
      <c r="D780" s="461" t="s">
        <v>956</v>
      </c>
      <c r="E780" s="396" t="s">
        <v>957</v>
      </c>
      <c r="F780" s="397" t="s">
        <v>221</v>
      </c>
      <c r="G780" s="398">
        <v>100</v>
      </c>
      <c r="H780" s="399">
        <v>167.2</v>
      </c>
      <c r="I780" s="400">
        <f>ROUND(H780*G780,2)</f>
        <v>16720</v>
      </c>
      <c r="J780" s="401"/>
      <c r="K780" s="399">
        <v>167.2</v>
      </c>
      <c r="L780" s="400">
        <f>ROUND(K780*J780,2)</f>
        <v>0</v>
      </c>
      <c r="M780" s="401"/>
      <c r="N780" s="399">
        <v>167.2</v>
      </c>
      <c r="O780" s="400">
        <f>ROUND(N780*M780,2)</f>
        <v>0</v>
      </c>
      <c r="P780" s="401">
        <f t="shared" si="10"/>
        <v>100</v>
      </c>
      <c r="Q780" s="399">
        <v>167.2</v>
      </c>
      <c r="R780" s="400">
        <f>ROUND(Q780*P780,2)</f>
        <v>16720</v>
      </c>
    </row>
    <row r="781" spans="1:18" s="320" customFormat="1" ht="22.5" customHeight="1" hidden="1" outlineLevel="2" collapsed="1">
      <c r="A781" s="321"/>
      <c r="B781" s="394" t="s">
        <v>958</v>
      </c>
      <c r="C781" s="394" t="s">
        <v>218</v>
      </c>
      <c r="D781" s="461" t="s">
        <v>816</v>
      </c>
      <c r="E781" s="396" t="s">
        <v>817</v>
      </c>
      <c r="F781" s="397" t="s">
        <v>221</v>
      </c>
      <c r="G781" s="398">
        <v>6.786</v>
      </c>
      <c r="H781" s="399">
        <v>36.1</v>
      </c>
      <c r="I781" s="400">
        <f>ROUND(H781*G781,2)</f>
        <v>244.97</v>
      </c>
      <c r="J781" s="401"/>
      <c r="K781" s="399">
        <v>36.1</v>
      </c>
      <c r="L781" s="400">
        <f>ROUND(K781*J781,2)</f>
        <v>0</v>
      </c>
      <c r="M781" s="401"/>
      <c r="N781" s="399">
        <v>36.1</v>
      </c>
      <c r="O781" s="400">
        <f>ROUND(N781*M781,2)</f>
        <v>0</v>
      </c>
      <c r="P781" s="401">
        <f t="shared" si="10"/>
        <v>6.786</v>
      </c>
      <c r="Q781" s="399">
        <v>36.1</v>
      </c>
      <c r="R781" s="400">
        <f>ROUND(Q781*P781,2)</f>
        <v>244.97</v>
      </c>
    </row>
    <row r="782" spans="1:18" s="420" customFormat="1" ht="13.5" hidden="1" outlineLevel="3">
      <c r="A782" s="412"/>
      <c r="B782" s="413"/>
      <c r="C782" s="404" t="s">
        <v>223</v>
      </c>
      <c r="D782" s="462" t="s">
        <v>34</v>
      </c>
      <c r="E782" s="415" t="s">
        <v>959</v>
      </c>
      <c r="F782" s="413"/>
      <c r="G782" s="416">
        <v>6.786</v>
      </c>
      <c r="H782" s="417" t="s">
        <v>34</v>
      </c>
      <c r="I782" s="418"/>
      <c r="J782" s="419"/>
      <c r="K782" s="417" t="s">
        <v>34</v>
      </c>
      <c r="L782" s="418"/>
      <c r="M782" s="419"/>
      <c r="N782" s="417" t="s">
        <v>34</v>
      </c>
      <c r="O782" s="418"/>
      <c r="P782" s="419">
        <f t="shared" si="10"/>
        <v>6.786</v>
      </c>
      <c r="Q782" s="417" t="s">
        <v>34</v>
      </c>
      <c r="R782" s="418"/>
    </row>
    <row r="783" spans="1:18" s="320" customFormat="1" ht="22.5" customHeight="1" hidden="1" outlineLevel="2" collapsed="1">
      <c r="A783" s="321"/>
      <c r="B783" s="394" t="s">
        <v>960</v>
      </c>
      <c r="C783" s="394" t="s">
        <v>218</v>
      </c>
      <c r="D783" s="461" t="s">
        <v>327</v>
      </c>
      <c r="E783" s="396" t="s">
        <v>328</v>
      </c>
      <c r="F783" s="397" t="s">
        <v>221</v>
      </c>
      <c r="G783" s="398">
        <v>5020.215</v>
      </c>
      <c r="H783" s="399">
        <v>181.1</v>
      </c>
      <c r="I783" s="400">
        <f>ROUND(H783*G783,2)</f>
        <v>909160.94</v>
      </c>
      <c r="J783" s="401"/>
      <c r="K783" s="399">
        <v>181.1</v>
      </c>
      <c r="L783" s="400">
        <f>ROUND(K783*J783,2)</f>
        <v>0</v>
      </c>
      <c r="M783" s="401"/>
      <c r="N783" s="399">
        <v>181.1</v>
      </c>
      <c r="O783" s="400">
        <f>ROUND(N783*M783,2)</f>
        <v>0</v>
      </c>
      <c r="P783" s="401">
        <f t="shared" si="10"/>
        <v>5020.215</v>
      </c>
      <c r="Q783" s="399">
        <v>181.1</v>
      </c>
      <c r="R783" s="400">
        <f>ROUND(Q783*P783,2)</f>
        <v>909160.94</v>
      </c>
    </row>
    <row r="784" spans="1:18" s="411" customFormat="1" ht="13.5" hidden="1" outlineLevel="3">
      <c r="A784" s="402"/>
      <c r="B784" s="403"/>
      <c r="C784" s="404" t="s">
        <v>223</v>
      </c>
      <c r="D784" s="407" t="s">
        <v>34</v>
      </c>
      <c r="E784" s="406" t="s">
        <v>961</v>
      </c>
      <c r="F784" s="403"/>
      <c r="G784" s="407" t="s">
        <v>34</v>
      </c>
      <c r="H784" s="408" t="s">
        <v>34</v>
      </c>
      <c r="I784" s="409"/>
      <c r="J784" s="410"/>
      <c r="K784" s="408" t="s">
        <v>34</v>
      </c>
      <c r="L784" s="409"/>
      <c r="M784" s="410"/>
      <c r="N784" s="408" t="s">
        <v>34</v>
      </c>
      <c r="O784" s="409"/>
      <c r="P784" s="410" t="e">
        <f t="shared" si="10"/>
        <v>#VALUE!</v>
      </c>
      <c r="Q784" s="408" t="s">
        <v>34</v>
      </c>
      <c r="R784" s="409"/>
    </row>
    <row r="785" spans="1:18" s="411" customFormat="1" ht="13.5" hidden="1" outlineLevel="3">
      <c r="A785" s="402"/>
      <c r="B785" s="403"/>
      <c r="C785" s="404" t="s">
        <v>223</v>
      </c>
      <c r="D785" s="407" t="s">
        <v>34</v>
      </c>
      <c r="E785" s="406" t="s">
        <v>869</v>
      </c>
      <c r="F785" s="403"/>
      <c r="G785" s="407" t="s">
        <v>34</v>
      </c>
      <c r="H785" s="408" t="s">
        <v>34</v>
      </c>
      <c r="I785" s="409"/>
      <c r="J785" s="410"/>
      <c r="K785" s="408" t="s">
        <v>34</v>
      </c>
      <c r="L785" s="409"/>
      <c r="M785" s="410"/>
      <c r="N785" s="408" t="s">
        <v>34</v>
      </c>
      <c r="O785" s="409"/>
      <c r="P785" s="410" t="e">
        <f t="shared" si="10"/>
        <v>#VALUE!</v>
      </c>
      <c r="Q785" s="408" t="s">
        <v>34</v>
      </c>
      <c r="R785" s="409"/>
    </row>
    <row r="786" spans="1:18" s="411" customFormat="1" ht="13.5" hidden="1" outlineLevel="3">
      <c r="A786" s="402"/>
      <c r="B786" s="403"/>
      <c r="C786" s="404" t="s">
        <v>223</v>
      </c>
      <c r="D786" s="407" t="s">
        <v>34</v>
      </c>
      <c r="E786" s="406" t="s">
        <v>962</v>
      </c>
      <c r="F786" s="403"/>
      <c r="G786" s="407" t="s">
        <v>34</v>
      </c>
      <c r="H786" s="408" t="s">
        <v>34</v>
      </c>
      <c r="I786" s="409"/>
      <c r="J786" s="410"/>
      <c r="K786" s="408" t="s">
        <v>34</v>
      </c>
      <c r="L786" s="409"/>
      <c r="M786" s="410"/>
      <c r="N786" s="408" t="s">
        <v>34</v>
      </c>
      <c r="O786" s="409"/>
      <c r="P786" s="410" t="e">
        <f t="shared" si="10"/>
        <v>#VALUE!</v>
      </c>
      <c r="Q786" s="408" t="s">
        <v>34</v>
      </c>
      <c r="R786" s="409"/>
    </row>
    <row r="787" spans="1:18" s="420" customFormat="1" ht="13.5" hidden="1" outlineLevel="3">
      <c r="A787" s="412"/>
      <c r="B787" s="413"/>
      <c r="C787" s="404" t="s">
        <v>223</v>
      </c>
      <c r="D787" s="462" t="s">
        <v>34</v>
      </c>
      <c r="E787" s="415" t="s">
        <v>963</v>
      </c>
      <c r="F787" s="413"/>
      <c r="G787" s="416">
        <v>10082.308</v>
      </c>
      <c r="H787" s="417" t="s">
        <v>34</v>
      </c>
      <c r="I787" s="418"/>
      <c r="J787" s="419"/>
      <c r="K787" s="417" t="s">
        <v>34</v>
      </c>
      <c r="L787" s="418"/>
      <c r="M787" s="419"/>
      <c r="N787" s="417" t="s">
        <v>34</v>
      </c>
      <c r="O787" s="418"/>
      <c r="P787" s="419">
        <f t="shared" si="10"/>
        <v>10082.308</v>
      </c>
      <c r="Q787" s="417" t="s">
        <v>34</v>
      </c>
      <c r="R787" s="418"/>
    </row>
    <row r="788" spans="1:18" s="420" customFormat="1" ht="13.5" hidden="1" outlineLevel="3">
      <c r="A788" s="412"/>
      <c r="B788" s="413"/>
      <c r="C788" s="404" t="s">
        <v>223</v>
      </c>
      <c r="D788" s="462" t="s">
        <v>34</v>
      </c>
      <c r="E788" s="415" t="s">
        <v>959</v>
      </c>
      <c r="F788" s="413"/>
      <c r="G788" s="416">
        <v>6.786</v>
      </c>
      <c r="H788" s="417" t="s">
        <v>34</v>
      </c>
      <c r="I788" s="418"/>
      <c r="J788" s="419"/>
      <c r="K788" s="417" t="s">
        <v>34</v>
      </c>
      <c r="L788" s="418"/>
      <c r="M788" s="419"/>
      <c r="N788" s="417" t="s">
        <v>34</v>
      </c>
      <c r="O788" s="418"/>
      <c r="P788" s="419">
        <f t="shared" si="10"/>
        <v>6.786</v>
      </c>
      <c r="Q788" s="417" t="s">
        <v>34</v>
      </c>
      <c r="R788" s="418"/>
    </row>
    <row r="789" spans="1:18" s="420" customFormat="1" ht="13.5" hidden="1" outlineLevel="3">
      <c r="A789" s="412"/>
      <c r="B789" s="413"/>
      <c r="C789" s="404" t="s">
        <v>223</v>
      </c>
      <c r="D789" s="462" t="s">
        <v>34</v>
      </c>
      <c r="E789" s="415" t="s">
        <v>964</v>
      </c>
      <c r="F789" s="413"/>
      <c r="G789" s="416">
        <v>18.103</v>
      </c>
      <c r="H789" s="417" t="s">
        <v>34</v>
      </c>
      <c r="I789" s="418"/>
      <c r="J789" s="419"/>
      <c r="K789" s="417" t="s">
        <v>34</v>
      </c>
      <c r="L789" s="418"/>
      <c r="M789" s="419"/>
      <c r="N789" s="417" t="s">
        <v>34</v>
      </c>
      <c r="O789" s="418"/>
      <c r="P789" s="419">
        <f t="shared" si="10"/>
        <v>18.103</v>
      </c>
      <c r="Q789" s="417" t="s">
        <v>34</v>
      </c>
      <c r="R789" s="418"/>
    </row>
    <row r="790" spans="1:18" s="445" customFormat="1" ht="13.5" hidden="1" outlineLevel="3">
      <c r="A790" s="444"/>
      <c r="B790" s="446"/>
      <c r="C790" s="404" t="s">
        <v>223</v>
      </c>
      <c r="D790" s="463" t="s">
        <v>34</v>
      </c>
      <c r="E790" s="448" t="s">
        <v>238</v>
      </c>
      <c r="F790" s="446"/>
      <c r="G790" s="449">
        <v>10107.197</v>
      </c>
      <c r="H790" s="450" t="s">
        <v>34</v>
      </c>
      <c r="I790" s="451"/>
      <c r="J790" s="452"/>
      <c r="K790" s="450" t="s">
        <v>34</v>
      </c>
      <c r="L790" s="451"/>
      <c r="M790" s="452"/>
      <c r="N790" s="450" t="s">
        <v>34</v>
      </c>
      <c r="O790" s="451"/>
      <c r="P790" s="452">
        <f t="shared" si="10"/>
        <v>10107.197</v>
      </c>
      <c r="Q790" s="450" t="s">
        <v>34</v>
      </c>
      <c r="R790" s="451"/>
    </row>
    <row r="791" spans="1:18" s="411" customFormat="1" ht="13.5" hidden="1" outlineLevel="3">
      <c r="A791" s="402"/>
      <c r="B791" s="403"/>
      <c r="C791" s="404" t="s">
        <v>223</v>
      </c>
      <c r="D791" s="407" t="s">
        <v>34</v>
      </c>
      <c r="E791" s="406" t="s">
        <v>733</v>
      </c>
      <c r="F791" s="403"/>
      <c r="G791" s="407" t="s">
        <v>34</v>
      </c>
      <c r="H791" s="408" t="s">
        <v>34</v>
      </c>
      <c r="I791" s="409"/>
      <c r="J791" s="410"/>
      <c r="K791" s="408" t="s">
        <v>34</v>
      </c>
      <c r="L791" s="409"/>
      <c r="M791" s="410"/>
      <c r="N791" s="408" t="s">
        <v>34</v>
      </c>
      <c r="O791" s="409"/>
      <c r="P791" s="410" t="e">
        <f t="shared" si="10"/>
        <v>#VALUE!</v>
      </c>
      <c r="Q791" s="408" t="s">
        <v>34</v>
      </c>
      <c r="R791" s="409"/>
    </row>
    <row r="792" spans="1:18" s="420" customFormat="1" ht="13.5" hidden="1" outlineLevel="3">
      <c r="A792" s="412"/>
      <c r="B792" s="413"/>
      <c r="C792" s="404" t="s">
        <v>223</v>
      </c>
      <c r="D792" s="462" t="s">
        <v>34</v>
      </c>
      <c r="E792" s="415" t="s">
        <v>965</v>
      </c>
      <c r="F792" s="413"/>
      <c r="G792" s="416">
        <v>-3292.76</v>
      </c>
      <c r="H792" s="417" t="s">
        <v>34</v>
      </c>
      <c r="I792" s="418"/>
      <c r="J792" s="419"/>
      <c r="K792" s="417" t="s">
        <v>34</v>
      </c>
      <c r="L792" s="418"/>
      <c r="M792" s="419"/>
      <c r="N792" s="417" t="s">
        <v>34</v>
      </c>
      <c r="O792" s="418"/>
      <c r="P792" s="419">
        <f t="shared" si="10"/>
        <v>-3292.76</v>
      </c>
      <c r="Q792" s="417" t="s">
        <v>34</v>
      </c>
      <c r="R792" s="418"/>
    </row>
    <row r="793" spans="1:18" s="420" customFormat="1" ht="13.5" hidden="1" outlineLevel="3">
      <c r="A793" s="412"/>
      <c r="B793" s="413"/>
      <c r="C793" s="404" t="s">
        <v>223</v>
      </c>
      <c r="D793" s="462" t="s">
        <v>34</v>
      </c>
      <c r="E793" s="415" t="s">
        <v>966</v>
      </c>
      <c r="F793" s="413"/>
      <c r="G793" s="416">
        <v>-100</v>
      </c>
      <c r="H793" s="417" t="s">
        <v>34</v>
      </c>
      <c r="I793" s="418"/>
      <c r="J793" s="419"/>
      <c r="K793" s="417" t="s">
        <v>34</v>
      </c>
      <c r="L793" s="418"/>
      <c r="M793" s="419"/>
      <c r="N793" s="417" t="s">
        <v>34</v>
      </c>
      <c r="O793" s="418"/>
      <c r="P793" s="419">
        <f t="shared" si="10"/>
        <v>-100</v>
      </c>
      <c r="Q793" s="417" t="s">
        <v>34</v>
      </c>
      <c r="R793" s="418"/>
    </row>
    <row r="794" spans="1:18" s="420" customFormat="1" ht="24" hidden="1" outlineLevel="3">
      <c r="A794" s="412"/>
      <c r="B794" s="413"/>
      <c r="C794" s="404" t="s">
        <v>223</v>
      </c>
      <c r="D794" s="462" t="s">
        <v>34</v>
      </c>
      <c r="E794" s="415" t="s">
        <v>967</v>
      </c>
      <c r="F794" s="413"/>
      <c r="G794" s="416">
        <v>-1430</v>
      </c>
      <c r="H794" s="417" t="s">
        <v>34</v>
      </c>
      <c r="I794" s="418"/>
      <c r="J794" s="419"/>
      <c r="K794" s="417" t="s">
        <v>34</v>
      </c>
      <c r="L794" s="418"/>
      <c r="M794" s="419"/>
      <c r="N794" s="417" t="s">
        <v>34</v>
      </c>
      <c r="O794" s="418"/>
      <c r="P794" s="419">
        <f t="shared" si="10"/>
        <v>-1430</v>
      </c>
      <c r="Q794" s="417" t="s">
        <v>34</v>
      </c>
      <c r="R794" s="418"/>
    </row>
    <row r="795" spans="1:18" s="429" customFormat="1" ht="13.5" hidden="1" outlineLevel="3">
      <c r="A795" s="421"/>
      <c r="B795" s="422"/>
      <c r="C795" s="404" t="s">
        <v>223</v>
      </c>
      <c r="D795" s="464" t="s">
        <v>134</v>
      </c>
      <c r="E795" s="424" t="s">
        <v>227</v>
      </c>
      <c r="F795" s="422"/>
      <c r="G795" s="425">
        <v>5284.437</v>
      </c>
      <c r="H795" s="426" t="s">
        <v>34</v>
      </c>
      <c r="I795" s="427"/>
      <c r="J795" s="428"/>
      <c r="K795" s="426" t="s">
        <v>34</v>
      </c>
      <c r="L795" s="427"/>
      <c r="M795" s="428"/>
      <c r="N795" s="426" t="s">
        <v>34</v>
      </c>
      <c r="O795" s="427"/>
      <c r="P795" s="428">
        <f t="shared" si="10"/>
        <v>5284.437</v>
      </c>
      <c r="Q795" s="426" t="s">
        <v>34</v>
      </c>
      <c r="R795" s="427"/>
    </row>
    <row r="796" spans="1:18" s="420" customFormat="1" ht="13.5" hidden="1" outlineLevel="3">
      <c r="A796" s="412"/>
      <c r="B796" s="413"/>
      <c r="C796" s="404" t="s">
        <v>223</v>
      </c>
      <c r="D796" s="462" t="s">
        <v>34</v>
      </c>
      <c r="E796" s="415" t="s">
        <v>968</v>
      </c>
      <c r="F796" s="413"/>
      <c r="G796" s="416">
        <v>5020.215</v>
      </c>
      <c r="H796" s="417" t="s">
        <v>34</v>
      </c>
      <c r="I796" s="418"/>
      <c r="J796" s="419"/>
      <c r="K796" s="417" t="s">
        <v>34</v>
      </c>
      <c r="L796" s="418"/>
      <c r="M796" s="419"/>
      <c r="N796" s="417" t="s">
        <v>34</v>
      </c>
      <c r="O796" s="418"/>
      <c r="P796" s="419">
        <f t="shared" si="10"/>
        <v>5020.215</v>
      </c>
      <c r="Q796" s="417" t="s">
        <v>34</v>
      </c>
      <c r="R796" s="418"/>
    </row>
    <row r="797" spans="1:18" s="320" customFormat="1" ht="31.5" customHeight="1" hidden="1" outlineLevel="2" collapsed="1">
      <c r="A797" s="321"/>
      <c r="B797" s="394" t="s">
        <v>969</v>
      </c>
      <c r="C797" s="394" t="s">
        <v>218</v>
      </c>
      <c r="D797" s="461" t="s">
        <v>330</v>
      </c>
      <c r="E797" s="396" t="s">
        <v>331</v>
      </c>
      <c r="F797" s="397" t="s">
        <v>221</v>
      </c>
      <c r="G797" s="398">
        <v>65262.795</v>
      </c>
      <c r="H797" s="399">
        <v>6.2</v>
      </c>
      <c r="I797" s="400">
        <f>ROUND(H797*G797,2)</f>
        <v>404629.33</v>
      </c>
      <c r="J797" s="401"/>
      <c r="K797" s="399">
        <v>6.2</v>
      </c>
      <c r="L797" s="400">
        <f>ROUND(K797*J797,2)</f>
        <v>0</v>
      </c>
      <c r="M797" s="401"/>
      <c r="N797" s="399">
        <v>6.2</v>
      </c>
      <c r="O797" s="400">
        <f>ROUND(N797*M797,2)</f>
        <v>0</v>
      </c>
      <c r="P797" s="401">
        <f t="shared" si="10"/>
        <v>65262.795</v>
      </c>
      <c r="Q797" s="399">
        <v>6.2</v>
      </c>
      <c r="R797" s="400">
        <f>ROUND(Q797*P797,2)</f>
        <v>404629.33</v>
      </c>
    </row>
    <row r="798" spans="1:18" s="420" customFormat="1" ht="13.5" hidden="1" outlineLevel="3">
      <c r="A798" s="412"/>
      <c r="B798" s="413"/>
      <c r="C798" s="404" t="s">
        <v>223</v>
      </c>
      <c r="D798" s="413"/>
      <c r="E798" s="415" t="s">
        <v>970</v>
      </c>
      <c r="F798" s="413"/>
      <c r="G798" s="416">
        <v>65262.795</v>
      </c>
      <c r="H798" s="417" t="s">
        <v>34</v>
      </c>
      <c r="I798" s="418"/>
      <c r="J798" s="419"/>
      <c r="K798" s="417" t="s">
        <v>34</v>
      </c>
      <c r="L798" s="418"/>
      <c r="M798" s="419"/>
      <c r="N798" s="417" t="s">
        <v>34</v>
      </c>
      <c r="O798" s="418"/>
      <c r="P798" s="419">
        <f t="shared" si="10"/>
        <v>65262.795</v>
      </c>
      <c r="Q798" s="417" t="s">
        <v>34</v>
      </c>
      <c r="R798" s="418"/>
    </row>
    <row r="799" spans="1:18" s="320" customFormat="1" ht="22.5" customHeight="1" hidden="1" outlineLevel="2" collapsed="1">
      <c r="A799" s="321"/>
      <c r="B799" s="394" t="s">
        <v>971</v>
      </c>
      <c r="C799" s="394" t="s">
        <v>218</v>
      </c>
      <c r="D799" s="461" t="s">
        <v>351</v>
      </c>
      <c r="E799" s="396" t="s">
        <v>352</v>
      </c>
      <c r="F799" s="397" t="s">
        <v>221</v>
      </c>
      <c r="G799" s="398">
        <v>264.222</v>
      </c>
      <c r="H799" s="399">
        <v>181.1</v>
      </c>
      <c r="I799" s="400">
        <f>ROUND(H799*G799,2)</f>
        <v>47850.6</v>
      </c>
      <c r="J799" s="401"/>
      <c r="K799" s="399">
        <v>181.1</v>
      </c>
      <c r="L799" s="400">
        <f>ROUND(K799*J799,2)</f>
        <v>0</v>
      </c>
      <c r="M799" s="401"/>
      <c r="N799" s="399">
        <v>181.1</v>
      </c>
      <c r="O799" s="400">
        <f>ROUND(N799*M799,2)</f>
        <v>0</v>
      </c>
      <c r="P799" s="401">
        <f t="shared" si="10"/>
        <v>264.222</v>
      </c>
      <c r="Q799" s="399">
        <v>181.1</v>
      </c>
      <c r="R799" s="400">
        <f>ROUND(Q799*P799,2)</f>
        <v>47850.6</v>
      </c>
    </row>
    <row r="800" spans="1:18" s="420" customFormat="1" ht="13.5" hidden="1" outlineLevel="3">
      <c r="A800" s="412"/>
      <c r="B800" s="413"/>
      <c r="C800" s="404" t="s">
        <v>223</v>
      </c>
      <c r="D800" s="462" t="s">
        <v>34</v>
      </c>
      <c r="E800" s="415" t="s">
        <v>972</v>
      </c>
      <c r="F800" s="413"/>
      <c r="G800" s="416">
        <v>264.222</v>
      </c>
      <c r="H800" s="417" t="s">
        <v>34</v>
      </c>
      <c r="I800" s="418"/>
      <c r="J800" s="419"/>
      <c r="K800" s="417" t="s">
        <v>34</v>
      </c>
      <c r="L800" s="418"/>
      <c r="M800" s="419"/>
      <c r="N800" s="417" t="s">
        <v>34</v>
      </c>
      <c r="O800" s="418"/>
      <c r="P800" s="419">
        <f t="shared" si="10"/>
        <v>264.222</v>
      </c>
      <c r="Q800" s="417" t="s">
        <v>34</v>
      </c>
      <c r="R800" s="418"/>
    </row>
    <row r="801" spans="1:18" s="320" customFormat="1" ht="31.5" customHeight="1" hidden="1" outlineLevel="2" collapsed="1">
      <c r="A801" s="321"/>
      <c r="B801" s="394" t="s">
        <v>973</v>
      </c>
      <c r="C801" s="394" t="s">
        <v>218</v>
      </c>
      <c r="D801" s="461" t="s">
        <v>354</v>
      </c>
      <c r="E801" s="396" t="s">
        <v>355</v>
      </c>
      <c r="F801" s="397" t="s">
        <v>221</v>
      </c>
      <c r="G801" s="398">
        <v>3434.886</v>
      </c>
      <c r="H801" s="399">
        <v>6.2</v>
      </c>
      <c r="I801" s="400">
        <f>ROUND(H801*G801,2)</f>
        <v>21296.29</v>
      </c>
      <c r="J801" s="401"/>
      <c r="K801" s="399">
        <v>6.2</v>
      </c>
      <c r="L801" s="400">
        <f>ROUND(K801*J801,2)</f>
        <v>0</v>
      </c>
      <c r="M801" s="401"/>
      <c r="N801" s="399">
        <v>6.2</v>
      </c>
      <c r="O801" s="400">
        <f>ROUND(N801*M801,2)</f>
        <v>0</v>
      </c>
      <c r="P801" s="401">
        <f t="shared" si="10"/>
        <v>3434.886</v>
      </c>
      <c r="Q801" s="399">
        <v>6.2</v>
      </c>
      <c r="R801" s="400">
        <f>ROUND(Q801*P801,2)</f>
        <v>21296.29</v>
      </c>
    </row>
    <row r="802" spans="1:18" s="420" customFormat="1" ht="13.5" hidden="1" outlineLevel="3">
      <c r="A802" s="412"/>
      <c r="B802" s="413"/>
      <c r="C802" s="404" t="s">
        <v>223</v>
      </c>
      <c r="D802" s="413"/>
      <c r="E802" s="415" t="s">
        <v>974</v>
      </c>
      <c r="F802" s="413"/>
      <c r="G802" s="416">
        <v>3434.886</v>
      </c>
      <c r="H802" s="417" t="s">
        <v>34</v>
      </c>
      <c r="I802" s="418"/>
      <c r="J802" s="419"/>
      <c r="K802" s="417" t="s">
        <v>34</v>
      </c>
      <c r="L802" s="418"/>
      <c r="M802" s="419"/>
      <c r="N802" s="417" t="s">
        <v>34</v>
      </c>
      <c r="O802" s="418"/>
      <c r="P802" s="419">
        <f t="shared" si="10"/>
        <v>3434.886</v>
      </c>
      <c r="Q802" s="417" t="s">
        <v>34</v>
      </c>
      <c r="R802" s="418"/>
    </row>
    <row r="803" spans="1:18" s="320" customFormat="1" ht="22.5" customHeight="1" hidden="1" outlineLevel="2" collapsed="1">
      <c r="A803" s="321"/>
      <c r="B803" s="394" t="s">
        <v>975</v>
      </c>
      <c r="C803" s="394" t="s">
        <v>218</v>
      </c>
      <c r="D803" s="461" t="s">
        <v>333</v>
      </c>
      <c r="E803" s="396" t="s">
        <v>334</v>
      </c>
      <c r="F803" s="397" t="s">
        <v>221</v>
      </c>
      <c r="G803" s="398">
        <v>5284.437</v>
      </c>
      <c r="H803" s="399">
        <v>167.2</v>
      </c>
      <c r="I803" s="400">
        <f>ROUND(H803*G803,2)</f>
        <v>883557.87</v>
      </c>
      <c r="J803" s="401"/>
      <c r="K803" s="399">
        <v>167.2</v>
      </c>
      <c r="L803" s="400">
        <f>ROUND(K803*J803,2)</f>
        <v>0</v>
      </c>
      <c r="M803" s="401"/>
      <c r="N803" s="399">
        <v>167.2</v>
      </c>
      <c r="O803" s="400">
        <f>ROUND(N803*M803,2)</f>
        <v>0</v>
      </c>
      <c r="P803" s="401">
        <f t="shared" si="10"/>
        <v>5284.437</v>
      </c>
      <c r="Q803" s="399">
        <v>167.2</v>
      </c>
      <c r="R803" s="400">
        <f>ROUND(Q803*P803,2)</f>
        <v>883557.87</v>
      </c>
    </row>
    <row r="804" spans="1:18" s="420" customFormat="1" ht="13.5" hidden="1" outlineLevel="3">
      <c r="A804" s="412"/>
      <c r="B804" s="413"/>
      <c r="C804" s="404" t="s">
        <v>223</v>
      </c>
      <c r="D804" s="462" t="s">
        <v>34</v>
      </c>
      <c r="E804" s="415" t="s">
        <v>134</v>
      </c>
      <c r="F804" s="413"/>
      <c r="G804" s="416">
        <v>5284.437</v>
      </c>
      <c r="H804" s="417" t="s">
        <v>34</v>
      </c>
      <c r="I804" s="418"/>
      <c r="J804" s="419"/>
      <c r="K804" s="417" t="s">
        <v>34</v>
      </c>
      <c r="L804" s="418"/>
      <c r="M804" s="419"/>
      <c r="N804" s="417" t="s">
        <v>34</v>
      </c>
      <c r="O804" s="418"/>
      <c r="P804" s="419">
        <f t="shared" si="10"/>
        <v>5284.437</v>
      </c>
      <c r="Q804" s="417" t="s">
        <v>34</v>
      </c>
      <c r="R804" s="418"/>
    </row>
    <row r="805" spans="1:18" s="320" customFormat="1" ht="22.5" customHeight="1" hidden="1" outlineLevel="2" collapsed="1">
      <c r="A805" s="321"/>
      <c r="B805" s="394" t="s">
        <v>976</v>
      </c>
      <c r="C805" s="394" t="s">
        <v>218</v>
      </c>
      <c r="D805" s="461" t="s">
        <v>275</v>
      </c>
      <c r="E805" s="396" t="s">
        <v>276</v>
      </c>
      <c r="F805" s="397" t="s">
        <v>221</v>
      </c>
      <c r="G805" s="398">
        <v>3292.76</v>
      </c>
      <c r="H805" s="399">
        <v>75.2</v>
      </c>
      <c r="I805" s="400">
        <f>ROUND(H805*G805,2)</f>
        <v>247615.55</v>
      </c>
      <c r="J805" s="401"/>
      <c r="K805" s="399">
        <v>75.2</v>
      </c>
      <c r="L805" s="400">
        <f>ROUND(K805*J805,2)</f>
        <v>0</v>
      </c>
      <c r="M805" s="401"/>
      <c r="N805" s="399">
        <v>75.2</v>
      </c>
      <c r="O805" s="400">
        <f>ROUND(N805*M805,2)</f>
        <v>0</v>
      </c>
      <c r="P805" s="401">
        <f t="shared" si="10"/>
        <v>3292.76</v>
      </c>
      <c r="Q805" s="399">
        <v>75.2</v>
      </c>
      <c r="R805" s="400">
        <f>ROUND(Q805*P805,2)</f>
        <v>247615.55</v>
      </c>
    </row>
    <row r="806" spans="1:18" s="411" customFormat="1" ht="13.5" hidden="1" outlineLevel="3">
      <c r="A806" s="402"/>
      <c r="B806" s="403"/>
      <c r="C806" s="404" t="s">
        <v>223</v>
      </c>
      <c r="D806" s="407" t="s">
        <v>34</v>
      </c>
      <c r="E806" s="406" t="s">
        <v>869</v>
      </c>
      <c r="F806" s="403"/>
      <c r="G806" s="407" t="s">
        <v>34</v>
      </c>
      <c r="H806" s="408" t="s">
        <v>34</v>
      </c>
      <c r="I806" s="409"/>
      <c r="J806" s="410"/>
      <c r="K806" s="408" t="s">
        <v>34</v>
      </c>
      <c r="L806" s="409"/>
      <c r="M806" s="410"/>
      <c r="N806" s="408" t="s">
        <v>34</v>
      </c>
      <c r="O806" s="409"/>
      <c r="P806" s="410" t="e">
        <f t="shared" si="10"/>
        <v>#VALUE!</v>
      </c>
      <c r="Q806" s="408" t="s">
        <v>34</v>
      </c>
      <c r="R806" s="409"/>
    </row>
    <row r="807" spans="1:18" s="411" customFormat="1" ht="13.5" hidden="1" outlineLevel="3">
      <c r="A807" s="402"/>
      <c r="B807" s="403"/>
      <c r="C807" s="404" t="s">
        <v>223</v>
      </c>
      <c r="D807" s="407" t="s">
        <v>34</v>
      </c>
      <c r="E807" s="406" t="s">
        <v>747</v>
      </c>
      <c r="F807" s="403"/>
      <c r="G807" s="407" t="s">
        <v>34</v>
      </c>
      <c r="H807" s="408" t="s">
        <v>34</v>
      </c>
      <c r="I807" s="409"/>
      <c r="J807" s="410"/>
      <c r="K807" s="408" t="s">
        <v>34</v>
      </c>
      <c r="L807" s="409"/>
      <c r="M807" s="410"/>
      <c r="N807" s="408" t="s">
        <v>34</v>
      </c>
      <c r="O807" s="409"/>
      <c r="P807" s="410" t="e">
        <f t="shared" si="10"/>
        <v>#VALUE!</v>
      </c>
      <c r="Q807" s="408" t="s">
        <v>34</v>
      </c>
      <c r="R807" s="409"/>
    </row>
    <row r="808" spans="1:18" s="420" customFormat="1" ht="13.5" hidden="1" outlineLevel="3">
      <c r="A808" s="412"/>
      <c r="B808" s="413"/>
      <c r="C808" s="404" t="s">
        <v>223</v>
      </c>
      <c r="D808" s="462" t="s">
        <v>34</v>
      </c>
      <c r="E808" s="415" t="s">
        <v>894</v>
      </c>
      <c r="F808" s="413"/>
      <c r="G808" s="416">
        <v>9973.792</v>
      </c>
      <c r="H808" s="417" t="s">
        <v>34</v>
      </c>
      <c r="I808" s="418"/>
      <c r="J808" s="419"/>
      <c r="K808" s="417" t="s">
        <v>34</v>
      </c>
      <c r="L808" s="418"/>
      <c r="M808" s="419"/>
      <c r="N808" s="417" t="s">
        <v>34</v>
      </c>
      <c r="O808" s="418"/>
      <c r="P808" s="419">
        <f t="shared" si="10"/>
        <v>9973.792</v>
      </c>
      <c r="Q808" s="417" t="s">
        <v>34</v>
      </c>
      <c r="R808" s="418"/>
    </row>
    <row r="809" spans="1:18" s="411" customFormat="1" ht="13.5" hidden="1" outlineLevel="3">
      <c r="A809" s="402"/>
      <c r="B809" s="403"/>
      <c r="C809" s="404" t="s">
        <v>223</v>
      </c>
      <c r="D809" s="407" t="s">
        <v>34</v>
      </c>
      <c r="E809" s="406" t="s">
        <v>977</v>
      </c>
      <c r="F809" s="403"/>
      <c r="G809" s="407" t="s">
        <v>34</v>
      </c>
      <c r="H809" s="408" t="s">
        <v>34</v>
      </c>
      <c r="I809" s="409"/>
      <c r="J809" s="410"/>
      <c r="K809" s="408" t="s">
        <v>34</v>
      </c>
      <c r="L809" s="409"/>
      <c r="M809" s="410"/>
      <c r="N809" s="408" t="s">
        <v>34</v>
      </c>
      <c r="O809" s="409"/>
      <c r="P809" s="410" t="e">
        <f t="shared" si="10"/>
        <v>#VALUE!</v>
      </c>
      <c r="Q809" s="408" t="s">
        <v>34</v>
      </c>
      <c r="R809" s="409"/>
    </row>
    <row r="810" spans="1:18" s="420" customFormat="1" ht="13.5" hidden="1" outlineLevel="3">
      <c r="A810" s="412"/>
      <c r="B810" s="413"/>
      <c r="C810" s="404" t="s">
        <v>223</v>
      </c>
      <c r="D810" s="462" t="s">
        <v>34</v>
      </c>
      <c r="E810" s="415" t="s">
        <v>978</v>
      </c>
      <c r="F810" s="413"/>
      <c r="G810" s="416">
        <v>757.2</v>
      </c>
      <c r="H810" s="417" t="s">
        <v>34</v>
      </c>
      <c r="I810" s="418"/>
      <c r="J810" s="419"/>
      <c r="K810" s="417" t="s">
        <v>34</v>
      </c>
      <c r="L810" s="418"/>
      <c r="M810" s="419"/>
      <c r="N810" s="417" t="s">
        <v>34</v>
      </c>
      <c r="O810" s="418"/>
      <c r="P810" s="419">
        <f t="shared" si="10"/>
        <v>757.2</v>
      </c>
      <c r="Q810" s="417" t="s">
        <v>34</v>
      </c>
      <c r="R810" s="418"/>
    </row>
    <row r="811" spans="1:18" s="411" customFormat="1" ht="13.5" hidden="1" outlineLevel="3">
      <c r="A811" s="402"/>
      <c r="B811" s="403"/>
      <c r="C811" s="404" t="s">
        <v>223</v>
      </c>
      <c r="D811" s="407" t="s">
        <v>34</v>
      </c>
      <c r="E811" s="406" t="s">
        <v>749</v>
      </c>
      <c r="F811" s="403"/>
      <c r="G811" s="407" t="s">
        <v>34</v>
      </c>
      <c r="H811" s="408" t="s">
        <v>34</v>
      </c>
      <c r="I811" s="409"/>
      <c r="J811" s="410"/>
      <c r="K811" s="408" t="s">
        <v>34</v>
      </c>
      <c r="L811" s="409"/>
      <c r="M811" s="410"/>
      <c r="N811" s="408" t="s">
        <v>34</v>
      </c>
      <c r="O811" s="409"/>
      <c r="P811" s="410" t="e">
        <f t="shared" si="10"/>
        <v>#VALUE!</v>
      </c>
      <c r="Q811" s="408" t="s">
        <v>34</v>
      </c>
      <c r="R811" s="409"/>
    </row>
    <row r="812" spans="1:18" s="411" customFormat="1" ht="13.5" hidden="1" outlineLevel="3">
      <c r="A812" s="402"/>
      <c r="B812" s="403"/>
      <c r="C812" s="404" t="s">
        <v>223</v>
      </c>
      <c r="D812" s="407" t="s">
        <v>34</v>
      </c>
      <c r="E812" s="406" t="s">
        <v>869</v>
      </c>
      <c r="F812" s="403"/>
      <c r="G812" s="407" t="s">
        <v>34</v>
      </c>
      <c r="H812" s="408" t="s">
        <v>34</v>
      </c>
      <c r="I812" s="409"/>
      <c r="J812" s="410"/>
      <c r="K812" s="408" t="s">
        <v>34</v>
      </c>
      <c r="L812" s="409"/>
      <c r="M812" s="410"/>
      <c r="N812" s="408" t="s">
        <v>34</v>
      </c>
      <c r="O812" s="409"/>
      <c r="P812" s="410" t="e">
        <f t="shared" si="10"/>
        <v>#VALUE!</v>
      </c>
      <c r="Q812" s="408" t="s">
        <v>34</v>
      </c>
      <c r="R812" s="409"/>
    </row>
    <row r="813" spans="1:18" s="411" customFormat="1" ht="13.5" hidden="1" outlineLevel="3">
      <c r="A813" s="402"/>
      <c r="B813" s="403"/>
      <c r="C813" s="404" t="s">
        <v>223</v>
      </c>
      <c r="D813" s="407" t="s">
        <v>34</v>
      </c>
      <c r="E813" s="406" t="s">
        <v>979</v>
      </c>
      <c r="F813" s="403"/>
      <c r="G813" s="407" t="s">
        <v>34</v>
      </c>
      <c r="H813" s="408" t="s">
        <v>34</v>
      </c>
      <c r="I813" s="409"/>
      <c r="J813" s="410"/>
      <c r="K813" s="408" t="s">
        <v>34</v>
      </c>
      <c r="L813" s="409"/>
      <c r="M813" s="410"/>
      <c r="N813" s="408" t="s">
        <v>34</v>
      </c>
      <c r="O813" s="409"/>
      <c r="P813" s="410" t="e">
        <f t="shared" si="10"/>
        <v>#VALUE!</v>
      </c>
      <c r="Q813" s="408" t="s">
        <v>34</v>
      </c>
      <c r="R813" s="409"/>
    </row>
    <row r="814" spans="1:18" s="420" customFormat="1" ht="13.5" hidden="1" outlineLevel="3">
      <c r="A814" s="412"/>
      <c r="B814" s="413"/>
      <c r="C814" s="404" t="s">
        <v>223</v>
      </c>
      <c r="D814" s="462" t="s">
        <v>34</v>
      </c>
      <c r="E814" s="415" t="s">
        <v>980</v>
      </c>
      <c r="F814" s="413"/>
      <c r="G814" s="416">
        <v>-156.996</v>
      </c>
      <c r="H814" s="417" t="s">
        <v>34</v>
      </c>
      <c r="I814" s="418"/>
      <c r="J814" s="419"/>
      <c r="K814" s="417" t="s">
        <v>34</v>
      </c>
      <c r="L814" s="418"/>
      <c r="M814" s="419"/>
      <c r="N814" s="417" t="s">
        <v>34</v>
      </c>
      <c r="O814" s="418"/>
      <c r="P814" s="419">
        <f t="shared" si="10"/>
        <v>-156.996</v>
      </c>
      <c r="Q814" s="417" t="s">
        <v>34</v>
      </c>
      <c r="R814" s="418"/>
    </row>
    <row r="815" spans="1:18" s="411" customFormat="1" ht="13.5" hidden="1" outlineLevel="3">
      <c r="A815" s="402"/>
      <c r="B815" s="403"/>
      <c r="C815" s="404" t="s">
        <v>223</v>
      </c>
      <c r="D815" s="407" t="s">
        <v>34</v>
      </c>
      <c r="E815" s="406" t="s">
        <v>981</v>
      </c>
      <c r="F815" s="403"/>
      <c r="G815" s="407" t="s">
        <v>34</v>
      </c>
      <c r="H815" s="408" t="s">
        <v>34</v>
      </c>
      <c r="I815" s="409"/>
      <c r="J815" s="410"/>
      <c r="K815" s="408" t="s">
        <v>34</v>
      </c>
      <c r="L815" s="409"/>
      <c r="M815" s="410"/>
      <c r="N815" s="408" t="s">
        <v>34</v>
      </c>
      <c r="O815" s="409"/>
      <c r="P815" s="410" t="e">
        <f t="shared" si="10"/>
        <v>#VALUE!</v>
      </c>
      <c r="Q815" s="408" t="s">
        <v>34</v>
      </c>
      <c r="R815" s="409"/>
    </row>
    <row r="816" spans="1:18" s="420" customFormat="1" ht="13.5" hidden="1" outlineLevel="3">
      <c r="A816" s="412"/>
      <c r="B816" s="413"/>
      <c r="C816" s="404" t="s">
        <v>223</v>
      </c>
      <c r="D816" s="462" t="s">
        <v>34</v>
      </c>
      <c r="E816" s="415" t="s">
        <v>982</v>
      </c>
      <c r="F816" s="413"/>
      <c r="G816" s="416">
        <v>-784.98</v>
      </c>
      <c r="H816" s="417" t="s">
        <v>34</v>
      </c>
      <c r="I816" s="418"/>
      <c r="J816" s="419"/>
      <c r="K816" s="417" t="s">
        <v>34</v>
      </c>
      <c r="L816" s="418"/>
      <c r="M816" s="419"/>
      <c r="N816" s="417" t="s">
        <v>34</v>
      </c>
      <c r="O816" s="418"/>
      <c r="P816" s="419">
        <f t="shared" si="10"/>
        <v>-784.98</v>
      </c>
      <c r="Q816" s="417" t="s">
        <v>34</v>
      </c>
      <c r="R816" s="418"/>
    </row>
    <row r="817" spans="1:18" s="411" customFormat="1" ht="13.5" hidden="1" outlineLevel="3">
      <c r="A817" s="402"/>
      <c r="B817" s="403"/>
      <c r="C817" s="404" t="s">
        <v>223</v>
      </c>
      <c r="D817" s="407" t="s">
        <v>34</v>
      </c>
      <c r="E817" s="406" t="s">
        <v>983</v>
      </c>
      <c r="F817" s="403"/>
      <c r="G817" s="407" t="s">
        <v>34</v>
      </c>
      <c r="H817" s="408" t="s">
        <v>34</v>
      </c>
      <c r="I817" s="409"/>
      <c r="J817" s="410"/>
      <c r="K817" s="408" t="s">
        <v>34</v>
      </c>
      <c r="L817" s="409"/>
      <c r="M817" s="410"/>
      <c r="N817" s="408" t="s">
        <v>34</v>
      </c>
      <c r="O817" s="409"/>
      <c r="P817" s="410" t="e">
        <f t="shared" si="10"/>
        <v>#VALUE!</v>
      </c>
      <c r="Q817" s="408" t="s">
        <v>34</v>
      </c>
      <c r="R817" s="409"/>
    </row>
    <row r="818" spans="1:18" s="420" customFormat="1" ht="13.5" hidden="1" outlineLevel="3">
      <c r="A818" s="412"/>
      <c r="B818" s="413"/>
      <c r="C818" s="404" t="s">
        <v>223</v>
      </c>
      <c r="D818" s="462" t="s">
        <v>34</v>
      </c>
      <c r="E818" s="415" t="s">
        <v>984</v>
      </c>
      <c r="F818" s="413"/>
      <c r="G818" s="416">
        <v>-6277.5</v>
      </c>
      <c r="H818" s="417" t="s">
        <v>34</v>
      </c>
      <c r="I818" s="418"/>
      <c r="J818" s="419"/>
      <c r="K818" s="417" t="s">
        <v>34</v>
      </c>
      <c r="L818" s="418"/>
      <c r="M818" s="419"/>
      <c r="N818" s="417" t="s">
        <v>34</v>
      </c>
      <c r="O818" s="418"/>
      <c r="P818" s="419">
        <f t="shared" si="10"/>
        <v>-6277.5</v>
      </c>
      <c r="Q818" s="417" t="s">
        <v>34</v>
      </c>
      <c r="R818" s="418"/>
    </row>
    <row r="819" spans="1:18" s="411" customFormat="1" ht="13.5" hidden="1" outlineLevel="3">
      <c r="A819" s="402"/>
      <c r="B819" s="403"/>
      <c r="C819" s="404" t="s">
        <v>223</v>
      </c>
      <c r="D819" s="407" t="s">
        <v>34</v>
      </c>
      <c r="E819" s="406" t="s">
        <v>985</v>
      </c>
      <c r="F819" s="403"/>
      <c r="G819" s="407" t="s">
        <v>34</v>
      </c>
      <c r="H819" s="408" t="s">
        <v>34</v>
      </c>
      <c r="I819" s="409"/>
      <c r="J819" s="410"/>
      <c r="K819" s="408" t="s">
        <v>34</v>
      </c>
      <c r="L819" s="409"/>
      <c r="M819" s="410"/>
      <c r="N819" s="408" t="s">
        <v>34</v>
      </c>
      <c r="O819" s="409"/>
      <c r="P819" s="410" t="e">
        <f t="shared" si="10"/>
        <v>#VALUE!</v>
      </c>
      <c r="Q819" s="408" t="s">
        <v>34</v>
      </c>
      <c r="R819" s="409"/>
    </row>
    <row r="820" spans="1:18" s="411" customFormat="1" ht="13.5" hidden="1" outlineLevel="3">
      <c r="A820" s="402"/>
      <c r="B820" s="403"/>
      <c r="C820" s="404" t="s">
        <v>223</v>
      </c>
      <c r="D820" s="407" t="s">
        <v>34</v>
      </c>
      <c r="E820" s="406" t="s">
        <v>986</v>
      </c>
      <c r="F820" s="403"/>
      <c r="G820" s="407" t="s">
        <v>34</v>
      </c>
      <c r="H820" s="408" t="s">
        <v>34</v>
      </c>
      <c r="I820" s="409"/>
      <c r="J820" s="410"/>
      <c r="K820" s="408" t="s">
        <v>34</v>
      </c>
      <c r="L820" s="409"/>
      <c r="M820" s="410"/>
      <c r="N820" s="408" t="s">
        <v>34</v>
      </c>
      <c r="O820" s="409"/>
      <c r="P820" s="410" t="e">
        <f t="shared" si="10"/>
        <v>#VALUE!</v>
      </c>
      <c r="Q820" s="408" t="s">
        <v>34</v>
      </c>
      <c r="R820" s="409"/>
    </row>
    <row r="821" spans="1:18" s="420" customFormat="1" ht="13.5" hidden="1" outlineLevel="3">
      <c r="A821" s="412"/>
      <c r="B821" s="413"/>
      <c r="C821" s="404" t="s">
        <v>223</v>
      </c>
      <c r="D821" s="462" t="s">
        <v>34</v>
      </c>
      <c r="E821" s="415" t="s">
        <v>987</v>
      </c>
      <c r="F821" s="413"/>
      <c r="G821" s="416">
        <v>-79.391</v>
      </c>
      <c r="H821" s="417" t="s">
        <v>34</v>
      </c>
      <c r="I821" s="418"/>
      <c r="J821" s="419"/>
      <c r="K821" s="417" t="s">
        <v>34</v>
      </c>
      <c r="L821" s="418"/>
      <c r="M821" s="419"/>
      <c r="N821" s="417" t="s">
        <v>34</v>
      </c>
      <c r="O821" s="418"/>
      <c r="P821" s="419">
        <f t="shared" si="10"/>
        <v>-79.391</v>
      </c>
      <c r="Q821" s="417" t="s">
        <v>34</v>
      </c>
      <c r="R821" s="418"/>
    </row>
    <row r="822" spans="1:18" s="411" customFormat="1" ht="13.5" hidden="1" outlineLevel="3">
      <c r="A822" s="402"/>
      <c r="B822" s="403"/>
      <c r="C822" s="404" t="s">
        <v>223</v>
      </c>
      <c r="D822" s="407" t="s">
        <v>34</v>
      </c>
      <c r="E822" s="406" t="s">
        <v>988</v>
      </c>
      <c r="F822" s="403"/>
      <c r="G822" s="407" t="s">
        <v>34</v>
      </c>
      <c r="H822" s="408" t="s">
        <v>34</v>
      </c>
      <c r="I822" s="409"/>
      <c r="J822" s="410"/>
      <c r="K822" s="408" t="s">
        <v>34</v>
      </c>
      <c r="L822" s="409"/>
      <c r="M822" s="410"/>
      <c r="N822" s="408" t="s">
        <v>34</v>
      </c>
      <c r="O822" s="409"/>
      <c r="P822" s="410" t="e">
        <f t="shared" si="10"/>
        <v>#VALUE!</v>
      </c>
      <c r="Q822" s="408" t="s">
        <v>34</v>
      </c>
      <c r="R822" s="409"/>
    </row>
    <row r="823" spans="1:18" s="420" customFormat="1" ht="13.5" hidden="1" outlineLevel="3">
      <c r="A823" s="412"/>
      <c r="B823" s="413"/>
      <c r="C823" s="404" t="s">
        <v>223</v>
      </c>
      <c r="D823" s="462" t="s">
        <v>34</v>
      </c>
      <c r="E823" s="415" t="s">
        <v>989</v>
      </c>
      <c r="F823" s="413"/>
      <c r="G823" s="416">
        <v>-79.794</v>
      </c>
      <c r="H823" s="417" t="s">
        <v>34</v>
      </c>
      <c r="I823" s="418"/>
      <c r="J823" s="419"/>
      <c r="K823" s="417" t="s">
        <v>34</v>
      </c>
      <c r="L823" s="418"/>
      <c r="M823" s="419"/>
      <c r="N823" s="417" t="s">
        <v>34</v>
      </c>
      <c r="O823" s="418"/>
      <c r="P823" s="419">
        <f aca="true" t="shared" si="11" ref="P823:P886">J823+M823+G823</f>
        <v>-79.794</v>
      </c>
      <c r="Q823" s="417" t="s">
        <v>34</v>
      </c>
      <c r="R823" s="418"/>
    </row>
    <row r="824" spans="1:18" s="411" customFormat="1" ht="13.5" hidden="1" outlineLevel="3">
      <c r="A824" s="402"/>
      <c r="B824" s="403"/>
      <c r="C824" s="404" t="s">
        <v>223</v>
      </c>
      <c r="D824" s="407" t="s">
        <v>34</v>
      </c>
      <c r="E824" s="406" t="s">
        <v>990</v>
      </c>
      <c r="F824" s="403"/>
      <c r="G824" s="407" t="s">
        <v>34</v>
      </c>
      <c r="H824" s="408" t="s">
        <v>34</v>
      </c>
      <c r="I824" s="409"/>
      <c r="J824" s="410"/>
      <c r="K824" s="408" t="s">
        <v>34</v>
      </c>
      <c r="L824" s="409"/>
      <c r="M824" s="410"/>
      <c r="N824" s="408" t="s">
        <v>34</v>
      </c>
      <c r="O824" s="409"/>
      <c r="P824" s="410" t="e">
        <f t="shared" si="11"/>
        <v>#VALUE!</v>
      </c>
      <c r="Q824" s="408" t="s">
        <v>34</v>
      </c>
      <c r="R824" s="409"/>
    </row>
    <row r="825" spans="1:18" s="420" customFormat="1" ht="13.5" hidden="1" outlineLevel="3">
      <c r="A825" s="412"/>
      <c r="B825" s="413"/>
      <c r="C825" s="404" t="s">
        <v>223</v>
      </c>
      <c r="D825" s="462" t="s">
        <v>34</v>
      </c>
      <c r="E825" s="415" t="s">
        <v>991</v>
      </c>
      <c r="F825" s="413"/>
      <c r="G825" s="416">
        <v>-19.821</v>
      </c>
      <c r="H825" s="417" t="s">
        <v>34</v>
      </c>
      <c r="I825" s="418"/>
      <c r="J825" s="419"/>
      <c r="K825" s="417" t="s">
        <v>34</v>
      </c>
      <c r="L825" s="418"/>
      <c r="M825" s="419"/>
      <c r="N825" s="417" t="s">
        <v>34</v>
      </c>
      <c r="O825" s="418"/>
      <c r="P825" s="419">
        <f t="shared" si="11"/>
        <v>-19.821</v>
      </c>
      <c r="Q825" s="417" t="s">
        <v>34</v>
      </c>
      <c r="R825" s="418"/>
    </row>
    <row r="826" spans="1:18" s="411" customFormat="1" ht="13.5" hidden="1" outlineLevel="3">
      <c r="A826" s="402"/>
      <c r="B826" s="403"/>
      <c r="C826" s="404" t="s">
        <v>223</v>
      </c>
      <c r="D826" s="407" t="s">
        <v>34</v>
      </c>
      <c r="E826" s="406" t="s">
        <v>992</v>
      </c>
      <c r="F826" s="403"/>
      <c r="G826" s="407" t="s">
        <v>34</v>
      </c>
      <c r="H826" s="408" t="s">
        <v>34</v>
      </c>
      <c r="I826" s="409"/>
      <c r="J826" s="410"/>
      <c r="K826" s="408" t="s">
        <v>34</v>
      </c>
      <c r="L826" s="409"/>
      <c r="M826" s="410"/>
      <c r="N826" s="408" t="s">
        <v>34</v>
      </c>
      <c r="O826" s="409"/>
      <c r="P826" s="410" t="e">
        <f t="shared" si="11"/>
        <v>#VALUE!</v>
      </c>
      <c r="Q826" s="408" t="s">
        <v>34</v>
      </c>
      <c r="R826" s="409"/>
    </row>
    <row r="827" spans="1:18" s="420" customFormat="1" ht="13.5" hidden="1" outlineLevel="3">
      <c r="A827" s="412"/>
      <c r="B827" s="413"/>
      <c r="C827" s="404" t="s">
        <v>223</v>
      </c>
      <c r="D827" s="462" t="s">
        <v>34</v>
      </c>
      <c r="E827" s="415" t="s">
        <v>993</v>
      </c>
      <c r="F827" s="413"/>
      <c r="G827" s="416">
        <v>-4.185</v>
      </c>
      <c r="H827" s="417" t="s">
        <v>34</v>
      </c>
      <c r="I827" s="418"/>
      <c r="J827" s="419"/>
      <c r="K827" s="417" t="s">
        <v>34</v>
      </c>
      <c r="L827" s="418"/>
      <c r="M827" s="419"/>
      <c r="N827" s="417" t="s">
        <v>34</v>
      </c>
      <c r="O827" s="418"/>
      <c r="P827" s="419">
        <f t="shared" si="11"/>
        <v>-4.185</v>
      </c>
      <c r="Q827" s="417" t="s">
        <v>34</v>
      </c>
      <c r="R827" s="418"/>
    </row>
    <row r="828" spans="1:18" s="411" customFormat="1" ht="13.5" hidden="1" outlineLevel="3">
      <c r="A828" s="402"/>
      <c r="B828" s="403"/>
      <c r="C828" s="404" t="s">
        <v>223</v>
      </c>
      <c r="D828" s="407" t="s">
        <v>34</v>
      </c>
      <c r="E828" s="406" t="s">
        <v>994</v>
      </c>
      <c r="F828" s="403"/>
      <c r="G828" s="407" t="s">
        <v>34</v>
      </c>
      <c r="H828" s="408" t="s">
        <v>34</v>
      </c>
      <c r="I828" s="409"/>
      <c r="J828" s="410"/>
      <c r="K828" s="408" t="s">
        <v>34</v>
      </c>
      <c r="L828" s="409"/>
      <c r="M828" s="410"/>
      <c r="N828" s="408" t="s">
        <v>34</v>
      </c>
      <c r="O828" s="409"/>
      <c r="P828" s="410" t="e">
        <f t="shared" si="11"/>
        <v>#VALUE!</v>
      </c>
      <c r="Q828" s="408" t="s">
        <v>34</v>
      </c>
      <c r="R828" s="409"/>
    </row>
    <row r="829" spans="1:18" s="420" customFormat="1" ht="13.5" hidden="1" outlineLevel="3">
      <c r="A829" s="412"/>
      <c r="B829" s="413"/>
      <c r="C829" s="404" t="s">
        <v>223</v>
      </c>
      <c r="D829" s="462" t="s">
        <v>34</v>
      </c>
      <c r="E829" s="415" t="s">
        <v>995</v>
      </c>
      <c r="F829" s="413"/>
      <c r="G829" s="416">
        <v>-35.565</v>
      </c>
      <c r="H829" s="417" t="s">
        <v>34</v>
      </c>
      <c r="I829" s="418"/>
      <c r="J829" s="419"/>
      <c r="K829" s="417" t="s">
        <v>34</v>
      </c>
      <c r="L829" s="418"/>
      <c r="M829" s="419"/>
      <c r="N829" s="417" t="s">
        <v>34</v>
      </c>
      <c r="O829" s="418"/>
      <c r="P829" s="419">
        <f t="shared" si="11"/>
        <v>-35.565</v>
      </c>
      <c r="Q829" s="417" t="s">
        <v>34</v>
      </c>
      <c r="R829" s="418"/>
    </row>
    <row r="830" spans="1:18" s="429" customFormat="1" ht="13.5" hidden="1" outlineLevel="3">
      <c r="A830" s="421"/>
      <c r="B830" s="422"/>
      <c r="C830" s="404" t="s">
        <v>223</v>
      </c>
      <c r="D830" s="464" t="s">
        <v>201</v>
      </c>
      <c r="E830" s="424" t="s">
        <v>227</v>
      </c>
      <c r="F830" s="422"/>
      <c r="G830" s="425">
        <v>3292.76</v>
      </c>
      <c r="H830" s="426" t="s">
        <v>34</v>
      </c>
      <c r="I830" s="427"/>
      <c r="J830" s="428"/>
      <c r="K830" s="426" t="s">
        <v>34</v>
      </c>
      <c r="L830" s="427"/>
      <c r="M830" s="428"/>
      <c r="N830" s="426" t="s">
        <v>34</v>
      </c>
      <c r="O830" s="427"/>
      <c r="P830" s="428">
        <f t="shared" si="11"/>
        <v>3292.76</v>
      </c>
      <c r="Q830" s="426" t="s">
        <v>34</v>
      </c>
      <c r="R830" s="427"/>
    </row>
    <row r="831" spans="1:18" s="320" customFormat="1" ht="22.5" customHeight="1" hidden="1" outlineLevel="2" collapsed="1">
      <c r="A831" s="321"/>
      <c r="B831" s="394" t="s">
        <v>996</v>
      </c>
      <c r="C831" s="394" t="s">
        <v>218</v>
      </c>
      <c r="D831" s="461" t="s">
        <v>997</v>
      </c>
      <c r="E831" s="396" t="s">
        <v>998</v>
      </c>
      <c r="F831" s="397" t="s">
        <v>221</v>
      </c>
      <c r="G831" s="398">
        <v>3292.76</v>
      </c>
      <c r="H831" s="399">
        <v>76.7</v>
      </c>
      <c r="I831" s="400">
        <f>ROUND(H831*G831,2)</f>
        <v>252554.69</v>
      </c>
      <c r="J831" s="401"/>
      <c r="K831" s="399">
        <v>76.7</v>
      </c>
      <c r="L831" s="400">
        <f>ROUND(K831*J831,2)</f>
        <v>0</v>
      </c>
      <c r="M831" s="401"/>
      <c r="N831" s="399">
        <v>76.7</v>
      </c>
      <c r="O831" s="400">
        <f>ROUND(N831*M831,2)</f>
        <v>0</v>
      </c>
      <c r="P831" s="401">
        <f t="shared" si="11"/>
        <v>3292.76</v>
      </c>
      <c r="Q831" s="399">
        <v>76.7</v>
      </c>
      <c r="R831" s="400">
        <f>ROUND(Q831*P831,2)</f>
        <v>252554.69</v>
      </c>
    </row>
    <row r="832" spans="1:18" s="420" customFormat="1" ht="13.5" hidden="1" outlineLevel="3">
      <c r="A832" s="412"/>
      <c r="B832" s="413"/>
      <c r="C832" s="404" t="s">
        <v>223</v>
      </c>
      <c r="D832" s="462" t="s">
        <v>34</v>
      </c>
      <c r="E832" s="415" t="s">
        <v>201</v>
      </c>
      <c r="F832" s="413"/>
      <c r="G832" s="416">
        <v>3292.76</v>
      </c>
      <c r="H832" s="417" t="s">
        <v>34</v>
      </c>
      <c r="I832" s="418"/>
      <c r="J832" s="419"/>
      <c r="K832" s="417" t="s">
        <v>34</v>
      </c>
      <c r="L832" s="418"/>
      <c r="M832" s="419"/>
      <c r="N832" s="417" t="s">
        <v>34</v>
      </c>
      <c r="O832" s="418"/>
      <c r="P832" s="419">
        <f t="shared" si="11"/>
        <v>3292.76</v>
      </c>
      <c r="Q832" s="417" t="s">
        <v>34</v>
      </c>
      <c r="R832" s="418"/>
    </row>
    <row r="833" spans="1:18" s="320" customFormat="1" ht="22.5" customHeight="1" hidden="1" outlineLevel="2" collapsed="1">
      <c r="A833" s="321"/>
      <c r="B833" s="394" t="s">
        <v>999</v>
      </c>
      <c r="C833" s="394" t="s">
        <v>218</v>
      </c>
      <c r="D833" s="461" t="s">
        <v>307</v>
      </c>
      <c r="E833" s="396" t="s">
        <v>308</v>
      </c>
      <c r="F833" s="397" t="s">
        <v>221</v>
      </c>
      <c r="G833" s="398">
        <v>3292.76</v>
      </c>
      <c r="H833" s="399">
        <v>36.1</v>
      </c>
      <c r="I833" s="400">
        <f>ROUND(H833*G833,2)</f>
        <v>118868.64</v>
      </c>
      <c r="J833" s="401"/>
      <c r="K833" s="399">
        <v>36.1</v>
      </c>
      <c r="L833" s="400">
        <f>ROUND(K833*J833,2)</f>
        <v>0</v>
      </c>
      <c r="M833" s="401"/>
      <c r="N833" s="399">
        <v>36.1</v>
      </c>
      <c r="O833" s="400">
        <f>ROUND(N833*M833,2)</f>
        <v>0</v>
      </c>
      <c r="P833" s="401">
        <f t="shared" si="11"/>
        <v>3292.76</v>
      </c>
      <c r="Q833" s="399">
        <v>36.1</v>
      </c>
      <c r="R833" s="400">
        <f>ROUND(Q833*P833,2)</f>
        <v>118868.64</v>
      </c>
    </row>
    <row r="834" spans="1:18" s="411" customFormat="1" ht="13.5" hidden="1" outlineLevel="3">
      <c r="A834" s="402"/>
      <c r="B834" s="403"/>
      <c r="C834" s="404" t="s">
        <v>223</v>
      </c>
      <c r="D834" s="407" t="s">
        <v>34</v>
      </c>
      <c r="E834" s="406" t="s">
        <v>1000</v>
      </c>
      <c r="F834" s="403"/>
      <c r="G834" s="407" t="s">
        <v>34</v>
      </c>
      <c r="H834" s="408" t="s">
        <v>34</v>
      </c>
      <c r="I834" s="409"/>
      <c r="J834" s="410"/>
      <c r="K834" s="408" t="s">
        <v>34</v>
      </c>
      <c r="L834" s="409"/>
      <c r="M834" s="410"/>
      <c r="N834" s="408" t="s">
        <v>34</v>
      </c>
      <c r="O834" s="409"/>
      <c r="P834" s="410" t="e">
        <f t="shared" si="11"/>
        <v>#VALUE!</v>
      </c>
      <c r="Q834" s="408" t="s">
        <v>34</v>
      </c>
      <c r="R834" s="409"/>
    </row>
    <row r="835" spans="1:18" s="420" customFormat="1" ht="13.5" hidden="1" outlineLevel="3">
      <c r="A835" s="412"/>
      <c r="B835" s="413"/>
      <c r="C835" s="404" t="s">
        <v>223</v>
      </c>
      <c r="D835" s="462" t="s">
        <v>34</v>
      </c>
      <c r="E835" s="415" t="s">
        <v>201</v>
      </c>
      <c r="F835" s="413"/>
      <c r="G835" s="416">
        <v>3292.76</v>
      </c>
      <c r="H835" s="417" t="s">
        <v>34</v>
      </c>
      <c r="I835" s="418"/>
      <c r="J835" s="419"/>
      <c r="K835" s="417" t="s">
        <v>34</v>
      </c>
      <c r="L835" s="418"/>
      <c r="M835" s="419"/>
      <c r="N835" s="417" t="s">
        <v>34</v>
      </c>
      <c r="O835" s="418"/>
      <c r="P835" s="419">
        <f t="shared" si="11"/>
        <v>3292.76</v>
      </c>
      <c r="Q835" s="417" t="s">
        <v>34</v>
      </c>
      <c r="R835" s="418"/>
    </row>
    <row r="836" spans="1:18" s="320" customFormat="1" ht="22.5" customHeight="1" hidden="1" outlineLevel="2">
      <c r="A836" s="321"/>
      <c r="B836" s="394" t="s">
        <v>1001</v>
      </c>
      <c r="C836" s="394" t="s">
        <v>218</v>
      </c>
      <c r="D836" s="461" t="s">
        <v>230</v>
      </c>
      <c r="E836" s="396" t="s">
        <v>231</v>
      </c>
      <c r="F836" s="397" t="s">
        <v>221</v>
      </c>
      <c r="G836" s="398">
        <v>3292.76</v>
      </c>
      <c r="H836" s="399">
        <v>68.1</v>
      </c>
      <c r="I836" s="400">
        <f>ROUND(H836*G836,2)</f>
        <v>224236.96</v>
      </c>
      <c r="J836" s="401"/>
      <c r="K836" s="399">
        <v>68.1</v>
      </c>
      <c r="L836" s="400">
        <f>ROUND(K836*J836,2)</f>
        <v>0</v>
      </c>
      <c r="M836" s="401"/>
      <c r="N836" s="399">
        <v>68.1</v>
      </c>
      <c r="O836" s="400">
        <f>ROUND(N836*M836,2)</f>
        <v>0</v>
      </c>
      <c r="P836" s="401">
        <f t="shared" si="11"/>
        <v>3292.76</v>
      </c>
      <c r="Q836" s="399">
        <v>68.1</v>
      </c>
      <c r="R836" s="400">
        <f>ROUND(Q836*P836,2)</f>
        <v>224236.96</v>
      </c>
    </row>
    <row r="837" spans="1:18" s="320" customFormat="1" ht="22.5" customHeight="1" hidden="1" outlineLevel="2">
      <c r="A837" s="321"/>
      <c r="B837" s="394" t="s">
        <v>1002</v>
      </c>
      <c r="C837" s="394" t="s">
        <v>218</v>
      </c>
      <c r="D837" s="461" t="s">
        <v>1003</v>
      </c>
      <c r="E837" s="396" t="s">
        <v>1004</v>
      </c>
      <c r="F837" s="397" t="s">
        <v>1005</v>
      </c>
      <c r="G837" s="398">
        <v>1</v>
      </c>
      <c r="H837" s="399">
        <v>104490</v>
      </c>
      <c r="I837" s="400">
        <f>ROUND(H837*G837,2)</f>
        <v>104490</v>
      </c>
      <c r="J837" s="401"/>
      <c r="K837" s="399">
        <v>104490</v>
      </c>
      <c r="L837" s="400">
        <f>ROUND(K837*J837,2)</f>
        <v>0</v>
      </c>
      <c r="M837" s="401"/>
      <c r="N837" s="399">
        <v>104490</v>
      </c>
      <c r="O837" s="400">
        <f>ROUND(N837*M837,2)</f>
        <v>0</v>
      </c>
      <c r="P837" s="401">
        <f t="shared" si="11"/>
        <v>1</v>
      </c>
      <c r="Q837" s="399">
        <v>104490</v>
      </c>
      <c r="R837" s="400">
        <f>ROUND(Q837*P837,2)</f>
        <v>104490</v>
      </c>
    </row>
    <row r="838" spans="1:18" s="521" customFormat="1" ht="31.5" customHeight="1" hidden="1" outlineLevel="2" collapsed="1">
      <c r="A838" s="520"/>
      <c r="B838" s="466" t="s">
        <v>1006</v>
      </c>
      <c r="C838" s="466" t="s">
        <v>218</v>
      </c>
      <c r="D838" s="467" t="s">
        <v>1007</v>
      </c>
      <c r="E838" s="468" t="s">
        <v>1008</v>
      </c>
      <c r="F838" s="469" t="s">
        <v>366</v>
      </c>
      <c r="G838" s="470">
        <v>895.349</v>
      </c>
      <c r="H838" s="399">
        <v>1253.9</v>
      </c>
      <c r="I838" s="471">
        <f>ROUND(H838*G838,2)</f>
        <v>1122678.11</v>
      </c>
      <c r="J838" s="474"/>
      <c r="K838" s="399">
        <v>1253.9</v>
      </c>
      <c r="L838" s="471">
        <f>ROUND(K838*J838,2)</f>
        <v>0</v>
      </c>
      <c r="M838" s="474"/>
      <c r="N838" s="399">
        <v>1253.9</v>
      </c>
      <c r="O838" s="471">
        <f>ROUND(N838*M838,2)</f>
        <v>0</v>
      </c>
      <c r="P838" s="474">
        <f t="shared" si="11"/>
        <v>895.349</v>
      </c>
      <c r="Q838" s="399">
        <v>1253.9</v>
      </c>
      <c r="R838" s="471">
        <f>ROUND(Q838*P838,2)</f>
        <v>1122678.11</v>
      </c>
    </row>
    <row r="839" spans="1:18" s="524" customFormat="1" ht="28.8" customHeight="1" hidden="1" outlineLevel="3">
      <c r="A839" s="522"/>
      <c r="B839" s="495"/>
      <c r="C839" s="496" t="s">
        <v>223</v>
      </c>
      <c r="D839" s="499" t="s">
        <v>34</v>
      </c>
      <c r="E839" s="498" t="s">
        <v>1009</v>
      </c>
      <c r="F839" s="495"/>
      <c r="G839" s="499" t="s">
        <v>34</v>
      </c>
      <c r="H839" s="408" t="s">
        <v>34</v>
      </c>
      <c r="I839" s="500"/>
      <c r="J839" s="774" t="s">
        <v>3822</v>
      </c>
      <c r="K839" s="775"/>
      <c r="L839" s="776"/>
      <c r="M839" s="523"/>
      <c r="N839" s="408" t="s">
        <v>34</v>
      </c>
      <c r="O839" s="500"/>
      <c r="P839" s="501" t="e">
        <f t="shared" si="11"/>
        <v>#VALUE!</v>
      </c>
      <c r="Q839" s="408" t="s">
        <v>34</v>
      </c>
      <c r="R839" s="500"/>
    </row>
    <row r="840" spans="1:18" s="527" customFormat="1" ht="13.5" hidden="1" outlineLevel="3">
      <c r="A840" s="525"/>
      <c r="B840" s="502"/>
      <c r="C840" s="496" t="s">
        <v>223</v>
      </c>
      <c r="D840" s="526" t="s">
        <v>34</v>
      </c>
      <c r="E840" s="504" t="s">
        <v>1010</v>
      </c>
      <c r="F840" s="502"/>
      <c r="G840" s="505">
        <v>895.349</v>
      </c>
      <c r="H840" s="417"/>
      <c r="I840" s="506"/>
      <c r="J840" s="507"/>
      <c r="K840" s="417" t="s">
        <v>34</v>
      </c>
      <c r="L840" s="506"/>
      <c r="M840" s="507"/>
      <c r="N840" s="417" t="s">
        <v>34</v>
      </c>
      <c r="O840" s="506"/>
      <c r="P840" s="507">
        <f t="shared" si="11"/>
        <v>895.349</v>
      </c>
      <c r="Q840" s="417" t="s">
        <v>34</v>
      </c>
      <c r="R840" s="506"/>
    </row>
    <row r="841" spans="1:18" s="521" customFormat="1" ht="22.5" customHeight="1" hidden="1" outlineLevel="2" collapsed="1">
      <c r="A841" s="520"/>
      <c r="B841" s="466" t="s">
        <v>1011</v>
      </c>
      <c r="C841" s="466" t="s">
        <v>218</v>
      </c>
      <c r="D841" s="467" t="s">
        <v>1012</v>
      </c>
      <c r="E841" s="468" t="s">
        <v>1013</v>
      </c>
      <c r="F841" s="469" t="s">
        <v>265</v>
      </c>
      <c r="G841" s="470">
        <v>2148.837</v>
      </c>
      <c r="H841" s="399">
        <v>209</v>
      </c>
      <c r="I841" s="471">
        <f>ROUND(H841*G841,2)</f>
        <v>449106.93</v>
      </c>
      <c r="J841" s="474"/>
      <c r="K841" s="399">
        <v>209</v>
      </c>
      <c r="L841" s="471">
        <f>ROUND(K841*J841,2)</f>
        <v>0</v>
      </c>
      <c r="M841" s="474"/>
      <c r="N841" s="399">
        <v>209</v>
      </c>
      <c r="O841" s="471">
        <f>ROUND(N841*M841,2)</f>
        <v>0</v>
      </c>
      <c r="P841" s="474">
        <f t="shared" si="11"/>
        <v>2148.837</v>
      </c>
      <c r="Q841" s="399">
        <v>209</v>
      </c>
      <c r="R841" s="471">
        <f>ROUND(Q841*P841,2)</f>
        <v>449106.93</v>
      </c>
    </row>
    <row r="842" spans="1:18" s="527" customFormat="1" ht="13.5" hidden="1" outlineLevel="3">
      <c r="A842" s="525"/>
      <c r="B842" s="502"/>
      <c r="C842" s="496" t="s">
        <v>223</v>
      </c>
      <c r="D842" s="526" t="s">
        <v>34</v>
      </c>
      <c r="E842" s="504" t="s">
        <v>1014</v>
      </c>
      <c r="F842" s="502"/>
      <c r="G842" s="505">
        <v>2148.837</v>
      </c>
      <c r="H842" s="417" t="s">
        <v>34</v>
      </c>
      <c r="I842" s="506"/>
      <c r="J842" s="507"/>
      <c r="K842" s="417" t="s">
        <v>34</v>
      </c>
      <c r="L842" s="506"/>
      <c r="M842" s="507"/>
      <c r="N842" s="417" t="s">
        <v>34</v>
      </c>
      <c r="O842" s="506"/>
      <c r="P842" s="507">
        <f t="shared" si="11"/>
        <v>2148.837</v>
      </c>
      <c r="Q842" s="417" t="s">
        <v>34</v>
      </c>
      <c r="R842" s="506"/>
    </row>
    <row r="843" spans="1:18" s="521" customFormat="1" ht="22.5" customHeight="1" hidden="1" outlineLevel="2" collapsed="1">
      <c r="A843" s="520"/>
      <c r="B843" s="466" t="s">
        <v>1015</v>
      </c>
      <c r="C843" s="466" t="s">
        <v>218</v>
      </c>
      <c r="D843" s="467" t="s">
        <v>1016</v>
      </c>
      <c r="E843" s="468" t="s">
        <v>1017</v>
      </c>
      <c r="F843" s="469" t="s">
        <v>265</v>
      </c>
      <c r="G843" s="470">
        <v>1920.037</v>
      </c>
      <c r="H843" s="399">
        <v>1320</v>
      </c>
      <c r="I843" s="471">
        <f>ROUND(H843*G843,2)</f>
        <v>2534448.84</v>
      </c>
      <c r="J843" s="474"/>
      <c r="K843" s="399">
        <v>1320</v>
      </c>
      <c r="L843" s="471">
        <f>ROUND(K843*J843,2)</f>
        <v>0</v>
      </c>
      <c r="M843" s="474"/>
      <c r="N843" s="399">
        <v>1320</v>
      </c>
      <c r="O843" s="471">
        <f>ROUND(N843*M843,2)</f>
        <v>0</v>
      </c>
      <c r="P843" s="474">
        <f t="shared" si="11"/>
        <v>1920.037</v>
      </c>
      <c r="Q843" s="399">
        <v>1320</v>
      </c>
      <c r="R843" s="471">
        <f>ROUND(Q843*P843,2)</f>
        <v>2534448.84</v>
      </c>
    </row>
    <row r="844" spans="1:18" s="527" customFormat="1" ht="13.5" hidden="1" outlineLevel="3">
      <c r="A844" s="525"/>
      <c r="B844" s="502"/>
      <c r="C844" s="496" t="s">
        <v>223</v>
      </c>
      <c r="D844" s="526" t="s">
        <v>34</v>
      </c>
      <c r="E844" s="504" t="s">
        <v>1018</v>
      </c>
      <c r="F844" s="502"/>
      <c r="G844" s="505">
        <v>1774.366</v>
      </c>
      <c r="H844" s="417" t="s">
        <v>34</v>
      </c>
      <c r="I844" s="506"/>
      <c r="J844" s="507"/>
      <c r="K844" s="417" t="s">
        <v>34</v>
      </c>
      <c r="L844" s="506"/>
      <c r="M844" s="507"/>
      <c r="N844" s="417" t="s">
        <v>34</v>
      </c>
      <c r="O844" s="506"/>
      <c r="P844" s="507">
        <f t="shared" si="11"/>
        <v>1774.366</v>
      </c>
      <c r="Q844" s="417" t="s">
        <v>34</v>
      </c>
      <c r="R844" s="506"/>
    </row>
    <row r="845" spans="1:18" s="527" customFormat="1" ht="13.5" hidden="1" outlineLevel="3">
      <c r="A845" s="525"/>
      <c r="B845" s="502"/>
      <c r="C845" s="496" t="s">
        <v>223</v>
      </c>
      <c r="D845" s="526" t="s">
        <v>34</v>
      </c>
      <c r="E845" s="504" t="s">
        <v>1019</v>
      </c>
      <c r="F845" s="502"/>
      <c r="G845" s="505">
        <v>40.359</v>
      </c>
      <c r="H845" s="417" t="s">
        <v>34</v>
      </c>
      <c r="I845" s="506"/>
      <c r="J845" s="507"/>
      <c r="K845" s="417" t="s">
        <v>34</v>
      </c>
      <c r="L845" s="506"/>
      <c r="M845" s="507"/>
      <c r="N845" s="417" t="s">
        <v>34</v>
      </c>
      <c r="O845" s="506"/>
      <c r="P845" s="507">
        <f t="shared" si="11"/>
        <v>40.359</v>
      </c>
      <c r="Q845" s="417" t="s">
        <v>34</v>
      </c>
      <c r="R845" s="506"/>
    </row>
    <row r="846" spans="1:18" s="527" customFormat="1" ht="13.5" hidden="1" outlineLevel="3">
      <c r="A846" s="525"/>
      <c r="B846" s="502"/>
      <c r="C846" s="496" t="s">
        <v>223</v>
      </c>
      <c r="D846" s="526" t="s">
        <v>1020</v>
      </c>
      <c r="E846" s="504" t="s">
        <v>1021</v>
      </c>
      <c r="F846" s="502"/>
      <c r="G846" s="505">
        <v>105.312</v>
      </c>
      <c r="H846" s="417" t="s">
        <v>34</v>
      </c>
      <c r="I846" s="506"/>
      <c r="J846" s="507"/>
      <c r="K846" s="417" t="s">
        <v>34</v>
      </c>
      <c r="L846" s="506"/>
      <c r="M846" s="507"/>
      <c r="N846" s="417" t="s">
        <v>34</v>
      </c>
      <c r="O846" s="506"/>
      <c r="P846" s="507">
        <f t="shared" si="11"/>
        <v>105.312</v>
      </c>
      <c r="Q846" s="417" t="s">
        <v>34</v>
      </c>
      <c r="R846" s="506"/>
    </row>
    <row r="847" spans="1:18" s="530" customFormat="1" ht="13.5" hidden="1" outlineLevel="3">
      <c r="A847" s="528"/>
      <c r="B847" s="514"/>
      <c r="C847" s="496" t="s">
        <v>223</v>
      </c>
      <c r="D847" s="529" t="s">
        <v>159</v>
      </c>
      <c r="E847" s="516" t="s">
        <v>227</v>
      </c>
      <c r="F847" s="514"/>
      <c r="G847" s="517">
        <v>1920.037</v>
      </c>
      <c r="H847" s="426" t="s">
        <v>34</v>
      </c>
      <c r="I847" s="518"/>
      <c r="J847" s="519"/>
      <c r="K847" s="426" t="s">
        <v>34</v>
      </c>
      <c r="L847" s="518"/>
      <c r="M847" s="519"/>
      <c r="N847" s="426" t="s">
        <v>34</v>
      </c>
      <c r="O847" s="518"/>
      <c r="P847" s="519">
        <f t="shared" si="11"/>
        <v>1920.037</v>
      </c>
      <c r="Q847" s="426" t="s">
        <v>34</v>
      </c>
      <c r="R847" s="518"/>
    </row>
    <row r="848" spans="1:18" s="521" customFormat="1" ht="22.5" customHeight="1" hidden="1" outlineLevel="2" collapsed="1">
      <c r="A848" s="520"/>
      <c r="B848" s="466" t="s">
        <v>1022</v>
      </c>
      <c r="C848" s="466" t="s">
        <v>218</v>
      </c>
      <c r="D848" s="467" t="s">
        <v>1023</v>
      </c>
      <c r="E848" s="468" t="s">
        <v>1024</v>
      </c>
      <c r="F848" s="469" t="s">
        <v>265</v>
      </c>
      <c r="G848" s="470">
        <v>228.8</v>
      </c>
      <c r="H848" s="399">
        <v>1250</v>
      </c>
      <c r="I848" s="471">
        <f>ROUND(H848*G848,2)</f>
        <v>286000</v>
      </c>
      <c r="J848" s="474"/>
      <c r="K848" s="399">
        <v>1250</v>
      </c>
      <c r="L848" s="471">
        <f>ROUND(K848*J848,2)</f>
        <v>0</v>
      </c>
      <c r="M848" s="474"/>
      <c r="N848" s="399">
        <v>1250</v>
      </c>
      <c r="O848" s="471">
        <f>ROUND(N848*M848,2)</f>
        <v>0</v>
      </c>
      <c r="P848" s="474">
        <f t="shared" si="11"/>
        <v>228.8</v>
      </c>
      <c r="Q848" s="399">
        <v>1250</v>
      </c>
      <c r="R848" s="471">
        <f>ROUND(Q848*P848,2)</f>
        <v>286000</v>
      </c>
    </row>
    <row r="849" spans="1:18" s="527" customFormat="1" ht="13.5" hidden="1" outlineLevel="3">
      <c r="A849" s="525"/>
      <c r="B849" s="502"/>
      <c r="C849" s="496" t="s">
        <v>223</v>
      </c>
      <c r="D849" s="526" t="s">
        <v>34</v>
      </c>
      <c r="E849" s="504" t="s">
        <v>1025</v>
      </c>
      <c r="F849" s="502"/>
      <c r="G849" s="505">
        <v>228.8</v>
      </c>
      <c r="H849" s="417" t="s">
        <v>34</v>
      </c>
      <c r="I849" s="506"/>
      <c r="J849" s="507"/>
      <c r="K849" s="417" t="s">
        <v>34</v>
      </c>
      <c r="L849" s="506"/>
      <c r="M849" s="507"/>
      <c r="N849" s="417" t="s">
        <v>34</v>
      </c>
      <c r="O849" s="506"/>
      <c r="P849" s="507">
        <f t="shared" si="11"/>
        <v>228.8</v>
      </c>
      <c r="Q849" s="417" t="s">
        <v>34</v>
      </c>
      <c r="R849" s="506"/>
    </row>
    <row r="850" spans="1:18" s="530" customFormat="1" ht="13.5" hidden="1" outlineLevel="3">
      <c r="A850" s="528"/>
      <c r="B850" s="514"/>
      <c r="C850" s="496" t="s">
        <v>223</v>
      </c>
      <c r="D850" s="529" t="s">
        <v>160</v>
      </c>
      <c r="E850" s="516" t="s">
        <v>227</v>
      </c>
      <c r="F850" s="514"/>
      <c r="G850" s="517">
        <v>228.8</v>
      </c>
      <c r="H850" s="426" t="s">
        <v>34</v>
      </c>
      <c r="I850" s="518"/>
      <c r="J850" s="519"/>
      <c r="K850" s="426" t="s">
        <v>34</v>
      </c>
      <c r="L850" s="518"/>
      <c r="M850" s="519"/>
      <c r="N850" s="426" t="s">
        <v>34</v>
      </c>
      <c r="O850" s="518"/>
      <c r="P850" s="519">
        <f t="shared" si="11"/>
        <v>228.8</v>
      </c>
      <c r="Q850" s="426" t="s">
        <v>34</v>
      </c>
      <c r="R850" s="518"/>
    </row>
    <row r="851" spans="1:18" s="521" customFormat="1" ht="22.5" customHeight="1" hidden="1" outlineLevel="2" collapsed="1">
      <c r="A851" s="520"/>
      <c r="B851" s="531" t="s">
        <v>1026</v>
      </c>
      <c r="C851" s="531" t="s">
        <v>316</v>
      </c>
      <c r="D851" s="532" t="s">
        <v>1027</v>
      </c>
      <c r="E851" s="533" t="s">
        <v>1028</v>
      </c>
      <c r="F851" s="534" t="s">
        <v>292</v>
      </c>
      <c r="G851" s="535">
        <v>4.087</v>
      </c>
      <c r="H851" s="458">
        <v>18000</v>
      </c>
      <c r="I851" s="536">
        <f>ROUND(H851*G851,2)</f>
        <v>73566</v>
      </c>
      <c r="J851" s="537"/>
      <c r="K851" s="458">
        <v>18000</v>
      </c>
      <c r="L851" s="536">
        <f>ROUND(K851*J851,2)</f>
        <v>0</v>
      </c>
      <c r="M851" s="537"/>
      <c r="N851" s="458">
        <v>18000</v>
      </c>
      <c r="O851" s="536">
        <f>ROUND(N851*M851,2)</f>
        <v>0</v>
      </c>
      <c r="P851" s="537">
        <f t="shared" si="11"/>
        <v>4.087</v>
      </c>
      <c r="Q851" s="458">
        <v>18000</v>
      </c>
      <c r="R851" s="536">
        <f>ROUND(Q851*P851,2)</f>
        <v>73566</v>
      </c>
    </row>
    <row r="852" spans="1:18" s="524" customFormat="1" ht="13.5" hidden="1" outlineLevel="3">
      <c r="A852" s="522"/>
      <c r="B852" s="495"/>
      <c r="C852" s="496" t="s">
        <v>223</v>
      </c>
      <c r="D852" s="499" t="s">
        <v>34</v>
      </c>
      <c r="E852" s="498" t="s">
        <v>1029</v>
      </c>
      <c r="F852" s="495"/>
      <c r="G852" s="499" t="s">
        <v>34</v>
      </c>
      <c r="H852" s="408" t="s">
        <v>34</v>
      </c>
      <c r="I852" s="500"/>
      <c r="J852" s="501"/>
      <c r="K852" s="408" t="s">
        <v>34</v>
      </c>
      <c r="L852" s="500"/>
      <c r="M852" s="501"/>
      <c r="N852" s="408" t="s">
        <v>34</v>
      </c>
      <c r="O852" s="500"/>
      <c r="P852" s="501" t="e">
        <f t="shared" si="11"/>
        <v>#VALUE!</v>
      </c>
      <c r="Q852" s="408" t="s">
        <v>34</v>
      </c>
      <c r="R852" s="500"/>
    </row>
    <row r="853" spans="1:18" s="527" customFormat="1" ht="13.5" hidden="1" outlineLevel="3">
      <c r="A853" s="525"/>
      <c r="B853" s="502"/>
      <c r="C853" s="496" t="s">
        <v>223</v>
      </c>
      <c r="D853" s="526" t="s">
        <v>161</v>
      </c>
      <c r="E853" s="504" t="s">
        <v>1030</v>
      </c>
      <c r="F853" s="502"/>
      <c r="G853" s="505">
        <v>4.087</v>
      </c>
      <c r="H853" s="417" t="s">
        <v>34</v>
      </c>
      <c r="I853" s="506"/>
      <c r="J853" s="507"/>
      <c r="K853" s="417" t="s">
        <v>34</v>
      </c>
      <c r="L853" s="506"/>
      <c r="M853" s="507"/>
      <c r="N853" s="417" t="s">
        <v>34</v>
      </c>
      <c r="O853" s="506"/>
      <c r="P853" s="507">
        <f t="shared" si="11"/>
        <v>4.087</v>
      </c>
      <c r="Q853" s="417" t="s">
        <v>34</v>
      </c>
      <c r="R853" s="506"/>
    </row>
    <row r="854" spans="1:18" s="521" customFormat="1" ht="22.5" customHeight="1" hidden="1" outlineLevel="2" collapsed="1">
      <c r="A854" s="520"/>
      <c r="B854" s="531" t="s">
        <v>1031</v>
      </c>
      <c r="C854" s="531" t="s">
        <v>316</v>
      </c>
      <c r="D854" s="532" t="s">
        <v>1032</v>
      </c>
      <c r="E854" s="533" t="s">
        <v>1033</v>
      </c>
      <c r="F854" s="534" t="s">
        <v>292</v>
      </c>
      <c r="G854" s="535">
        <v>258.071</v>
      </c>
      <c r="H854" s="458">
        <v>6000</v>
      </c>
      <c r="I854" s="536">
        <f>ROUND(H854*G854,2)</f>
        <v>1548426</v>
      </c>
      <c r="J854" s="537"/>
      <c r="K854" s="458">
        <v>6000</v>
      </c>
      <c r="L854" s="536">
        <f>ROUND(K854*J854,2)</f>
        <v>0</v>
      </c>
      <c r="M854" s="537"/>
      <c r="N854" s="458">
        <v>6000</v>
      </c>
      <c r="O854" s="536">
        <f>ROUND(N854*M854,2)</f>
        <v>0</v>
      </c>
      <c r="P854" s="537">
        <f t="shared" si="11"/>
        <v>258.071</v>
      </c>
      <c r="Q854" s="458">
        <v>6000</v>
      </c>
      <c r="R854" s="536">
        <f>ROUND(Q854*P854,2)</f>
        <v>1548426</v>
      </c>
    </row>
    <row r="855" spans="1:18" s="527" customFormat="1" ht="13.5" hidden="1" outlineLevel="3">
      <c r="A855" s="525"/>
      <c r="B855" s="502"/>
      <c r="C855" s="496" t="s">
        <v>223</v>
      </c>
      <c r="D855" s="526" t="s">
        <v>34</v>
      </c>
      <c r="E855" s="504" t="s">
        <v>1034</v>
      </c>
      <c r="F855" s="502"/>
      <c r="G855" s="505">
        <v>258.071</v>
      </c>
      <c r="H855" s="417" t="s">
        <v>34</v>
      </c>
      <c r="I855" s="506"/>
      <c r="J855" s="507"/>
      <c r="K855" s="417" t="s">
        <v>34</v>
      </c>
      <c r="L855" s="506"/>
      <c r="M855" s="507"/>
      <c r="N855" s="417" t="s">
        <v>34</v>
      </c>
      <c r="O855" s="506"/>
      <c r="P855" s="507">
        <f t="shared" si="11"/>
        <v>258.071</v>
      </c>
      <c r="Q855" s="417" t="s">
        <v>34</v>
      </c>
      <c r="R855" s="506"/>
    </row>
    <row r="856" spans="1:18" s="521" customFormat="1" ht="22.5" customHeight="1" hidden="1" outlineLevel="2">
      <c r="A856" s="520"/>
      <c r="B856" s="466" t="s">
        <v>1035</v>
      </c>
      <c r="C856" s="466" t="s">
        <v>218</v>
      </c>
      <c r="D856" s="467" t="s">
        <v>1036</v>
      </c>
      <c r="E856" s="468" t="s">
        <v>1037</v>
      </c>
      <c r="F856" s="469" t="s">
        <v>292</v>
      </c>
      <c r="G856" s="470">
        <v>262.158</v>
      </c>
      <c r="H856" s="399">
        <v>954.4</v>
      </c>
      <c r="I856" s="471">
        <f>ROUND(H856*G856,2)</f>
        <v>250203.6</v>
      </c>
      <c r="J856" s="474"/>
      <c r="K856" s="399">
        <v>954.4</v>
      </c>
      <c r="L856" s="471">
        <f>ROUND(K856*J856,2)</f>
        <v>0</v>
      </c>
      <c r="M856" s="474"/>
      <c r="N856" s="399">
        <v>954.4</v>
      </c>
      <c r="O856" s="471">
        <f>ROUND(N856*M856,2)</f>
        <v>0</v>
      </c>
      <c r="P856" s="474">
        <f t="shared" si="11"/>
        <v>262.158</v>
      </c>
      <c r="Q856" s="399">
        <v>954.4</v>
      </c>
      <c r="R856" s="471">
        <f>ROUND(Q856*P856,2)</f>
        <v>250203.6</v>
      </c>
    </row>
    <row r="857" spans="1:18" s="320" customFormat="1" ht="31.5" customHeight="1" hidden="1" outlineLevel="2" collapsed="1">
      <c r="A857" s="321"/>
      <c r="B857" s="394" t="s">
        <v>1038</v>
      </c>
      <c r="C857" s="394" t="s">
        <v>218</v>
      </c>
      <c r="D857" s="461" t="s">
        <v>1039</v>
      </c>
      <c r="E857" s="396" t="s">
        <v>1040</v>
      </c>
      <c r="F857" s="397" t="s">
        <v>265</v>
      </c>
      <c r="G857" s="398">
        <v>1903.187</v>
      </c>
      <c r="H857" s="399">
        <v>1044.9</v>
      </c>
      <c r="I857" s="400">
        <f>ROUND(H857*G857,2)</f>
        <v>1988640.1</v>
      </c>
      <c r="J857" s="401"/>
      <c r="K857" s="399">
        <v>1044.9</v>
      </c>
      <c r="L857" s="400">
        <f>ROUND(K857*J857,2)</f>
        <v>0</v>
      </c>
      <c r="M857" s="401"/>
      <c r="N857" s="399">
        <v>1044.9</v>
      </c>
      <c r="O857" s="400">
        <f>ROUND(N857*M857,2)</f>
        <v>0</v>
      </c>
      <c r="P857" s="401">
        <f t="shared" si="11"/>
        <v>1903.187</v>
      </c>
      <c r="Q857" s="399">
        <v>1044.9</v>
      </c>
      <c r="R857" s="400">
        <f>ROUND(Q857*P857,2)</f>
        <v>1988640.1</v>
      </c>
    </row>
    <row r="858" spans="1:18" s="420" customFormat="1" ht="13.5" hidden="1" outlineLevel="3">
      <c r="A858" s="412"/>
      <c r="B858" s="413"/>
      <c r="C858" s="404" t="s">
        <v>223</v>
      </c>
      <c r="D858" s="462" t="s">
        <v>34</v>
      </c>
      <c r="E858" s="415" t="s">
        <v>159</v>
      </c>
      <c r="F858" s="413"/>
      <c r="G858" s="416">
        <v>1920.037</v>
      </c>
      <c r="H858" s="417" t="s">
        <v>34</v>
      </c>
      <c r="I858" s="418"/>
      <c r="J858" s="419"/>
      <c r="K858" s="417" t="s">
        <v>34</v>
      </c>
      <c r="L858" s="418"/>
      <c r="M858" s="419"/>
      <c r="N858" s="417" t="s">
        <v>34</v>
      </c>
      <c r="O858" s="418"/>
      <c r="P858" s="419">
        <f t="shared" si="11"/>
        <v>1920.037</v>
      </c>
      <c r="Q858" s="417" t="s">
        <v>34</v>
      </c>
      <c r="R858" s="418"/>
    </row>
    <row r="859" spans="1:18" s="411" customFormat="1" ht="13.5" hidden="1" outlineLevel="3">
      <c r="A859" s="402"/>
      <c r="B859" s="403"/>
      <c r="C859" s="404" t="s">
        <v>223</v>
      </c>
      <c r="D859" s="407" t="s">
        <v>34</v>
      </c>
      <c r="E859" s="406" t="s">
        <v>1029</v>
      </c>
      <c r="F859" s="403"/>
      <c r="G859" s="407" t="s">
        <v>34</v>
      </c>
      <c r="H859" s="408" t="s">
        <v>34</v>
      </c>
      <c r="I859" s="409"/>
      <c r="J859" s="410"/>
      <c r="K859" s="408" t="s">
        <v>34</v>
      </c>
      <c r="L859" s="409"/>
      <c r="M859" s="410"/>
      <c r="N859" s="408" t="s">
        <v>34</v>
      </c>
      <c r="O859" s="409"/>
      <c r="P859" s="410" t="e">
        <f t="shared" si="11"/>
        <v>#VALUE!</v>
      </c>
      <c r="Q859" s="408" t="s">
        <v>34</v>
      </c>
      <c r="R859" s="409"/>
    </row>
    <row r="860" spans="1:18" s="420" customFormat="1" ht="13.5" hidden="1" outlineLevel="3">
      <c r="A860" s="412"/>
      <c r="B860" s="413"/>
      <c r="C860" s="404" t="s">
        <v>223</v>
      </c>
      <c r="D860" s="462" t="s">
        <v>34</v>
      </c>
      <c r="E860" s="415" t="s">
        <v>1041</v>
      </c>
      <c r="F860" s="413"/>
      <c r="G860" s="416">
        <v>-33</v>
      </c>
      <c r="H860" s="417" t="s">
        <v>34</v>
      </c>
      <c r="I860" s="418"/>
      <c r="J860" s="419"/>
      <c r="K860" s="417" t="s">
        <v>34</v>
      </c>
      <c r="L860" s="418"/>
      <c r="M860" s="419"/>
      <c r="N860" s="417" t="s">
        <v>34</v>
      </c>
      <c r="O860" s="418"/>
      <c r="P860" s="419">
        <f t="shared" si="11"/>
        <v>-33</v>
      </c>
      <c r="Q860" s="417" t="s">
        <v>34</v>
      </c>
      <c r="R860" s="418"/>
    </row>
    <row r="861" spans="1:18" s="420" customFormat="1" ht="13.5" hidden="1" outlineLevel="3">
      <c r="A861" s="412"/>
      <c r="B861" s="413"/>
      <c r="C861" s="404" t="s">
        <v>223</v>
      </c>
      <c r="D861" s="462" t="s">
        <v>34</v>
      </c>
      <c r="E861" s="415" t="s">
        <v>1042</v>
      </c>
      <c r="F861" s="413"/>
      <c r="G861" s="416">
        <v>5.35</v>
      </c>
      <c r="H861" s="417" t="s">
        <v>34</v>
      </c>
      <c r="I861" s="418"/>
      <c r="J861" s="419"/>
      <c r="K861" s="417" t="s">
        <v>34</v>
      </c>
      <c r="L861" s="418"/>
      <c r="M861" s="419"/>
      <c r="N861" s="417" t="s">
        <v>34</v>
      </c>
      <c r="O861" s="418"/>
      <c r="P861" s="419">
        <f t="shared" si="11"/>
        <v>5.35</v>
      </c>
      <c r="Q861" s="417" t="s">
        <v>34</v>
      </c>
      <c r="R861" s="418"/>
    </row>
    <row r="862" spans="1:18" s="420" customFormat="1" ht="13.5" hidden="1" outlineLevel="3">
      <c r="A862" s="412"/>
      <c r="B862" s="413"/>
      <c r="C862" s="404" t="s">
        <v>223</v>
      </c>
      <c r="D862" s="462" t="s">
        <v>34</v>
      </c>
      <c r="E862" s="415" t="s">
        <v>1043</v>
      </c>
      <c r="F862" s="413"/>
      <c r="G862" s="416">
        <v>5.3</v>
      </c>
      <c r="H862" s="417" t="s">
        <v>34</v>
      </c>
      <c r="I862" s="418"/>
      <c r="J862" s="419"/>
      <c r="K862" s="417" t="s">
        <v>34</v>
      </c>
      <c r="L862" s="418"/>
      <c r="M862" s="419"/>
      <c r="N862" s="417" t="s">
        <v>34</v>
      </c>
      <c r="O862" s="418"/>
      <c r="P862" s="419">
        <f t="shared" si="11"/>
        <v>5.3</v>
      </c>
      <c r="Q862" s="417" t="s">
        <v>34</v>
      </c>
      <c r="R862" s="418"/>
    </row>
    <row r="863" spans="1:18" s="420" customFormat="1" ht="13.5" hidden="1" outlineLevel="3">
      <c r="A863" s="412"/>
      <c r="B863" s="413"/>
      <c r="C863" s="404" t="s">
        <v>223</v>
      </c>
      <c r="D863" s="462" t="s">
        <v>34</v>
      </c>
      <c r="E863" s="415" t="s">
        <v>1044</v>
      </c>
      <c r="F863" s="413"/>
      <c r="G863" s="416">
        <v>5.5</v>
      </c>
      <c r="H863" s="417" t="s">
        <v>34</v>
      </c>
      <c r="I863" s="418"/>
      <c r="J863" s="419"/>
      <c r="K863" s="417" t="s">
        <v>34</v>
      </c>
      <c r="L863" s="418"/>
      <c r="M863" s="419"/>
      <c r="N863" s="417" t="s">
        <v>34</v>
      </c>
      <c r="O863" s="418"/>
      <c r="P863" s="419">
        <f t="shared" si="11"/>
        <v>5.5</v>
      </c>
      <c r="Q863" s="417" t="s">
        <v>34</v>
      </c>
      <c r="R863" s="418"/>
    </row>
    <row r="864" spans="1:18" s="429" customFormat="1" ht="13.5" hidden="1" outlineLevel="3">
      <c r="A864" s="421"/>
      <c r="B864" s="422"/>
      <c r="C864" s="404" t="s">
        <v>223</v>
      </c>
      <c r="D864" s="464" t="s">
        <v>34</v>
      </c>
      <c r="E864" s="424" t="s">
        <v>227</v>
      </c>
      <c r="F864" s="422"/>
      <c r="G864" s="425">
        <v>1903.187</v>
      </c>
      <c r="H864" s="426" t="s">
        <v>34</v>
      </c>
      <c r="I864" s="427"/>
      <c r="J864" s="428"/>
      <c r="K864" s="426" t="s">
        <v>34</v>
      </c>
      <c r="L864" s="427"/>
      <c r="M864" s="428"/>
      <c r="N864" s="426" t="s">
        <v>34</v>
      </c>
      <c r="O864" s="427"/>
      <c r="P864" s="428">
        <f t="shared" si="11"/>
        <v>1903.187</v>
      </c>
      <c r="Q864" s="426" t="s">
        <v>34</v>
      </c>
      <c r="R864" s="427"/>
    </row>
    <row r="865" spans="1:18" s="320" customFormat="1" ht="31.5" customHeight="1" hidden="1" outlineLevel="2" collapsed="1">
      <c r="A865" s="321"/>
      <c r="B865" s="394" t="s">
        <v>1045</v>
      </c>
      <c r="C865" s="394" t="s">
        <v>218</v>
      </c>
      <c r="D865" s="461" t="s">
        <v>1046</v>
      </c>
      <c r="E865" s="396" t="s">
        <v>1047</v>
      </c>
      <c r="F865" s="397" t="s">
        <v>265</v>
      </c>
      <c r="G865" s="398">
        <v>228.8</v>
      </c>
      <c r="H865" s="399">
        <v>1044.9</v>
      </c>
      <c r="I865" s="400">
        <f>ROUND(H865*G865,2)</f>
        <v>239073.12</v>
      </c>
      <c r="J865" s="401"/>
      <c r="K865" s="399">
        <v>1044.9</v>
      </c>
      <c r="L865" s="400">
        <f>ROUND(K865*J865,2)</f>
        <v>0</v>
      </c>
      <c r="M865" s="401"/>
      <c r="N865" s="399">
        <v>1044.9</v>
      </c>
      <c r="O865" s="400">
        <f>ROUND(N865*M865,2)</f>
        <v>0</v>
      </c>
      <c r="P865" s="401">
        <f t="shared" si="11"/>
        <v>228.8</v>
      </c>
      <c r="Q865" s="399">
        <v>1044.9</v>
      </c>
      <c r="R865" s="400">
        <f>ROUND(Q865*P865,2)</f>
        <v>239073.12</v>
      </c>
    </row>
    <row r="866" spans="1:18" s="420" customFormat="1" ht="13.5" hidden="1" outlineLevel="3">
      <c r="A866" s="412"/>
      <c r="B866" s="413"/>
      <c r="C866" s="404" t="s">
        <v>223</v>
      </c>
      <c r="D866" s="462" t="s">
        <v>34</v>
      </c>
      <c r="E866" s="415" t="s">
        <v>160</v>
      </c>
      <c r="F866" s="413"/>
      <c r="G866" s="416">
        <v>228.8</v>
      </c>
      <c r="H866" s="417" t="s">
        <v>34</v>
      </c>
      <c r="I866" s="418"/>
      <c r="J866" s="419"/>
      <c r="K866" s="417" t="s">
        <v>34</v>
      </c>
      <c r="L866" s="418"/>
      <c r="M866" s="419"/>
      <c r="N866" s="417" t="s">
        <v>34</v>
      </c>
      <c r="O866" s="418"/>
      <c r="P866" s="419">
        <f t="shared" si="11"/>
        <v>228.8</v>
      </c>
      <c r="Q866" s="417" t="s">
        <v>34</v>
      </c>
      <c r="R866" s="418"/>
    </row>
    <row r="867" spans="1:18" s="320" customFormat="1" ht="22.5" customHeight="1" hidden="1" outlineLevel="2" collapsed="1">
      <c r="A867" s="321"/>
      <c r="B867" s="394" t="s">
        <v>1048</v>
      </c>
      <c r="C867" s="394" t="s">
        <v>218</v>
      </c>
      <c r="D867" s="461" t="s">
        <v>1049</v>
      </c>
      <c r="E867" s="396" t="s">
        <v>1050</v>
      </c>
      <c r="F867" s="397" t="s">
        <v>1005</v>
      </c>
      <c r="G867" s="398">
        <v>412</v>
      </c>
      <c r="H867" s="399">
        <v>1393.2</v>
      </c>
      <c r="I867" s="400">
        <f>ROUND(H867*G867,2)</f>
        <v>573998.4</v>
      </c>
      <c r="J867" s="401"/>
      <c r="K867" s="399">
        <v>1393.2</v>
      </c>
      <c r="L867" s="400">
        <f>ROUND(K867*J867,2)</f>
        <v>0</v>
      </c>
      <c r="M867" s="401"/>
      <c r="N867" s="399">
        <v>1393.2</v>
      </c>
      <c r="O867" s="400">
        <f>ROUND(N867*M867,2)</f>
        <v>0</v>
      </c>
      <c r="P867" s="401">
        <f t="shared" si="11"/>
        <v>412</v>
      </c>
      <c r="Q867" s="399">
        <v>1393.2</v>
      </c>
      <c r="R867" s="400">
        <f>ROUND(Q867*P867,2)</f>
        <v>573998.4</v>
      </c>
    </row>
    <row r="868" spans="1:18" s="420" customFormat="1" ht="13.5" hidden="1" outlineLevel="3">
      <c r="A868" s="412"/>
      <c r="B868" s="413"/>
      <c r="C868" s="404" t="s">
        <v>223</v>
      </c>
      <c r="D868" s="462" t="s">
        <v>34</v>
      </c>
      <c r="E868" s="415" t="s">
        <v>1051</v>
      </c>
      <c r="F868" s="413"/>
      <c r="G868" s="416">
        <v>412</v>
      </c>
      <c r="H868" s="417" t="s">
        <v>34</v>
      </c>
      <c r="I868" s="418"/>
      <c r="J868" s="419"/>
      <c r="K868" s="417" t="s">
        <v>34</v>
      </c>
      <c r="L868" s="418"/>
      <c r="M868" s="419"/>
      <c r="N868" s="417" t="s">
        <v>34</v>
      </c>
      <c r="O868" s="418"/>
      <c r="P868" s="419">
        <f t="shared" si="11"/>
        <v>412</v>
      </c>
      <c r="Q868" s="417" t="s">
        <v>34</v>
      </c>
      <c r="R868" s="418"/>
    </row>
    <row r="869" spans="1:18" s="320" customFormat="1" ht="22.5" customHeight="1" hidden="1" outlineLevel="2">
      <c r="A869" s="321"/>
      <c r="B869" s="394" t="s">
        <v>1052</v>
      </c>
      <c r="C869" s="394" t="s">
        <v>218</v>
      </c>
      <c r="D869" s="461" t="s">
        <v>1053</v>
      </c>
      <c r="E869" s="396" t="s">
        <v>1054</v>
      </c>
      <c r="F869" s="397" t="s">
        <v>1005</v>
      </c>
      <c r="G869" s="398">
        <v>412</v>
      </c>
      <c r="H869" s="399">
        <v>348.3</v>
      </c>
      <c r="I869" s="400">
        <f>ROUND(H869*G869,2)</f>
        <v>143499.6</v>
      </c>
      <c r="J869" s="401"/>
      <c r="K869" s="399">
        <v>348.3</v>
      </c>
      <c r="L869" s="400">
        <f>ROUND(K869*J869,2)</f>
        <v>0</v>
      </c>
      <c r="M869" s="401"/>
      <c r="N869" s="399">
        <v>348.3</v>
      </c>
      <c r="O869" s="400">
        <f>ROUND(N869*M869,2)</f>
        <v>0</v>
      </c>
      <c r="P869" s="401">
        <f t="shared" si="11"/>
        <v>412</v>
      </c>
      <c r="Q869" s="399">
        <v>348.3</v>
      </c>
      <c r="R869" s="400">
        <f>ROUND(Q869*P869,2)</f>
        <v>143499.6</v>
      </c>
    </row>
    <row r="870" spans="1:18" s="320" customFormat="1" ht="22.5" customHeight="1" hidden="1" outlineLevel="2" collapsed="1">
      <c r="A870" s="321"/>
      <c r="B870" s="394" t="s">
        <v>1055</v>
      </c>
      <c r="C870" s="394" t="s">
        <v>218</v>
      </c>
      <c r="D870" s="461" t="s">
        <v>1056</v>
      </c>
      <c r="E870" s="396" t="s">
        <v>1057</v>
      </c>
      <c r="F870" s="397" t="s">
        <v>366</v>
      </c>
      <c r="G870" s="398">
        <v>44</v>
      </c>
      <c r="H870" s="399">
        <v>1393.2</v>
      </c>
      <c r="I870" s="400">
        <f>ROUND(H870*G870,2)</f>
        <v>61300.8</v>
      </c>
      <c r="J870" s="401"/>
      <c r="K870" s="399">
        <v>1393.2</v>
      </c>
      <c r="L870" s="400">
        <f>ROUND(K870*J870,2)</f>
        <v>0</v>
      </c>
      <c r="M870" s="401"/>
      <c r="N870" s="399">
        <v>1393.2</v>
      </c>
      <c r="O870" s="400">
        <f>ROUND(N870*M870,2)</f>
        <v>0</v>
      </c>
      <c r="P870" s="401">
        <f t="shared" si="11"/>
        <v>44</v>
      </c>
      <c r="Q870" s="399">
        <v>1393.2</v>
      </c>
      <c r="R870" s="400">
        <f>ROUND(Q870*P870,2)</f>
        <v>61300.8</v>
      </c>
    </row>
    <row r="871" spans="1:18" s="420" customFormat="1" ht="13.5" hidden="1" outlineLevel="3">
      <c r="A871" s="412"/>
      <c r="B871" s="413"/>
      <c r="C871" s="404" t="s">
        <v>223</v>
      </c>
      <c r="D871" s="462" t="s">
        <v>34</v>
      </c>
      <c r="E871" s="415" t="s">
        <v>1058</v>
      </c>
      <c r="F871" s="413"/>
      <c r="G871" s="416">
        <v>44</v>
      </c>
      <c r="H871" s="417" t="s">
        <v>34</v>
      </c>
      <c r="I871" s="418"/>
      <c r="J871" s="419"/>
      <c r="K871" s="417" t="s">
        <v>34</v>
      </c>
      <c r="L871" s="418"/>
      <c r="M871" s="419"/>
      <c r="N871" s="417" t="s">
        <v>34</v>
      </c>
      <c r="O871" s="418"/>
      <c r="P871" s="419">
        <f t="shared" si="11"/>
        <v>44</v>
      </c>
      <c r="Q871" s="417" t="s">
        <v>34</v>
      </c>
      <c r="R871" s="418"/>
    </row>
    <row r="872" spans="1:18" s="320" customFormat="1" ht="22.5" customHeight="1" hidden="1" outlineLevel="2" collapsed="1">
      <c r="A872" s="321"/>
      <c r="B872" s="394" t="s">
        <v>1059</v>
      </c>
      <c r="C872" s="394" t="s">
        <v>218</v>
      </c>
      <c r="D872" s="461" t="s">
        <v>1060</v>
      </c>
      <c r="E872" s="396" t="s">
        <v>1061</v>
      </c>
      <c r="F872" s="397" t="s">
        <v>292</v>
      </c>
      <c r="G872" s="398">
        <v>0.545</v>
      </c>
      <c r="H872" s="399">
        <v>20898</v>
      </c>
      <c r="I872" s="400">
        <f>ROUND(H872*G872,2)</f>
        <v>11389.41</v>
      </c>
      <c r="J872" s="401"/>
      <c r="K872" s="399">
        <v>20898</v>
      </c>
      <c r="L872" s="400">
        <f>ROUND(K872*J872,2)</f>
        <v>0</v>
      </c>
      <c r="M872" s="401"/>
      <c r="N872" s="399">
        <v>20898</v>
      </c>
      <c r="O872" s="400">
        <f>ROUND(N872*M872,2)</f>
        <v>0</v>
      </c>
      <c r="P872" s="401">
        <f t="shared" si="11"/>
        <v>0.545</v>
      </c>
      <c r="Q872" s="399">
        <v>20898</v>
      </c>
      <c r="R872" s="400">
        <f>ROUND(Q872*P872,2)</f>
        <v>11389.41</v>
      </c>
    </row>
    <row r="873" spans="1:18" s="411" customFormat="1" ht="13.5" hidden="1" outlineLevel="3">
      <c r="A873" s="402"/>
      <c r="B873" s="403"/>
      <c r="C873" s="404" t="s">
        <v>223</v>
      </c>
      <c r="D873" s="407" t="s">
        <v>34</v>
      </c>
      <c r="E873" s="406" t="s">
        <v>1062</v>
      </c>
      <c r="F873" s="403"/>
      <c r="G873" s="407" t="s">
        <v>34</v>
      </c>
      <c r="H873" s="408" t="s">
        <v>34</v>
      </c>
      <c r="I873" s="409"/>
      <c r="J873" s="410"/>
      <c r="K873" s="408" t="s">
        <v>34</v>
      </c>
      <c r="L873" s="409"/>
      <c r="M873" s="410"/>
      <c r="N873" s="408" t="s">
        <v>34</v>
      </c>
      <c r="O873" s="409"/>
      <c r="P873" s="410" t="e">
        <f t="shared" si="11"/>
        <v>#VALUE!</v>
      </c>
      <c r="Q873" s="408" t="s">
        <v>34</v>
      </c>
      <c r="R873" s="409"/>
    </row>
    <row r="874" spans="1:18" s="420" customFormat="1" ht="13.5" hidden="1" outlineLevel="3">
      <c r="A874" s="412"/>
      <c r="B874" s="413"/>
      <c r="C874" s="404" t="s">
        <v>223</v>
      </c>
      <c r="D874" s="462" t="s">
        <v>164</v>
      </c>
      <c r="E874" s="415" t="s">
        <v>1063</v>
      </c>
      <c r="F874" s="413"/>
      <c r="G874" s="416">
        <v>0.545</v>
      </c>
      <c r="H874" s="417" t="s">
        <v>34</v>
      </c>
      <c r="I874" s="418"/>
      <c r="J874" s="419"/>
      <c r="K874" s="417" t="s">
        <v>34</v>
      </c>
      <c r="L874" s="418"/>
      <c r="M874" s="419"/>
      <c r="N874" s="417" t="s">
        <v>34</v>
      </c>
      <c r="O874" s="418"/>
      <c r="P874" s="419">
        <f t="shared" si="11"/>
        <v>0.545</v>
      </c>
      <c r="Q874" s="417" t="s">
        <v>34</v>
      </c>
      <c r="R874" s="418"/>
    </row>
    <row r="875" spans="1:18" s="429" customFormat="1" ht="13.5" hidden="1" outlineLevel="3">
      <c r="A875" s="421"/>
      <c r="B875" s="422"/>
      <c r="C875" s="404" t="s">
        <v>223</v>
      </c>
      <c r="D875" s="464" t="s">
        <v>127</v>
      </c>
      <c r="E875" s="424" t="s">
        <v>227</v>
      </c>
      <c r="F875" s="422"/>
      <c r="G875" s="425">
        <v>0.545</v>
      </c>
      <c r="H875" s="426" t="s">
        <v>34</v>
      </c>
      <c r="I875" s="427"/>
      <c r="J875" s="428"/>
      <c r="K875" s="426" t="s">
        <v>34</v>
      </c>
      <c r="L875" s="427"/>
      <c r="M875" s="428"/>
      <c r="N875" s="426" t="s">
        <v>34</v>
      </c>
      <c r="O875" s="427"/>
      <c r="P875" s="428">
        <f t="shared" si="11"/>
        <v>0.545</v>
      </c>
      <c r="Q875" s="426" t="s">
        <v>34</v>
      </c>
      <c r="R875" s="427"/>
    </row>
    <row r="876" spans="1:18" s="320" customFormat="1" ht="22.5" customHeight="1" hidden="1" outlineLevel="2" collapsed="1">
      <c r="A876" s="321"/>
      <c r="B876" s="453" t="s">
        <v>1064</v>
      </c>
      <c r="C876" s="453" t="s">
        <v>316</v>
      </c>
      <c r="D876" s="472" t="s">
        <v>1065</v>
      </c>
      <c r="E876" s="455" t="s">
        <v>1066</v>
      </c>
      <c r="F876" s="456" t="s">
        <v>292</v>
      </c>
      <c r="G876" s="457">
        <v>0.545</v>
      </c>
      <c r="H876" s="458">
        <v>8000</v>
      </c>
      <c r="I876" s="459">
        <f>ROUND(H876*G876,2)</f>
        <v>4360</v>
      </c>
      <c r="J876" s="460"/>
      <c r="K876" s="458">
        <v>8000</v>
      </c>
      <c r="L876" s="459">
        <f>ROUND(K876*J876,2)</f>
        <v>0</v>
      </c>
      <c r="M876" s="460"/>
      <c r="N876" s="458">
        <v>8000</v>
      </c>
      <c r="O876" s="459">
        <f>ROUND(N876*M876,2)</f>
        <v>0</v>
      </c>
      <c r="P876" s="460">
        <f t="shared" si="11"/>
        <v>0.545</v>
      </c>
      <c r="Q876" s="458">
        <v>8000</v>
      </c>
      <c r="R876" s="459">
        <f>ROUND(Q876*P876,2)</f>
        <v>4360</v>
      </c>
    </row>
    <row r="877" spans="1:18" s="420" customFormat="1" ht="13.5" hidden="1" outlineLevel="3">
      <c r="A877" s="412"/>
      <c r="B877" s="413"/>
      <c r="C877" s="404" t="s">
        <v>223</v>
      </c>
      <c r="D877" s="462" t="s">
        <v>34</v>
      </c>
      <c r="E877" s="415" t="s">
        <v>164</v>
      </c>
      <c r="F877" s="413"/>
      <c r="G877" s="416">
        <v>0.545</v>
      </c>
      <c r="H877" s="417" t="s">
        <v>34</v>
      </c>
      <c r="I877" s="418"/>
      <c r="J877" s="419"/>
      <c r="K877" s="417" t="s">
        <v>34</v>
      </c>
      <c r="L877" s="418"/>
      <c r="M877" s="419"/>
      <c r="N877" s="417" t="s">
        <v>34</v>
      </c>
      <c r="O877" s="418"/>
      <c r="P877" s="419">
        <f t="shared" si="11"/>
        <v>0.545</v>
      </c>
      <c r="Q877" s="417" t="s">
        <v>34</v>
      </c>
      <c r="R877" s="418"/>
    </row>
    <row r="878" spans="1:18" s="320" customFormat="1" ht="22.5" customHeight="1" hidden="1" outlineLevel="2" collapsed="1">
      <c r="A878" s="321"/>
      <c r="B878" s="394" t="s">
        <v>1067</v>
      </c>
      <c r="C878" s="394" t="s">
        <v>218</v>
      </c>
      <c r="D878" s="461" t="s">
        <v>1068</v>
      </c>
      <c r="E878" s="396" t="s">
        <v>1069</v>
      </c>
      <c r="F878" s="397" t="s">
        <v>292</v>
      </c>
      <c r="G878" s="398">
        <v>0.545</v>
      </c>
      <c r="H878" s="399">
        <v>11145.6</v>
      </c>
      <c r="I878" s="400">
        <f>ROUND(H878*G878,2)</f>
        <v>6074.35</v>
      </c>
      <c r="J878" s="401"/>
      <c r="K878" s="399">
        <v>11145.6</v>
      </c>
      <c r="L878" s="400">
        <f>ROUND(K878*J878,2)</f>
        <v>0</v>
      </c>
      <c r="M878" s="401"/>
      <c r="N878" s="399">
        <v>11145.6</v>
      </c>
      <c r="O878" s="400">
        <f>ROUND(N878*M878,2)</f>
        <v>0</v>
      </c>
      <c r="P878" s="401">
        <f t="shared" si="11"/>
        <v>0.545</v>
      </c>
      <c r="Q878" s="399">
        <v>11145.6</v>
      </c>
      <c r="R878" s="400">
        <f>ROUND(Q878*P878,2)</f>
        <v>6074.35</v>
      </c>
    </row>
    <row r="879" spans="1:18" s="420" customFormat="1" ht="13.5" hidden="1" outlineLevel="3">
      <c r="A879" s="412"/>
      <c r="B879" s="413"/>
      <c r="C879" s="404" t="s">
        <v>223</v>
      </c>
      <c r="D879" s="462" t="s">
        <v>34</v>
      </c>
      <c r="E879" s="415" t="s">
        <v>127</v>
      </c>
      <c r="F879" s="413"/>
      <c r="G879" s="416">
        <v>0.545</v>
      </c>
      <c r="H879" s="417" t="s">
        <v>34</v>
      </c>
      <c r="I879" s="418"/>
      <c r="J879" s="419"/>
      <c r="K879" s="417" t="s">
        <v>34</v>
      </c>
      <c r="L879" s="418"/>
      <c r="M879" s="419"/>
      <c r="N879" s="417" t="s">
        <v>34</v>
      </c>
      <c r="O879" s="418"/>
      <c r="P879" s="419">
        <f t="shared" si="11"/>
        <v>0.545</v>
      </c>
      <c r="Q879" s="417" t="s">
        <v>34</v>
      </c>
      <c r="R879" s="418"/>
    </row>
    <row r="880" spans="1:18" s="320" customFormat="1" ht="22.5" customHeight="1" hidden="1" outlineLevel="2" collapsed="1">
      <c r="A880" s="321"/>
      <c r="B880" s="394" t="s">
        <v>1070</v>
      </c>
      <c r="C880" s="394" t="s">
        <v>218</v>
      </c>
      <c r="D880" s="461" t="s">
        <v>1071</v>
      </c>
      <c r="E880" s="396" t="s">
        <v>1072</v>
      </c>
      <c r="F880" s="397" t="s">
        <v>292</v>
      </c>
      <c r="G880" s="398">
        <v>0.545</v>
      </c>
      <c r="H880" s="399">
        <v>9752.4</v>
      </c>
      <c r="I880" s="400">
        <f>ROUND(H880*G880,2)</f>
        <v>5315.06</v>
      </c>
      <c r="J880" s="401"/>
      <c r="K880" s="399">
        <v>9752.4</v>
      </c>
      <c r="L880" s="400">
        <f>ROUND(K880*J880,2)</f>
        <v>0</v>
      </c>
      <c r="M880" s="401"/>
      <c r="N880" s="399">
        <v>9752.4</v>
      </c>
      <c r="O880" s="400">
        <f>ROUND(N880*M880,2)</f>
        <v>0</v>
      </c>
      <c r="P880" s="401">
        <f t="shared" si="11"/>
        <v>0.545</v>
      </c>
      <c r="Q880" s="399">
        <v>9752.4</v>
      </c>
      <c r="R880" s="400">
        <f>ROUND(Q880*P880,2)</f>
        <v>5315.06</v>
      </c>
    </row>
    <row r="881" spans="1:18" s="420" customFormat="1" ht="13.5" hidden="1" outlineLevel="3">
      <c r="A881" s="412"/>
      <c r="B881" s="413"/>
      <c r="C881" s="404" t="s">
        <v>223</v>
      </c>
      <c r="D881" s="462" t="s">
        <v>34</v>
      </c>
      <c r="E881" s="415" t="s">
        <v>127</v>
      </c>
      <c r="F881" s="413"/>
      <c r="G881" s="416">
        <v>0.545</v>
      </c>
      <c r="H881" s="417" t="s">
        <v>34</v>
      </c>
      <c r="I881" s="418"/>
      <c r="J881" s="419"/>
      <c r="K881" s="417" t="s">
        <v>34</v>
      </c>
      <c r="L881" s="418"/>
      <c r="M881" s="419"/>
      <c r="N881" s="417" t="s">
        <v>34</v>
      </c>
      <c r="O881" s="418"/>
      <c r="P881" s="419">
        <f t="shared" si="11"/>
        <v>0.545</v>
      </c>
      <c r="Q881" s="417" t="s">
        <v>34</v>
      </c>
      <c r="R881" s="418"/>
    </row>
    <row r="882" spans="1:18" s="320" customFormat="1" ht="22.5" customHeight="1" hidden="1" outlineLevel="2" collapsed="1">
      <c r="A882" s="321"/>
      <c r="B882" s="394" t="s">
        <v>1073</v>
      </c>
      <c r="C882" s="394" t="s">
        <v>218</v>
      </c>
      <c r="D882" s="461" t="s">
        <v>1074</v>
      </c>
      <c r="E882" s="396" t="s">
        <v>1075</v>
      </c>
      <c r="F882" s="397" t="s">
        <v>366</v>
      </c>
      <c r="G882" s="398">
        <v>163</v>
      </c>
      <c r="H882" s="399">
        <v>5433.5</v>
      </c>
      <c r="I882" s="400">
        <f>ROUND(H882*G882,2)</f>
        <v>885660.5</v>
      </c>
      <c r="J882" s="401"/>
      <c r="K882" s="399">
        <v>5433.5</v>
      </c>
      <c r="L882" s="400">
        <f>ROUND(K882*J882,2)</f>
        <v>0</v>
      </c>
      <c r="M882" s="401"/>
      <c r="N882" s="399">
        <v>5433.5</v>
      </c>
      <c r="O882" s="400">
        <f>ROUND(N882*M882,2)</f>
        <v>0</v>
      </c>
      <c r="P882" s="401">
        <f t="shared" si="11"/>
        <v>163</v>
      </c>
      <c r="Q882" s="399">
        <v>5433.5</v>
      </c>
      <c r="R882" s="400">
        <f>ROUND(Q882*P882,2)</f>
        <v>885660.5</v>
      </c>
    </row>
    <row r="883" spans="1:18" s="411" customFormat="1" ht="13.5" hidden="1" outlineLevel="3">
      <c r="A883" s="402"/>
      <c r="B883" s="403"/>
      <c r="C883" s="404" t="s">
        <v>223</v>
      </c>
      <c r="D883" s="407" t="s">
        <v>34</v>
      </c>
      <c r="E883" s="406" t="s">
        <v>1076</v>
      </c>
      <c r="F883" s="403"/>
      <c r="G883" s="407" t="s">
        <v>34</v>
      </c>
      <c r="H883" s="408" t="s">
        <v>34</v>
      </c>
      <c r="I883" s="409"/>
      <c r="J883" s="410"/>
      <c r="K883" s="408" t="s">
        <v>34</v>
      </c>
      <c r="L883" s="409"/>
      <c r="M883" s="410"/>
      <c r="N883" s="408" t="s">
        <v>34</v>
      </c>
      <c r="O883" s="409"/>
      <c r="P883" s="410" t="e">
        <f t="shared" si="11"/>
        <v>#VALUE!</v>
      </c>
      <c r="Q883" s="408" t="s">
        <v>34</v>
      </c>
      <c r="R883" s="409"/>
    </row>
    <row r="884" spans="1:18" s="420" customFormat="1" ht="13.5" hidden="1" outlineLevel="3">
      <c r="A884" s="412"/>
      <c r="B884" s="413"/>
      <c r="C884" s="404" t="s">
        <v>223</v>
      </c>
      <c r="D884" s="462" t="s">
        <v>1077</v>
      </c>
      <c r="E884" s="415" t="s">
        <v>1078</v>
      </c>
      <c r="F884" s="413"/>
      <c r="G884" s="416">
        <v>163</v>
      </c>
      <c r="H884" s="417" t="s">
        <v>34</v>
      </c>
      <c r="I884" s="418"/>
      <c r="J884" s="419"/>
      <c r="K884" s="417" t="s">
        <v>34</v>
      </c>
      <c r="L884" s="418"/>
      <c r="M884" s="419"/>
      <c r="N884" s="417" t="s">
        <v>34</v>
      </c>
      <c r="O884" s="418"/>
      <c r="P884" s="419">
        <f t="shared" si="11"/>
        <v>163</v>
      </c>
      <c r="Q884" s="417" t="s">
        <v>34</v>
      </c>
      <c r="R884" s="418"/>
    </row>
    <row r="885" spans="1:18" s="320" customFormat="1" ht="22.5" customHeight="1" hidden="1" outlineLevel="2">
      <c r="A885" s="321"/>
      <c r="B885" s="394" t="s">
        <v>1079</v>
      </c>
      <c r="C885" s="394" t="s">
        <v>218</v>
      </c>
      <c r="D885" s="461" t="s">
        <v>1080</v>
      </c>
      <c r="E885" s="396" t="s">
        <v>1081</v>
      </c>
      <c r="F885" s="397" t="s">
        <v>366</v>
      </c>
      <c r="G885" s="398">
        <v>163</v>
      </c>
      <c r="H885" s="399">
        <v>2089.8</v>
      </c>
      <c r="I885" s="400">
        <f>ROUND(H885*G885,2)</f>
        <v>340637.4</v>
      </c>
      <c r="J885" s="401"/>
      <c r="K885" s="399">
        <v>2089.8</v>
      </c>
      <c r="L885" s="400">
        <f>ROUND(K885*J885,2)</f>
        <v>0</v>
      </c>
      <c r="M885" s="401"/>
      <c r="N885" s="399">
        <v>2089.8</v>
      </c>
      <c r="O885" s="400">
        <f>ROUND(N885*M885,2)</f>
        <v>0</v>
      </c>
      <c r="P885" s="401">
        <f t="shared" si="11"/>
        <v>163</v>
      </c>
      <c r="Q885" s="399">
        <v>2089.8</v>
      </c>
      <c r="R885" s="400">
        <f>ROUND(Q885*P885,2)</f>
        <v>340637.4</v>
      </c>
    </row>
    <row r="886" spans="1:18" s="320" customFormat="1" ht="22.5" customHeight="1" hidden="1" outlineLevel="2" collapsed="1">
      <c r="A886" s="321"/>
      <c r="B886" s="394" t="s">
        <v>1082</v>
      </c>
      <c r="C886" s="394" t="s">
        <v>218</v>
      </c>
      <c r="D886" s="461" t="s">
        <v>1083</v>
      </c>
      <c r="E886" s="396" t="s">
        <v>1084</v>
      </c>
      <c r="F886" s="397" t="s">
        <v>221</v>
      </c>
      <c r="G886" s="398">
        <v>0.459</v>
      </c>
      <c r="H886" s="399">
        <v>22291.2</v>
      </c>
      <c r="I886" s="400">
        <f>ROUND(H886*G886,2)</f>
        <v>10231.66</v>
      </c>
      <c r="J886" s="401"/>
      <c r="K886" s="399">
        <v>22291.2</v>
      </c>
      <c r="L886" s="400">
        <f>ROUND(K886*J886,2)</f>
        <v>0</v>
      </c>
      <c r="M886" s="401"/>
      <c r="N886" s="399">
        <v>22291.2</v>
      </c>
      <c r="O886" s="400">
        <f>ROUND(N886*M886,2)</f>
        <v>0</v>
      </c>
      <c r="P886" s="401">
        <f t="shared" si="11"/>
        <v>0.459</v>
      </c>
      <c r="Q886" s="399">
        <v>22291.2</v>
      </c>
      <c r="R886" s="400">
        <f>ROUND(Q886*P886,2)</f>
        <v>10231.66</v>
      </c>
    </row>
    <row r="887" spans="1:18" s="411" customFormat="1" ht="13.5" hidden="1" outlineLevel="3">
      <c r="A887" s="402"/>
      <c r="B887" s="403"/>
      <c r="C887" s="404" t="s">
        <v>223</v>
      </c>
      <c r="D887" s="407" t="s">
        <v>34</v>
      </c>
      <c r="E887" s="406" t="s">
        <v>1085</v>
      </c>
      <c r="F887" s="403"/>
      <c r="G887" s="407" t="s">
        <v>34</v>
      </c>
      <c r="H887" s="408" t="s">
        <v>34</v>
      </c>
      <c r="I887" s="409"/>
      <c r="J887" s="410"/>
      <c r="K887" s="408" t="s">
        <v>34</v>
      </c>
      <c r="L887" s="409"/>
      <c r="M887" s="410"/>
      <c r="N887" s="408" t="s">
        <v>34</v>
      </c>
      <c r="O887" s="409"/>
      <c r="P887" s="410" t="e">
        <f aca="true" t="shared" si="12" ref="P887:P950">J887+M887+G887</f>
        <v>#VALUE!</v>
      </c>
      <c r="Q887" s="408" t="s">
        <v>34</v>
      </c>
      <c r="R887" s="409"/>
    </row>
    <row r="888" spans="1:18" s="411" customFormat="1" ht="13.5" hidden="1" outlineLevel="3">
      <c r="A888" s="402"/>
      <c r="B888" s="403"/>
      <c r="C888" s="404" t="s">
        <v>223</v>
      </c>
      <c r="D888" s="407" t="s">
        <v>34</v>
      </c>
      <c r="E888" s="406" t="s">
        <v>1086</v>
      </c>
      <c r="F888" s="403"/>
      <c r="G888" s="407" t="s">
        <v>34</v>
      </c>
      <c r="H888" s="408" t="s">
        <v>34</v>
      </c>
      <c r="I888" s="409"/>
      <c r="J888" s="410"/>
      <c r="K888" s="408" t="s">
        <v>34</v>
      </c>
      <c r="L888" s="409"/>
      <c r="M888" s="410"/>
      <c r="N888" s="408" t="s">
        <v>34</v>
      </c>
      <c r="O888" s="409"/>
      <c r="P888" s="410" t="e">
        <f t="shared" si="12"/>
        <v>#VALUE!</v>
      </c>
      <c r="Q888" s="408" t="s">
        <v>34</v>
      </c>
      <c r="R888" s="409"/>
    </row>
    <row r="889" spans="1:18" s="420" customFormat="1" ht="13.5" hidden="1" outlineLevel="3">
      <c r="A889" s="412"/>
      <c r="B889" s="413"/>
      <c r="C889" s="404" t="s">
        <v>223</v>
      </c>
      <c r="D889" s="462" t="s">
        <v>119</v>
      </c>
      <c r="E889" s="415" t="s">
        <v>1087</v>
      </c>
      <c r="F889" s="413"/>
      <c r="G889" s="416">
        <v>0.459</v>
      </c>
      <c r="H889" s="417" t="s">
        <v>34</v>
      </c>
      <c r="I889" s="418"/>
      <c r="J889" s="419"/>
      <c r="K889" s="417" t="s">
        <v>34</v>
      </c>
      <c r="L889" s="418"/>
      <c r="M889" s="419"/>
      <c r="N889" s="417" t="s">
        <v>34</v>
      </c>
      <c r="O889" s="418"/>
      <c r="P889" s="419">
        <f t="shared" si="12"/>
        <v>0.459</v>
      </c>
      <c r="Q889" s="417" t="s">
        <v>34</v>
      </c>
      <c r="R889" s="418"/>
    </row>
    <row r="890" spans="1:18" s="320" customFormat="1" ht="22.5" customHeight="1" hidden="1" outlineLevel="2" collapsed="1">
      <c r="A890" s="321"/>
      <c r="B890" s="453" t="s">
        <v>1088</v>
      </c>
      <c r="C890" s="453" t="s">
        <v>316</v>
      </c>
      <c r="D890" s="472" t="s">
        <v>1089</v>
      </c>
      <c r="E890" s="455" t="s">
        <v>1090</v>
      </c>
      <c r="F890" s="456" t="s">
        <v>221</v>
      </c>
      <c r="G890" s="457">
        <v>0.496</v>
      </c>
      <c r="H890" s="458">
        <v>12384</v>
      </c>
      <c r="I890" s="459">
        <f>ROUND(H890*G890,2)</f>
        <v>6142.46</v>
      </c>
      <c r="J890" s="460"/>
      <c r="K890" s="458">
        <v>12384</v>
      </c>
      <c r="L890" s="459">
        <f>ROUND(K890*J890,2)</f>
        <v>0</v>
      </c>
      <c r="M890" s="460"/>
      <c r="N890" s="458">
        <v>12384</v>
      </c>
      <c r="O890" s="459">
        <f>ROUND(N890*M890,2)</f>
        <v>0</v>
      </c>
      <c r="P890" s="460">
        <f t="shared" si="12"/>
        <v>0.496</v>
      </c>
      <c r="Q890" s="458">
        <v>12384</v>
      </c>
      <c r="R890" s="459">
        <f>ROUND(Q890*P890,2)</f>
        <v>6142.46</v>
      </c>
    </row>
    <row r="891" spans="1:18" s="420" customFormat="1" ht="13.5" hidden="1" outlineLevel="3">
      <c r="A891" s="412"/>
      <c r="B891" s="413"/>
      <c r="C891" s="404" t="s">
        <v>223</v>
      </c>
      <c r="D891" s="462" t="s">
        <v>34</v>
      </c>
      <c r="E891" s="415" t="s">
        <v>1091</v>
      </c>
      <c r="F891" s="413"/>
      <c r="G891" s="416">
        <v>0.496</v>
      </c>
      <c r="H891" s="417" t="s">
        <v>34</v>
      </c>
      <c r="I891" s="418"/>
      <c r="J891" s="419"/>
      <c r="K891" s="417" t="s">
        <v>34</v>
      </c>
      <c r="L891" s="418"/>
      <c r="M891" s="419"/>
      <c r="N891" s="417" t="s">
        <v>34</v>
      </c>
      <c r="O891" s="418"/>
      <c r="P891" s="419">
        <f t="shared" si="12"/>
        <v>0.496</v>
      </c>
      <c r="Q891" s="417" t="s">
        <v>34</v>
      </c>
      <c r="R891" s="418"/>
    </row>
    <row r="892" spans="1:18" s="320" customFormat="1" ht="22.5" customHeight="1" hidden="1" outlineLevel="2" collapsed="1">
      <c r="A892" s="321"/>
      <c r="B892" s="394" t="s">
        <v>1092</v>
      </c>
      <c r="C892" s="394" t="s">
        <v>218</v>
      </c>
      <c r="D892" s="461" t="s">
        <v>1093</v>
      </c>
      <c r="E892" s="396" t="s">
        <v>1094</v>
      </c>
      <c r="F892" s="397" t="s">
        <v>221</v>
      </c>
      <c r="G892" s="398">
        <v>0.459</v>
      </c>
      <c r="H892" s="399">
        <v>6966</v>
      </c>
      <c r="I892" s="400">
        <f>ROUND(H892*G892,2)</f>
        <v>3197.39</v>
      </c>
      <c r="J892" s="401"/>
      <c r="K892" s="399">
        <v>6966</v>
      </c>
      <c r="L892" s="400">
        <f>ROUND(K892*J892,2)</f>
        <v>0</v>
      </c>
      <c r="M892" s="401"/>
      <c r="N892" s="399">
        <v>6966</v>
      </c>
      <c r="O892" s="400">
        <f>ROUND(N892*M892,2)</f>
        <v>0</v>
      </c>
      <c r="P892" s="401">
        <f t="shared" si="12"/>
        <v>0.459</v>
      </c>
      <c r="Q892" s="399">
        <v>6966</v>
      </c>
      <c r="R892" s="400">
        <f>ROUND(Q892*P892,2)</f>
        <v>3197.39</v>
      </c>
    </row>
    <row r="893" spans="1:18" s="420" customFormat="1" ht="13.5" hidden="1" outlineLevel="3">
      <c r="A893" s="412"/>
      <c r="B893" s="413"/>
      <c r="C893" s="404" t="s">
        <v>223</v>
      </c>
      <c r="D893" s="462" t="s">
        <v>34</v>
      </c>
      <c r="E893" s="415" t="s">
        <v>119</v>
      </c>
      <c r="F893" s="413"/>
      <c r="G893" s="416">
        <v>0.459</v>
      </c>
      <c r="H893" s="417" t="s">
        <v>34</v>
      </c>
      <c r="I893" s="418"/>
      <c r="J893" s="419"/>
      <c r="K893" s="417" t="s">
        <v>34</v>
      </c>
      <c r="L893" s="418"/>
      <c r="M893" s="419"/>
      <c r="N893" s="417" t="s">
        <v>34</v>
      </c>
      <c r="O893" s="418"/>
      <c r="P893" s="419">
        <f t="shared" si="12"/>
        <v>0.459</v>
      </c>
      <c r="Q893" s="417" t="s">
        <v>34</v>
      </c>
      <c r="R893" s="418"/>
    </row>
    <row r="894" spans="1:18" s="320" customFormat="1" ht="22.5" customHeight="1" hidden="1" outlineLevel="2" collapsed="1">
      <c r="A894" s="321"/>
      <c r="B894" s="394" t="s">
        <v>1095</v>
      </c>
      <c r="C894" s="394" t="s">
        <v>218</v>
      </c>
      <c r="D894" s="461" t="s">
        <v>1096</v>
      </c>
      <c r="E894" s="396" t="s">
        <v>1097</v>
      </c>
      <c r="F894" s="397" t="s">
        <v>221</v>
      </c>
      <c r="G894" s="398">
        <v>0.459</v>
      </c>
      <c r="H894" s="399">
        <v>13932</v>
      </c>
      <c r="I894" s="400">
        <f>ROUND(H894*G894,2)</f>
        <v>6394.79</v>
      </c>
      <c r="J894" s="401"/>
      <c r="K894" s="399">
        <v>13932</v>
      </c>
      <c r="L894" s="400">
        <f>ROUND(K894*J894,2)</f>
        <v>0</v>
      </c>
      <c r="M894" s="401"/>
      <c r="N894" s="399">
        <v>13932</v>
      </c>
      <c r="O894" s="400">
        <f>ROUND(N894*M894,2)</f>
        <v>0</v>
      </c>
      <c r="P894" s="401">
        <f t="shared" si="12"/>
        <v>0.459</v>
      </c>
      <c r="Q894" s="399">
        <v>13932</v>
      </c>
      <c r="R894" s="400">
        <f>ROUND(Q894*P894,2)</f>
        <v>6394.79</v>
      </c>
    </row>
    <row r="895" spans="1:18" s="420" customFormat="1" ht="13.5" hidden="1" outlineLevel="3">
      <c r="A895" s="412"/>
      <c r="B895" s="413"/>
      <c r="C895" s="404" t="s">
        <v>223</v>
      </c>
      <c r="D895" s="462" t="s">
        <v>34</v>
      </c>
      <c r="E895" s="415" t="s">
        <v>119</v>
      </c>
      <c r="F895" s="413"/>
      <c r="G895" s="416">
        <v>0.459</v>
      </c>
      <c r="H895" s="417" t="s">
        <v>34</v>
      </c>
      <c r="I895" s="418"/>
      <c r="J895" s="419"/>
      <c r="K895" s="417" t="s">
        <v>34</v>
      </c>
      <c r="L895" s="418"/>
      <c r="M895" s="419"/>
      <c r="N895" s="417" t="s">
        <v>34</v>
      </c>
      <c r="O895" s="418"/>
      <c r="P895" s="419">
        <f t="shared" si="12"/>
        <v>0.459</v>
      </c>
      <c r="Q895" s="417" t="s">
        <v>34</v>
      </c>
      <c r="R895" s="418"/>
    </row>
    <row r="896" spans="1:18" s="320" customFormat="1" ht="44.25" customHeight="1" hidden="1" outlineLevel="2">
      <c r="A896" s="321"/>
      <c r="B896" s="394" t="s">
        <v>1098</v>
      </c>
      <c r="C896" s="394" t="s">
        <v>218</v>
      </c>
      <c r="D896" s="461" t="s">
        <v>1099</v>
      </c>
      <c r="E896" s="396" t="s">
        <v>1100</v>
      </c>
      <c r="F896" s="397" t="s">
        <v>1005</v>
      </c>
      <c r="G896" s="398">
        <v>47</v>
      </c>
      <c r="H896" s="399">
        <v>39845.5</v>
      </c>
      <c r="I896" s="400">
        <f>ROUND(H896*G896,2)</f>
        <v>1872738.5</v>
      </c>
      <c r="J896" s="401"/>
      <c r="K896" s="399">
        <v>39845.5</v>
      </c>
      <c r="L896" s="400">
        <f>ROUND(K896*J896,2)</f>
        <v>0</v>
      </c>
      <c r="M896" s="401"/>
      <c r="N896" s="399">
        <v>39845.5</v>
      </c>
      <c r="O896" s="400">
        <f>ROUND(N896*M896,2)</f>
        <v>0</v>
      </c>
      <c r="P896" s="401">
        <f t="shared" si="12"/>
        <v>47</v>
      </c>
      <c r="Q896" s="399">
        <v>39845.5</v>
      </c>
      <c r="R896" s="400">
        <f>ROUND(Q896*P896,2)</f>
        <v>1872738.5</v>
      </c>
    </row>
    <row r="897" spans="1:18" s="521" customFormat="1" ht="37.8" customHeight="1" hidden="1" outlineLevel="2" collapsed="1">
      <c r="A897" s="520"/>
      <c r="B897" s="466" t="s">
        <v>1101</v>
      </c>
      <c r="C897" s="466" t="s">
        <v>218</v>
      </c>
      <c r="D897" s="467" t="s">
        <v>1102</v>
      </c>
      <c r="E897" s="468" t="s">
        <v>1103</v>
      </c>
      <c r="F897" s="469" t="s">
        <v>1005</v>
      </c>
      <c r="G897" s="470">
        <v>8</v>
      </c>
      <c r="H897" s="399">
        <v>42910.6</v>
      </c>
      <c r="I897" s="471">
        <f>ROUND(H897*G897,2)</f>
        <v>343284.8</v>
      </c>
      <c r="J897" s="474"/>
      <c r="K897" s="399">
        <v>42910.6</v>
      </c>
      <c r="L897" s="471">
        <f>ROUND(K897*J897,2)</f>
        <v>0</v>
      </c>
      <c r="M897" s="474"/>
      <c r="N897" s="399">
        <v>42910.6</v>
      </c>
      <c r="O897" s="471">
        <f>ROUND(N897*M897,2)</f>
        <v>0</v>
      </c>
      <c r="P897" s="474">
        <f t="shared" si="12"/>
        <v>8</v>
      </c>
      <c r="Q897" s="399">
        <v>42910.6</v>
      </c>
      <c r="R897" s="471">
        <f>ROUND(Q897*P897,2)</f>
        <v>343284.8</v>
      </c>
    </row>
    <row r="898" spans="1:18" s="527" customFormat="1" ht="13.5" hidden="1" outlineLevel="3">
      <c r="A898" s="525"/>
      <c r="B898" s="502"/>
      <c r="C898" s="496" t="s">
        <v>223</v>
      </c>
      <c r="D898" s="526" t="s">
        <v>34</v>
      </c>
      <c r="E898" s="504" t="s">
        <v>1104</v>
      </c>
      <c r="F898" s="502"/>
      <c r="G898" s="505">
        <v>8</v>
      </c>
      <c r="H898" s="417" t="s">
        <v>34</v>
      </c>
      <c r="I898" s="506"/>
      <c r="J898" s="507"/>
      <c r="K898" s="417" t="s">
        <v>34</v>
      </c>
      <c r="L898" s="506"/>
      <c r="M898" s="507"/>
      <c r="N898" s="417" t="s">
        <v>34</v>
      </c>
      <c r="O898" s="506"/>
      <c r="P898" s="507">
        <f t="shared" si="12"/>
        <v>8</v>
      </c>
      <c r="Q898" s="417" t="s">
        <v>34</v>
      </c>
      <c r="R898" s="506"/>
    </row>
    <row r="899" spans="1:18" s="521" customFormat="1" ht="42.6" customHeight="1" hidden="1" outlineLevel="2" collapsed="1">
      <c r="A899" s="520"/>
      <c r="B899" s="466" t="s">
        <v>1105</v>
      </c>
      <c r="C899" s="466" t="s">
        <v>218</v>
      </c>
      <c r="D899" s="467" t="s">
        <v>1106</v>
      </c>
      <c r="E899" s="468" t="s">
        <v>1107</v>
      </c>
      <c r="F899" s="469" t="s">
        <v>1005</v>
      </c>
      <c r="G899" s="470">
        <v>4</v>
      </c>
      <c r="H899" s="399">
        <v>87771.6</v>
      </c>
      <c r="I899" s="471">
        <f>ROUND(H899*G899,2)</f>
        <v>351086.4</v>
      </c>
      <c r="J899" s="474"/>
      <c r="K899" s="399">
        <v>87771.6</v>
      </c>
      <c r="L899" s="471">
        <f>ROUND(K899*J899,2)</f>
        <v>0</v>
      </c>
      <c r="M899" s="474"/>
      <c r="N899" s="399">
        <v>87771.6</v>
      </c>
      <c r="O899" s="471">
        <f>ROUND(N899*M899,2)</f>
        <v>0</v>
      </c>
      <c r="P899" s="474">
        <f t="shared" si="12"/>
        <v>4</v>
      </c>
      <c r="Q899" s="399">
        <v>87771.6</v>
      </c>
      <c r="R899" s="471">
        <f>ROUND(Q899*P899,2)</f>
        <v>351086.4</v>
      </c>
    </row>
    <row r="900" spans="1:18" s="420" customFormat="1" ht="13.5" hidden="1" outlineLevel="3">
      <c r="A900" s="412"/>
      <c r="B900" s="413"/>
      <c r="C900" s="404" t="s">
        <v>223</v>
      </c>
      <c r="D900" s="462" t="s">
        <v>34</v>
      </c>
      <c r="E900" s="415" t="s">
        <v>1108</v>
      </c>
      <c r="F900" s="413"/>
      <c r="G900" s="416">
        <v>4</v>
      </c>
      <c r="H900" s="417" t="s">
        <v>34</v>
      </c>
      <c r="I900" s="418"/>
      <c r="J900" s="419"/>
      <c r="K900" s="417" t="s">
        <v>34</v>
      </c>
      <c r="L900" s="418"/>
      <c r="M900" s="419"/>
      <c r="N900" s="417" t="s">
        <v>34</v>
      </c>
      <c r="O900" s="418"/>
      <c r="P900" s="419">
        <f t="shared" si="12"/>
        <v>4</v>
      </c>
      <c r="Q900" s="417" t="s">
        <v>34</v>
      </c>
      <c r="R900" s="418"/>
    </row>
    <row r="901" spans="1:18" s="320" customFormat="1" ht="31.5" customHeight="1" hidden="1" outlineLevel="2" collapsed="1">
      <c r="A901" s="321"/>
      <c r="B901" s="394" t="s">
        <v>1109</v>
      </c>
      <c r="C901" s="394" t="s">
        <v>218</v>
      </c>
      <c r="D901" s="461" t="s">
        <v>1110</v>
      </c>
      <c r="E901" s="396" t="s">
        <v>1111</v>
      </c>
      <c r="F901" s="397" t="s">
        <v>221</v>
      </c>
      <c r="G901" s="398">
        <v>21.059</v>
      </c>
      <c r="H901" s="399">
        <v>94.7</v>
      </c>
      <c r="I901" s="400">
        <f>ROUND(H901*G901,2)</f>
        <v>1994.29</v>
      </c>
      <c r="J901" s="401"/>
      <c r="K901" s="399">
        <v>94.7</v>
      </c>
      <c r="L901" s="400">
        <f>ROUND(K901*J901,2)</f>
        <v>0</v>
      </c>
      <c r="M901" s="401"/>
      <c r="N901" s="399">
        <v>94.7</v>
      </c>
      <c r="O901" s="400">
        <f>ROUND(N901*M901,2)</f>
        <v>0</v>
      </c>
      <c r="P901" s="401">
        <f t="shared" si="12"/>
        <v>21.059</v>
      </c>
      <c r="Q901" s="399">
        <v>94.7</v>
      </c>
      <c r="R901" s="400">
        <f>ROUND(Q901*P901,2)</f>
        <v>1994.29</v>
      </c>
    </row>
    <row r="902" spans="1:18" s="411" customFormat="1" ht="13.5" hidden="1" outlineLevel="3">
      <c r="A902" s="402"/>
      <c r="B902" s="403"/>
      <c r="C902" s="404" t="s">
        <v>223</v>
      </c>
      <c r="D902" s="407" t="s">
        <v>34</v>
      </c>
      <c r="E902" s="406" t="s">
        <v>1112</v>
      </c>
      <c r="F902" s="403"/>
      <c r="G902" s="407" t="s">
        <v>34</v>
      </c>
      <c r="H902" s="408" t="s">
        <v>34</v>
      </c>
      <c r="I902" s="409"/>
      <c r="J902" s="410"/>
      <c r="K902" s="408" t="s">
        <v>34</v>
      </c>
      <c r="L902" s="409"/>
      <c r="M902" s="410"/>
      <c r="N902" s="408" t="s">
        <v>34</v>
      </c>
      <c r="O902" s="409"/>
      <c r="P902" s="410" t="e">
        <f t="shared" si="12"/>
        <v>#VALUE!</v>
      </c>
      <c r="Q902" s="408" t="s">
        <v>34</v>
      </c>
      <c r="R902" s="409"/>
    </row>
    <row r="903" spans="1:18" s="420" customFormat="1" ht="13.5" hidden="1" outlineLevel="3">
      <c r="A903" s="412"/>
      <c r="B903" s="413"/>
      <c r="C903" s="404" t="s">
        <v>223</v>
      </c>
      <c r="D903" s="462" t="s">
        <v>34</v>
      </c>
      <c r="E903" s="415" t="s">
        <v>1113</v>
      </c>
      <c r="F903" s="413"/>
      <c r="G903" s="416">
        <v>21.059</v>
      </c>
      <c r="H903" s="417" t="s">
        <v>34</v>
      </c>
      <c r="I903" s="418"/>
      <c r="J903" s="419"/>
      <c r="K903" s="417" t="s">
        <v>34</v>
      </c>
      <c r="L903" s="418"/>
      <c r="M903" s="419"/>
      <c r="N903" s="417" t="s">
        <v>34</v>
      </c>
      <c r="O903" s="418"/>
      <c r="P903" s="419">
        <f t="shared" si="12"/>
        <v>21.059</v>
      </c>
      <c r="Q903" s="417" t="s">
        <v>34</v>
      </c>
      <c r="R903" s="418"/>
    </row>
    <row r="904" spans="1:18" s="445" customFormat="1" ht="13.5" hidden="1" outlineLevel="3">
      <c r="A904" s="444"/>
      <c r="B904" s="446"/>
      <c r="C904" s="404" t="s">
        <v>223</v>
      </c>
      <c r="D904" s="463" t="s">
        <v>126</v>
      </c>
      <c r="E904" s="448" t="s">
        <v>238</v>
      </c>
      <c r="F904" s="446"/>
      <c r="G904" s="449">
        <v>21.059</v>
      </c>
      <c r="H904" s="450" t="s">
        <v>34</v>
      </c>
      <c r="I904" s="451"/>
      <c r="J904" s="452"/>
      <c r="K904" s="450" t="s">
        <v>34</v>
      </c>
      <c r="L904" s="451"/>
      <c r="M904" s="452"/>
      <c r="N904" s="450" t="s">
        <v>34</v>
      </c>
      <c r="O904" s="451"/>
      <c r="P904" s="452">
        <f t="shared" si="12"/>
        <v>21.059</v>
      </c>
      <c r="Q904" s="450" t="s">
        <v>34</v>
      </c>
      <c r="R904" s="451"/>
    </row>
    <row r="905" spans="1:18" s="320" customFormat="1" ht="22.5" customHeight="1" hidden="1" outlineLevel="2" collapsed="1">
      <c r="A905" s="321"/>
      <c r="B905" s="453" t="s">
        <v>1114</v>
      </c>
      <c r="C905" s="453" t="s">
        <v>316</v>
      </c>
      <c r="D905" s="472" t="s">
        <v>802</v>
      </c>
      <c r="E905" s="455" t="s">
        <v>803</v>
      </c>
      <c r="F905" s="456" t="s">
        <v>292</v>
      </c>
      <c r="G905" s="457">
        <v>39.816</v>
      </c>
      <c r="H905" s="458">
        <v>278.6</v>
      </c>
      <c r="I905" s="459">
        <f>ROUND(H905*G905,2)</f>
        <v>11092.74</v>
      </c>
      <c r="J905" s="460"/>
      <c r="K905" s="458">
        <v>278.6</v>
      </c>
      <c r="L905" s="459">
        <f>ROUND(K905*J905,2)</f>
        <v>0</v>
      </c>
      <c r="M905" s="460"/>
      <c r="N905" s="458">
        <v>278.6</v>
      </c>
      <c r="O905" s="459">
        <f>ROUND(N905*M905,2)</f>
        <v>0</v>
      </c>
      <c r="P905" s="460">
        <f t="shared" si="12"/>
        <v>39.816</v>
      </c>
      <c r="Q905" s="458">
        <v>278.6</v>
      </c>
      <c r="R905" s="459">
        <f>ROUND(Q905*P905,2)</f>
        <v>11092.74</v>
      </c>
    </row>
    <row r="906" spans="1:18" s="420" customFormat="1" ht="13.5" hidden="1" outlineLevel="3">
      <c r="A906" s="412"/>
      <c r="B906" s="413"/>
      <c r="C906" s="404" t="s">
        <v>223</v>
      </c>
      <c r="D906" s="462" t="s">
        <v>34</v>
      </c>
      <c r="E906" s="415" t="s">
        <v>1115</v>
      </c>
      <c r="F906" s="413"/>
      <c r="G906" s="416">
        <v>39.816</v>
      </c>
      <c r="H906" s="417" t="s">
        <v>34</v>
      </c>
      <c r="I906" s="418"/>
      <c r="J906" s="419"/>
      <c r="K906" s="417" t="s">
        <v>34</v>
      </c>
      <c r="L906" s="418"/>
      <c r="M906" s="419"/>
      <c r="N906" s="417" t="s">
        <v>34</v>
      </c>
      <c r="O906" s="418"/>
      <c r="P906" s="419">
        <f t="shared" si="12"/>
        <v>39.816</v>
      </c>
      <c r="Q906" s="417" t="s">
        <v>34</v>
      </c>
      <c r="R906" s="418"/>
    </row>
    <row r="907" spans="1:18" s="320" customFormat="1" ht="22.5" customHeight="1" hidden="1" outlineLevel="2" collapsed="1">
      <c r="A907" s="321"/>
      <c r="B907" s="394" t="s">
        <v>1116</v>
      </c>
      <c r="C907" s="394" t="s">
        <v>218</v>
      </c>
      <c r="D907" s="461" t="s">
        <v>816</v>
      </c>
      <c r="E907" s="396" t="s">
        <v>817</v>
      </c>
      <c r="F907" s="397" t="s">
        <v>221</v>
      </c>
      <c r="G907" s="398">
        <v>21.059</v>
      </c>
      <c r="H907" s="399">
        <v>36.1</v>
      </c>
      <c r="I907" s="400">
        <f>ROUND(H907*G907,2)</f>
        <v>760.23</v>
      </c>
      <c r="J907" s="401"/>
      <c r="K907" s="399">
        <v>36.1</v>
      </c>
      <c r="L907" s="400">
        <f>ROUND(K907*J907,2)</f>
        <v>0</v>
      </c>
      <c r="M907" s="401"/>
      <c r="N907" s="399">
        <v>36.1</v>
      </c>
      <c r="O907" s="400">
        <f>ROUND(N907*M907,2)</f>
        <v>0</v>
      </c>
      <c r="P907" s="401">
        <f t="shared" si="12"/>
        <v>21.059</v>
      </c>
      <c r="Q907" s="399">
        <v>36.1</v>
      </c>
      <c r="R907" s="400">
        <f>ROUND(Q907*P907,2)</f>
        <v>760.23</v>
      </c>
    </row>
    <row r="908" spans="1:18" s="420" customFormat="1" ht="13.5" hidden="1" outlineLevel="3">
      <c r="A908" s="412"/>
      <c r="B908" s="413"/>
      <c r="C908" s="404" t="s">
        <v>223</v>
      </c>
      <c r="D908" s="462" t="s">
        <v>34</v>
      </c>
      <c r="E908" s="415" t="s">
        <v>1117</v>
      </c>
      <c r="F908" s="413"/>
      <c r="G908" s="416">
        <v>21.059</v>
      </c>
      <c r="H908" s="417" t="s">
        <v>34</v>
      </c>
      <c r="I908" s="418"/>
      <c r="J908" s="419"/>
      <c r="K908" s="417" t="s">
        <v>34</v>
      </c>
      <c r="L908" s="418"/>
      <c r="M908" s="419"/>
      <c r="N908" s="417" t="s">
        <v>34</v>
      </c>
      <c r="O908" s="418"/>
      <c r="P908" s="419">
        <f t="shared" si="12"/>
        <v>21.059</v>
      </c>
      <c r="Q908" s="417" t="s">
        <v>34</v>
      </c>
      <c r="R908" s="418"/>
    </row>
    <row r="909" spans="1:18" s="320" customFormat="1" ht="22.5" customHeight="1" hidden="1" outlineLevel="2">
      <c r="A909" s="321"/>
      <c r="B909" s="394" t="s">
        <v>1118</v>
      </c>
      <c r="C909" s="394" t="s">
        <v>218</v>
      </c>
      <c r="D909" s="461" t="s">
        <v>808</v>
      </c>
      <c r="E909" s="396" t="s">
        <v>809</v>
      </c>
      <c r="F909" s="397" t="s">
        <v>221</v>
      </c>
      <c r="G909" s="398">
        <v>21.059</v>
      </c>
      <c r="H909" s="399">
        <v>10.3</v>
      </c>
      <c r="I909" s="400">
        <f>ROUND(H909*G909,2)</f>
        <v>216.91</v>
      </c>
      <c r="J909" s="401"/>
      <c r="K909" s="399">
        <v>10.3</v>
      </c>
      <c r="L909" s="400">
        <f>ROUND(K909*J909,2)</f>
        <v>0</v>
      </c>
      <c r="M909" s="401"/>
      <c r="N909" s="399">
        <v>10.3</v>
      </c>
      <c r="O909" s="400">
        <f>ROUND(N909*M909,2)</f>
        <v>0</v>
      </c>
      <c r="P909" s="401">
        <f t="shared" si="12"/>
        <v>21.059</v>
      </c>
      <c r="Q909" s="399">
        <v>10.3</v>
      </c>
      <c r="R909" s="400">
        <f>ROUND(Q909*P909,2)</f>
        <v>216.91</v>
      </c>
    </row>
    <row r="910" spans="1:18" s="320" customFormat="1" ht="22.5" customHeight="1" hidden="1" outlineLevel="2" collapsed="1">
      <c r="A910" s="321"/>
      <c r="B910" s="394" t="s">
        <v>1119</v>
      </c>
      <c r="C910" s="394" t="s">
        <v>218</v>
      </c>
      <c r="D910" s="461" t="s">
        <v>1120</v>
      </c>
      <c r="E910" s="396" t="s">
        <v>1121</v>
      </c>
      <c r="F910" s="397" t="s">
        <v>265</v>
      </c>
      <c r="G910" s="398">
        <v>1398.432</v>
      </c>
      <c r="H910" s="399">
        <v>16.7</v>
      </c>
      <c r="I910" s="400">
        <f>ROUND(H910*G910,2)</f>
        <v>23353.81</v>
      </c>
      <c r="J910" s="401"/>
      <c r="K910" s="399">
        <v>16.7</v>
      </c>
      <c r="L910" s="400">
        <f>ROUND(K910*J910,2)</f>
        <v>0</v>
      </c>
      <c r="M910" s="401"/>
      <c r="N910" s="399">
        <v>16.7</v>
      </c>
      <c r="O910" s="400">
        <f>ROUND(N910*M910,2)</f>
        <v>0</v>
      </c>
      <c r="P910" s="401">
        <f t="shared" si="12"/>
        <v>1398.432</v>
      </c>
      <c r="Q910" s="399">
        <v>16.7</v>
      </c>
      <c r="R910" s="400">
        <f>ROUND(Q910*P910,2)</f>
        <v>23353.81</v>
      </c>
    </row>
    <row r="911" spans="1:18" s="420" customFormat="1" ht="13.5" hidden="1" outlineLevel="3">
      <c r="A911" s="412"/>
      <c r="B911" s="413"/>
      <c r="C911" s="404" t="s">
        <v>223</v>
      </c>
      <c r="D911" s="462" t="s">
        <v>34</v>
      </c>
      <c r="E911" s="415" t="s">
        <v>1122</v>
      </c>
      <c r="F911" s="413"/>
      <c r="G911" s="416">
        <v>1398.432</v>
      </c>
      <c r="H911" s="417" t="s">
        <v>34</v>
      </c>
      <c r="I911" s="418"/>
      <c r="J911" s="419"/>
      <c r="K911" s="417" t="s">
        <v>34</v>
      </c>
      <c r="L911" s="418"/>
      <c r="M911" s="419"/>
      <c r="N911" s="417" t="s">
        <v>34</v>
      </c>
      <c r="O911" s="418"/>
      <c r="P911" s="419">
        <f t="shared" si="12"/>
        <v>1398.432</v>
      </c>
      <c r="Q911" s="417" t="s">
        <v>34</v>
      </c>
      <c r="R911" s="418"/>
    </row>
    <row r="912" spans="1:18" s="320" customFormat="1" ht="22.5" customHeight="1" hidden="1" outlineLevel="2" collapsed="1">
      <c r="A912" s="321"/>
      <c r="B912" s="394" t="s">
        <v>1123</v>
      </c>
      <c r="C912" s="394" t="s">
        <v>218</v>
      </c>
      <c r="D912" s="461" t="s">
        <v>1124</v>
      </c>
      <c r="E912" s="396" t="s">
        <v>1125</v>
      </c>
      <c r="F912" s="397" t="s">
        <v>265</v>
      </c>
      <c r="G912" s="398">
        <v>73.602</v>
      </c>
      <c r="H912" s="399">
        <v>16.7</v>
      </c>
      <c r="I912" s="400">
        <f>ROUND(H912*G912,2)</f>
        <v>1229.15</v>
      </c>
      <c r="J912" s="401"/>
      <c r="K912" s="399">
        <v>16.7</v>
      </c>
      <c r="L912" s="400">
        <f>ROUND(K912*J912,2)</f>
        <v>0</v>
      </c>
      <c r="M912" s="401"/>
      <c r="N912" s="399">
        <v>16.7</v>
      </c>
      <c r="O912" s="400">
        <f>ROUND(N912*M912,2)</f>
        <v>0</v>
      </c>
      <c r="P912" s="401">
        <f t="shared" si="12"/>
        <v>73.602</v>
      </c>
      <c r="Q912" s="399">
        <v>16.7</v>
      </c>
      <c r="R912" s="400">
        <f>ROUND(Q912*P912,2)</f>
        <v>1229.15</v>
      </c>
    </row>
    <row r="913" spans="1:18" s="420" customFormat="1" ht="13.5" hidden="1" outlineLevel="3">
      <c r="A913" s="412"/>
      <c r="B913" s="413"/>
      <c r="C913" s="404" t="s">
        <v>223</v>
      </c>
      <c r="D913" s="462" t="s">
        <v>34</v>
      </c>
      <c r="E913" s="415" t="s">
        <v>1126</v>
      </c>
      <c r="F913" s="413"/>
      <c r="G913" s="416">
        <v>73.602</v>
      </c>
      <c r="H913" s="417" t="s">
        <v>34</v>
      </c>
      <c r="I913" s="418"/>
      <c r="J913" s="419"/>
      <c r="K913" s="417" t="s">
        <v>34</v>
      </c>
      <c r="L913" s="418"/>
      <c r="M913" s="419"/>
      <c r="N913" s="417" t="s">
        <v>34</v>
      </c>
      <c r="O913" s="418"/>
      <c r="P913" s="419">
        <f t="shared" si="12"/>
        <v>73.602</v>
      </c>
      <c r="Q913" s="417" t="s">
        <v>34</v>
      </c>
      <c r="R913" s="418"/>
    </row>
    <row r="914" spans="1:18" s="390" customFormat="1" ht="29.85" customHeight="1" outlineLevel="1" collapsed="1">
      <c r="A914" s="384"/>
      <c r="B914" s="385"/>
      <c r="C914" s="386" t="s">
        <v>71</v>
      </c>
      <c r="D914" s="391" t="s">
        <v>79</v>
      </c>
      <c r="E914" s="392" t="s">
        <v>1127</v>
      </c>
      <c r="F914" s="385"/>
      <c r="G914" s="385"/>
      <c r="H914" s="388" t="s">
        <v>34</v>
      </c>
      <c r="I914" s="393">
        <f>SUM(I915:I992)</f>
        <v>782203.68</v>
      </c>
      <c r="J914" s="384"/>
      <c r="K914" s="388" t="s">
        <v>34</v>
      </c>
      <c r="L914" s="393">
        <f>SUM(L915:L992)</f>
        <v>0</v>
      </c>
      <c r="M914" s="384"/>
      <c r="N914" s="388" t="s">
        <v>34</v>
      </c>
      <c r="O914" s="393">
        <f>SUM(O915:O992)</f>
        <v>0</v>
      </c>
      <c r="P914" s="384"/>
      <c r="Q914" s="388" t="s">
        <v>34</v>
      </c>
      <c r="R914" s="393">
        <f>SUM(R915:R992)</f>
        <v>782203.68</v>
      </c>
    </row>
    <row r="915" spans="1:18" s="320" customFormat="1" ht="22.5" customHeight="1" hidden="1" outlineLevel="2" collapsed="1">
      <c r="A915" s="321"/>
      <c r="B915" s="394" t="s">
        <v>1128</v>
      </c>
      <c r="C915" s="394" t="s">
        <v>218</v>
      </c>
      <c r="D915" s="461" t="s">
        <v>1129</v>
      </c>
      <c r="E915" s="396" t="s">
        <v>1130</v>
      </c>
      <c r="F915" s="397" t="s">
        <v>265</v>
      </c>
      <c r="G915" s="398">
        <v>1177.28</v>
      </c>
      <c r="H915" s="399">
        <v>20.9</v>
      </c>
      <c r="I915" s="400">
        <f>ROUND(H915*G915,2)</f>
        <v>24605.15</v>
      </c>
      <c r="J915" s="401"/>
      <c r="K915" s="399">
        <v>20.9</v>
      </c>
      <c r="L915" s="400">
        <f>ROUND(K915*J915,2)</f>
        <v>0</v>
      </c>
      <c r="M915" s="401"/>
      <c r="N915" s="399">
        <v>20.9</v>
      </c>
      <c r="O915" s="400">
        <f>ROUND(N915*M915,2)</f>
        <v>0</v>
      </c>
      <c r="P915" s="401">
        <f t="shared" si="12"/>
        <v>1177.28</v>
      </c>
      <c r="Q915" s="399">
        <v>20.9</v>
      </c>
      <c r="R915" s="400">
        <f>ROUND(Q915*P915,2)</f>
        <v>24605.15</v>
      </c>
    </row>
    <row r="916" spans="1:18" s="420" customFormat="1" ht="13.5" hidden="1" outlineLevel="3">
      <c r="A916" s="412"/>
      <c r="B916" s="413"/>
      <c r="C916" s="404" t="s">
        <v>223</v>
      </c>
      <c r="D916" s="462" t="s">
        <v>34</v>
      </c>
      <c r="E916" s="415" t="s">
        <v>1131</v>
      </c>
      <c r="F916" s="413"/>
      <c r="G916" s="416">
        <v>1177.28</v>
      </c>
      <c r="H916" s="417" t="s">
        <v>34</v>
      </c>
      <c r="I916" s="418"/>
      <c r="J916" s="419"/>
      <c r="K916" s="417" t="s">
        <v>34</v>
      </c>
      <c r="L916" s="418"/>
      <c r="M916" s="419"/>
      <c r="N916" s="417" t="s">
        <v>34</v>
      </c>
      <c r="O916" s="418"/>
      <c r="P916" s="419">
        <f t="shared" si="12"/>
        <v>1177.28</v>
      </c>
      <c r="Q916" s="417" t="s">
        <v>34</v>
      </c>
      <c r="R916" s="418"/>
    </row>
    <row r="917" spans="1:18" s="429" customFormat="1" ht="13.5" hidden="1" outlineLevel="3">
      <c r="A917" s="421"/>
      <c r="B917" s="422"/>
      <c r="C917" s="404" t="s">
        <v>223</v>
      </c>
      <c r="D917" s="464" t="s">
        <v>142</v>
      </c>
      <c r="E917" s="424" t="s">
        <v>227</v>
      </c>
      <c r="F917" s="422"/>
      <c r="G917" s="425">
        <v>1177.28</v>
      </c>
      <c r="H917" s="426" t="s">
        <v>34</v>
      </c>
      <c r="I917" s="427"/>
      <c r="J917" s="428"/>
      <c r="K917" s="426" t="s">
        <v>34</v>
      </c>
      <c r="L917" s="427"/>
      <c r="M917" s="428"/>
      <c r="N917" s="426" t="s">
        <v>34</v>
      </c>
      <c r="O917" s="427"/>
      <c r="P917" s="428">
        <f t="shared" si="12"/>
        <v>1177.28</v>
      </c>
      <c r="Q917" s="426" t="s">
        <v>34</v>
      </c>
      <c r="R917" s="427"/>
    </row>
    <row r="918" spans="1:18" s="320" customFormat="1" ht="22.5" customHeight="1" hidden="1" outlineLevel="2" collapsed="1">
      <c r="A918" s="321"/>
      <c r="B918" s="453" t="s">
        <v>1132</v>
      </c>
      <c r="C918" s="453" t="s">
        <v>316</v>
      </c>
      <c r="D918" s="472" t="s">
        <v>1133</v>
      </c>
      <c r="E918" s="455" t="s">
        <v>1134</v>
      </c>
      <c r="F918" s="456" t="s">
        <v>265</v>
      </c>
      <c r="G918" s="457">
        <v>1353.872</v>
      </c>
      <c r="H918" s="458">
        <v>37.7</v>
      </c>
      <c r="I918" s="459">
        <f>ROUND(H918*G918,2)</f>
        <v>51040.97</v>
      </c>
      <c r="J918" s="460"/>
      <c r="K918" s="458">
        <v>37.7</v>
      </c>
      <c r="L918" s="459">
        <f>ROUND(K918*J918,2)</f>
        <v>0</v>
      </c>
      <c r="M918" s="460"/>
      <c r="N918" s="458">
        <v>37.7</v>
      </c>
      <c r="O918" s="459">
        <f>ROUND(N918*M918,2)</f>
        <v>0</v>
      </c>
      <c r="P918" s="460">
        <f t="shared" si="12"/>
        <v>1353.872</v>
      </c>
      <c r="Q918" s="458">
        <v>37.7</v>
      </c>
      <c r="R918" s="459">
        <f>ROUND(Q918*P918,2)</f>
        <v>51040.97</v>
      </c>
    </row>
    <row r="919" spans="1:18" s="420" customFormat="1" ht="13.5" hidden="1" outlineLevel="3">
      <c r="A919" s="412"/>
      <c r="B919" s="413"/>
      <c r="C919" s="404" t="s">
        <v>223</v>
      </c>
      <c r="D919" s="413"/>
      <c r="E919" s="415" t="s">
        <v>1135</v>
      </c>
      <c r="F919" s="413"/>
      <c r="G919" s="416">
        <v>1353.872</v>
      </c>
      <c r="H919" s="417" t="s">
        <v>34</v>
      </c>
      <c r="I919" s="418"/>
      <c r="J919" s="419"/>
      <c r="K919" s="417" t="s">
        <v>34</v>
      </c>
      <c r="L919" s="418"/>
      <c r="M919" s="419"/>
      <c r="N919" s="417" t="s">
        <v>34</v>
      </c>
      <c r="O919" s="418"/>
      <c r="P919" s="419">
        <f t="shared" si="12"/>
        <v>1353.872</v>
      </c>
      <c r="Q919" s="417" t="s">
        <v>34</v>
      </c>
      <c r="R919" s="418"/>
    </row>
    <row r="920" spans="1:18" s="320" customFormat="1" ht="22.5" customHeight="1" hidden="1" outlineLevel="2" collapsed="1">
      <c r="A920" s="321"/>
      <c r="B920" s="394" t="s">
        <v>1136</v>
      </c>
      <c r="C920" s="394" t="s">
        <v>218</v>
      </c>
      <c r="D920" s="461" t="s">
        <v>1137</v>
      </c>
      <c r="E920" s="396" t="s">
        <v>1138</v>
      </c>
      <c r="F920" s="397" t="s">
        <v>366</v>
      </c>
      <c r="G920" s="398">
        <v>126.4</v>
      </c>
      <c r="H920" s="399">
        <v>167.2</v>
      </c>
      <c r="I920" s="400">
        <f>ROUND(H920*G920,2)</f>
        <v>21134.08</v>
      </c>
      <c r="J920" s="401"/>
      <c r="K920" s="399">
        <v>167.2</v>
      </c>
      <c r="L920" s="400">
        <f>ROUND(K920*J920,2)</f>
        <v>0</v>
      </c>
      <c r="M920" s="401"/>
      <c r="N920" s="399">
        <v>167.2</v>
      </c>
      <c r="O920" s="400">
        <f>ROUND(N920*M920,2)</f>
        <v>0</v>
      </c>
      <c r="P920" s="401">
        <f t="shared" si="12"/>
        <v>126.4</v>
      </c>
      <c r="Q920" s="399">
        <v>167.2</v>
      </c>
      <c r="R920" s="400">
        <f>ROUND(Q920*P920,2)</f>
        <v>21134.08</v>
      </c>
    </row>
    <row r="921" spans="1:18" s="420" customFormat="1" ht="13.5" hidden="1" outlineLevel="3">
      <c r="A921" s="412"/>
      <c r="B921" s="413"/>
      <c r="C921" s="404" t="s">
        <v>223</v>
      </c>
      <c r="D921" s="462" t="s">
        <v>34</v>
      </c>
      <c r="E921" s="415" t="s">
        <v>1139</v>
      </c>
      <c r="F921" s="413"/>
      <c r="G921" s="416">
        <v>35</v>
      </c>
      <c r="H921" s="417" t="s">
        <v>34</v>
      </c>
      <c r="I921" s="418"/>
      <c r="J921" s="419"/>
      <c r="K921" s="417" t="s">
        <v>34</v>
      </c>
      <c r="L921" s="418"/>
      <c r="M921" s="419"/>
      <c r="N921" s="417" t="s">
        <v>34</v>
      </c>
      <c r="O921" s="418"/>
      <c r="P921" s="419">
        <f t="shared" si="12"/>
        <v>35</v>
      </c>
      <c r="Q921" s="417" t="s">
        <v>34</v>
      </c>
      <c r="R921" s="418"/>
    </row>
    <row r="922" spans="1:18" s="420" customFormat="1" ht="13.5" hidden="1" outlineLevel="3">
      <c r="A922" s="412"/>
      <c r="B922" s="413"/>
      <c r="C922" s="404" t="s">
        <v>223</v>
      </c>
      <c r="D922" s="462" t="s">
        <v>34</v>
      </c>
      <c r="E922" s="415" t="s">
        <v>1140</v>
      </c>
      <c r="F922" s="413"/>
      <c r="G922" s="416">
        <v>22</v>
      </c>
      <c r="H922" s="417" t="s">
        <v>34</v>
      </c>
      <c r="I922" s="418"/>
      <c r="J922" s="419"/>
      <c r="K922" s="417" t="s">
        <v>34</v>
      </c>
      <c r="L922" s="418"/>
      <c r="M922" s="419"/>
      <c r="N922" s="417" t="s">
        <v>34</v>
      </c>
      <c r="O922" s="418"/>
      <c r="P922" s="419">
        <f t="shared" si="12"/>
        <v>22</v>
      </c>
      <c r="Q922" s="417" t="s">
        <v>34</v>
      </c>
      <c r="R922" s="418"/>
    </row>
    <row r="923" spans="1:18" s="420" customFormat="1" ht="13.5" hidden="1" outlineLevel="3">
      <c r="A923" s="412"/>
      <c r="B923" s="413"/>
      <c r="C923" s="404" t="s">
        <v>223</v>
      </c>
      <c r="D923" s="462" t="s">
        <v>34</v>
      </c>
      <c r="E923" s="415" t="s">
        <v>1141</v>
      </c>
      <c r="F923" s="413"/>
      <c r="G923" s="416">
        <v>69.4</v>
      </c>
      <c r="H923" s="417" t="s">
        <v>34</v>
      </c>
      <c r="I923" s="418"/>
      <c r="J923" s="419"/>
      <c r="K923" s="417" t="s">
        <v>34</v>
      </c>
      <c r="L923" s="418"/>
      <c r="M923" s="419"/>
      <c r="N923" s="417" t="s">
        <v>34</v>
      </c>
      <c r="O923" s="418"/>
      <c r="P923" s="419">
        <f t="shared" si="12"/>
        <v>69.4</v>
      </c>
      <c r="Q923" s="417" t="s">
        <v>34</v>
      </c>
      <c r="R923" s="418"/>
    </row>
    <row r="924" spans="1:18" s="445" customFormat="1" ht="13.5" hidden="1" outlineLevel="3">
      <c r="A924" s="444"/>
      <c r="B924" s="446"/>
      <c r="C924" s="404" t="s">
        <v>223</v>
      </c>
      <c r="D924" s="463" t="s">
        <v>1142</v>
      </c>
      <c r="E924" s="448" t="s">
        <v>238</v>
      </c>
      <c r="F924" s="446"/>
      <c r="G924" s="449">
        <v>126.4</v>
      </c>
      <c r="H924" s="450" t="s">
        <v>34</v>
      </c>
      <c r="I924" s="451"/>
      <c r="J924" s="452"/>
      <c r="K924" s="450" t="s">
        <v>34</v>
      </c>
      <c r="L924" s="451"/>
      <c r="M924" s="452"/>
      <c r="N924" s="450" t="s">
        <v>34</v>
      </c>
      <c r="O924" s="451"/>
      <c r="P924" s="452">
        <f t="shared" si="12"/>
        <v>126.4</v>
      </c>
      <c r="Q924" s="450" t="s">
        <v>34</v>
      </c>
      <c r="R924" s="451"/>
    </row>
    <row r="925" spans="1:18" s="320" customFormat="1" ht="22.5" customHeight="1" hidden="1" outlineLevel="2" collapsed="1">
      <c r="A925" s="321"/>
      <c r="B925" s="394" t="s">
        <v>1143</v>
      </c>
      <c r="C925" s="394" t="s">
        <v>218</v>
      </c>
      <c r="D925" s="461" t="s">
        <v>1144</v>
      </c>
      <c r="E925" s="396" t="s">
        <v>1145</v>
      </c>
      <c r="F925" s="397" t="s">
        <v>221</v>
      </c>
      <c r="G925" s="398">
        <v>81.129</v>
      </c>
      <c r="H925" s="399">
        <v>668.7</v>
      </c>
      <c r="I925" s="400">
        <f>ROUND(H925*G925,2)</f>
        <v>54250.96</v>
      </c>
      <c r="J925" s="401"/>
      <c r="K925" s="399">
        <v>668.7</v>
      </c>
      <c r="L925" s="400">
        <f>ROUND(K925*J925,2)</f>
        <v>0</v>
      </c>
      <c r="M925" s="401"/>
      <c r="N925" s="399">
        <v>668.7</v>
      </c>
      <c r="O925" s="400">
        <f>ROUND(N925*M925,2)</f>
        <v>0</v>
      </c>
      <c r="P925" s="401">
        <f t="shared" si="12"/>
        <v>81.129</v>
      </c>
      <c r="Q925" s="399">
        <v>668.7</v>
      </c>
      <c r="R925" s="400">
        <f>ROUND(Q925*P925,2)</f>
        <v>54250.96</v>
      </c>
    </row>
    <row r="926" spans="1:18" s="411" customFormat="1" ht="13.5" hidden="1" outlineLevel="3">
      <c r="A926" s="402"/>
      <c r="B926" s="403"/>
      <c r="C926" s="404" t="s">
        <v>223</v>
      </c>
      <c r="D926" s="407" t="s">
        <v>34</v>
      </c>
      <c r="E926" s="406" t="s">
        <v>1146</v>
      </c>
      <c r="F926" s="403"/>
      <c r="G926" s="407" t="s">
        <v>34</v>
      </c>
      <c r="H926" s="408" t="s">
        <v>34</v>
      </c>
      <c r="I926" s="409"/>
      <c r="J926" s="410"/>
      <c r="K926" s="408" t="s">
        <v>34</v>
      </c>
      <c r="L926" s="409"/>
      <c r="M926" s="410"/>
      <c r="N926" s="408" t="s">
        <v>34</v>
      </c>
      <c r="O926" s="409"/>
      <c r="P926" s="410" t="e">
        <f t="shared" si="12"/>
        <v>#VALUE!</v>
      </c>
      <c r="Q926" s="408" t="s">
        <v>34</v>
      </c>
      <c r="R926" s="409"/>
    </row>
    <row r="927" spans="1:18" s="420" customFormat="1" ht="13.5" hidden="1" outlineLevel="3">
      <c r="A927" s="412"/>
      <c r="B927" s="413"/>
      <c r="C927" s="404" t="s">
        <v>223</v>
      </c>
      <c r="D927" s="462" t="s">
        <v>34</v>
      </c>
      <c r="E927" s="415" t="s">
        <v>1147</v>
      </c>
      <c r="F927" s="413"/>
      <c r="G927" s="416">
        <v>28.261</v>
      </c>
      <c r="H927" s="417" t="s">
        <v>34</v>
      </c>
      <c r="I927" s="418"/>
      <c r="J927" s="419"/>
      <c r="K927" s="417" t="s">
        <v>34</v>
      </c>
      <c r="L927" s="418"/>
      <c r="M927" s="419"/>
      <c r="N927" s="417" t="s">
        <v>34</v>
      </c>
      <c r="O927" s="418"/>
      <c r="P927" s="419">
        <f t="shared" si="12"/>
        <v>28.261</v>
      </c>
      <c r="Q927" s="417" t="s">
        <v>34</v>
      </c>
      <c r="R927" s="418"/>
    </row>
    <row r="928" spans="1:18" s="411" customFormat="1" ht="13.5" hidden="1" outlineLevel="3">
      <c r="A928" s="402"/>
      <c r="B928" s="403"/>
      <c r="C928" s="404" t="s">
        <v>223</v>
      </c>
      <c r="D928" s="407" t="s">
        <v>34</v>
      </c>
      <c r="E928" s="406" t="s">
        <v>1148</v>
      </c>
      <c r="F928" s="403"/>
      <c r="G928" s="407" t="s">
        <v>34</v>
      </c>
      <c r="H928" s="408" t="s">
        <v>34</v>
      </c>
      <c r="I928" s="409"/>
      <c r="J928" s="410"/>
      <c r="K928" s="408" t="s">
        <v>34</v>
      </c>
      <c r="L928" s="409"/>
      <c r="M928" s="410"/>
      <c r="N928" s="408" t="s">
        <v>34</v>
      </c>
      <c r="O928" s="409"/>
      <c r="P928" s="410" t="e">
        <f t="shared" si="12"/>
        <v>#VALUE!</v>
      </c>
      <c r="Q928" s="408" t="s">
        <v>34</v>
      </c>
      <c r="R928" s="409"/>
    </row>
    <row r="929" spans="1:18" s="420" customFormat="1" ht="13.5" hidden="1" outlineLevel="3">
      <c r="A929" s="412"/>
      <c r="B929" s="413"/>
      <c r="C929" s="404" t="s">
        <v>223</v>
      </c>
      <c r="D929" s="462" t="s">
        <v>34</v>
      </c>
      <c r="E929" s="415" t="s">
        <v>1149</v>
      </c>
      <c r="F929" s="413"/>
      <c r="G929" s="416">
        <v>41.647</v>
      </c>
      <c r="H929" s="417" t="s">
        <v>34</v>
      </c>
      <c r="I929" s="418"/>
      <c r="J929" s="419"/>
      <c r="K929" s="417" t="s">
        <v>34</v>
      </c>
      <c r="L929" s="418"/>
      <c r="M929" s="419"/>
      <c r="N929" s="417" t="s">
        <v>34</v>
      </c>
      <c r="O929" s="418"/>
      <c r="P929" s="419">
        <f t="shared" si="12"/>
        <v>41.647</v>
      </c>
      <c r="Q929" s="417" t="s">
        <v>34</v>
      </c>
      <c r="R929" s="418"/>
    </row>
    <row r="930" spans="1:18" s="420" customFormat="1" ht="13.5" hidden="1" outlineLevel="3">
      <c r="A930" s="412"/>
      <c r="B930" s="413"/>
      <c r="C930" s="404" t="s">
        <v>223</v>
      </c>
      <c r="D930" s="462" t="s">
        <v>34</v>
      </c>
      <c r="E930" s="415" t="s">
        <v>1150</v>
      </c>
      <c r="F930" s="413"/>
      <c r="G930" s="416">
        <v>11.221</v>
      </c>
      <c r="H930" s="417" t="s">
        <v>34</v>
      </c>
      <c r="I930" s="418"/>
      <c r="J930" s="419"/>
      <c r="K930" s="417" t="s">
        <v>34</v>
      </c>
      <c r="L930" s="418"/>
      <c r="M930" s="419"/>
      <c r="N930" s="417" t="s">
        <v>34</v>
      </c>
      <c r="O930" s="418"/>
      <c r="P930" s="419">
        <f t="shared" si="12"/>
        <v>11.221</v>
      </c>
      <c r="Q930" s="417" t="s">
        <v>34</v>
      </c>
      <c r="R930" s="418"/>
    </row>
    <row r="931" spans="1:18" s="429" customFormat="1" ht="13.5" hidden="1" outlineLevel="3">
      <c r="A931" s="421"/>
      <c r="B931" s="422"/>
      <c r="C931" s="404" t="s">
        <v>223</v>
      </c>
      <c r="D931" s="464" t="s">
        <v>34</v>
      </c>
      <c r="E931" s="424" t="s">
        <v>227</v>
      </c>
      <c r="F931" s="422"/>
      <c r="G931" s="425">
        <v>81.129</v>
      </c>
      <c r="H931" s="426" t="s">
        <v>34</v>
      </c>
      <c r="I931" s="427"/>
      <c r="J931" s="428"/>
      <c r="K931" s="426" t="s">
        <v>34</v>
      </c>
      <c r="L931" s="427"/>
      <c r="M931" s="428"/>
      <c r="N931" s="426" t="s">
        <v>34</v>
      </c>
      <c r="O931" s="427"/>
      <c r="P931" s="428">
        <f t="shared" si="12"/>
        <v>81.129</v>
      </c>
      <c r="Q931" s="426" t="s">
        <v>34</v>
      </c>
      <c r="R931" s="427"/>
    </row>
    <row r="932" spans="1:18" s="320" customFormat="1" ht="22.5" customHeight="1" hidden="1" outlineLevel="2" collapsed="1">
      <c r="A932" s="321"/>
      <c r="B932" s="394" t="s">
        <v>1151</v>
      </c>
      <c r="C932" s="394" t="s">
        <v>218</v>
      </c>
      <c r="D932" s="461" t="s">
        <v>1152</v>
      </c>
      <c r="E932" s="396" t="s">
        <v>1153</v>
      </c>
      <c r="F932" s="397" t="s">
        <v>366</v>
      </c>
      <c r="G932" s="398">
        <v>24</v>
      </c>
      <c r="H932" s="399">
        <v>529.4</v>
      </c>
      <c r="I932" s="400">
        <f>ROUND(H932*G932,2)</f>
        <v>12705.6</v>
      </c>
      <c r="J932" s="401"/>
      <c r="K932" s="399">
        <v>529.4</v>
      </c>
      <c r="L932" s="400">
        <f>ROUND(K932*J932,2)</f>
        <v>0</v>
      </c>
      <c r="M932" s="401"/>
      <c r="N932" s="399">
        <v>529.4</v>
      </c>
      <c r="O932" s="400">
        <f>ROUND(N932*M932,2)</f>
        <v>0</v>
      </c>
      <c r="P932" s="401">
        <f t="shared" si="12"/>
        <v>24</v>
      </c>
      <c r="Q932" s="399">
        <v>529.4</v>
      </c>
      <c r="R932" s="400">
        <f>ROUND(Q932*P932,2)</f>
        <v>12705.6</v>
      </c>
    </row>
    <row r="933" spans="1:18" s="411" customFormat="1" ht="13.5" hidden="1" outlineLevel="3">
      <c r="A933" s="402"/>
      <c r="B933" s="403"/>
      <c r="C933" s="404" t="s">
        <v>223</v>
      </c>
      <c r="D933" s="407" t="s">
        <v>34</v>
      </c>
      <c r="E933" s="406" t="s">
        <v>1154</v>
      </c>
      <c r="F933" s="403"/>
      <c r="G933" s="407" t="s">
        <v>34</v>
      </c>
      <c r="H933" s="408" t="s">
        <v>34</v>
      </c>
      <c r="I933" s="409"/>
      <c r="J933" s="410"/>
      <c r="K933" s="408" t="s">
        <v>34</v>
      </c>
      <c r="L933" s="409"/>
      <c r="M933" s="410"/>
      <c r="N933" s="408" t="s">
        <v>34</v>
      </c>
      <c r="O933" s="409"/>
      <c r="P933" s="410" t="e">
        <f t="shared" si="12"/>
        <v>#VALUE!</v>
      </c>
      <c r="Q933" s="408" t="s">
        <v>34</v>
      </c>
      <c r="R933" s="409"/>
    </row>
    <row r="934" spans="1:18" s="420" customFormat="1" ht="13.5" hidden="1" outlineLevel="3">
      <c r="A934" s="412"/>
      <c r="B934" s="413"/>
      <c r="C934" s="404" t="s">
        <v>223</v>
      </c>
      <c r="D934" s="462" t="s">
        <v>34</v>
      </c>
      <c r="E934" s="415" t="s">
        <v>1155</v>
      </c>
      <c r="F934" s="413"/>
      <c r="G934" s="416">
        <v>24</v>
      </c>
      <c r="H934" s="417" t="s">
        <v>34</v>
      </c>
      <c r="I934" s="418"/>
      <c r="J934" s="419"/>
      <c r="K934" s="417" t="s">
        <v>34</v>
      </c>
      <c r="L934" s="418"/>
      <c r="M934" s="419"/>
      <c r="N934" s="417" t="s">
        <v>34</v>
      </c>
      <c r="O934" s="418"/>
      <c r="P934" s="419">
        <f t="shared" si="12"/>
        <v>24</v>
      </c>
      <c r="Q934" s="417" t="s">
        <v>34</v>
      </c>
      <c r="R934" s="418"/>
    </row>
    <row r="935" spans="1:18" s="320" customFormat="1" ht="22.5" customHeight="1" hidden="1" outlineLevel="2" collapsed="1">
      <c r="A935" s="321"/>
      <c r="B935" s="453" t="s">
        <v>1156</v>
      </c>
      <c r="C935" s="453" t="s">
        <v>316</v>
      </c>
      <c r="D935" s="472" t="s">
        <v>1157</v>
      </c>
      <c r="E935" s="455" t="s">
        <v>1158</v>
      </c>
      <c r="F935" s="456" t="s">
        <v>1005</v>
      </c>
      <c r="G935" s="457">
        <v>24.48</v>
      </c>
      <c r="H935" s="458">
        <v>1057.5</v>
      </c>
      <c r="I935" s="459">
        <f>ROUND(H935*G935,2)</f>
        <v>25887.6</v>
      </c>
      <c r="J935" s="460"/>
      <c r="K935" s="458">
        <v>1057.5</v>
      </c>
      <c r="L935" s="459">
        <f>ROUND(K935*J935,2)</f>
        <v>0</v>
      </c>
      <c r="M935" s="460"/>
      <c r="N935" s="458">
        <v>1057.5</v>
      </c>
      <c r="O935" s="459">
        <f>ROUND(N935*M935,2)</f>
        <v>0</v>
      </c>
      <c r="P935" s="460">
        <f t="shared" si="12"/>
        <v>24.48</v>
      </c>
      <c r="Q935" s="458">
        <v>1057.5</v>
      </c>
      <c r="R935" s="459">
        <f>ROUND(Q935*P935,2)</f>
        <v>25887.6</v>
      </c>
    </row>
    <row r="936" spans="1:18" s="420" customFormat="1" ht="13.5" hidden="1" outlineLevel="3">
      <c r="A936" s="412"/>
      <c r="B936" s="413"/>
      <c r="C936" s="404" t="s">
        <v>223</v>
      </c>
      <c r="D936" s="413"/>
      <c r="E936" s="415" t="s">
        <v>1159</v>
      </c>
      <c r="F936" s="413"/>
      <c r="G936" s="416">
        <v>24.48</v>
      </c>
      <c r="H936" s="417" t="s">
        <v>34</v>
      </c>
      <c r="I936" s="418"/>
      <c r="J936" s="419"/>
      <c r="K936" s="417" t="s">
        <v>34</v>
      </c>
      <c r="L936" s="418"/>
      <c r="M936" s="419"/>
      <c r="N936" s="417" t="s">
        <v>34</v>
      </c>
      <c r="O936" s="418"/>
      <c r="P936" s="419">
        <f t="shared" si="12"/>
        <v>24.48</v>
      </c>
      <c r="Q936" s="417" t="s">
        <v>34</v>
      </c>
      <c r="R936" s="418"/>
    </row>
    <row r="937" spans="1:18" s="320" customFormat="1" ht="22.5" customHeight="1" hidden="1" outlineLevel="2" collapsed="1">
      <c r="A937" s="321"/>
      <c r="B937" s="394" t="s">
        <v>1160</v>
      </c>
      <c r="C937" s="394" t="s">
        <v>218</v>
      </c>
      <c r="D937" s="461" t="s">
        <v>1161</v>
      </c>
      <c r="E937" s="396" t="s">
        <v>1162</v>
      </c>
      <c r="F937" s="397" t="s">
        <v>366</v>
      </c>
      <c r="G937" s="398">
        <v>27</v>
      </c>
      <c r="H937" s="399">
        <v>1393.2</v>
      </c>
      <c r="I937" s="400">
        <f>ROUND(H937*G937,2)</f>
        <v>37616.4</v>
      </c>
      <c r="J937" s="401"/>
      <c r="K937" s="399">
        <v>1393.2</v>
      </c>
      <c r="L937" s="400">
        <f>ROUND(K937*J937,2)</f>
        <v>0</v>
      </c>
      <c r="M937" s="401"/>
      <c r="N937" s="399">
        <v>1393.2</v>
      </c>
      <c r="O937" s="400">
        <f>ROUND(N937*M937,2)</f>
        <v>0</v>
      </c>
      <c r="P937" s="401">
        <f t="shared" si="12"/>
        <v>27</v>
      </c>
      <c r="Q937" s="399">
        <v>1393.2</v>
      </c>
      <c r="R937" s="400">
        <f>ROUND(Q937*P937,2)</f>
        <v>37616.4</v>
      </c>
    </row>
    <row r="938" spans="1:18" s="420" customFormat="1" ht="13.5" hidden="1" outlineLevel="3">
      <c r="A938" s="412"/>
      <c r="B938" s="413"/>
      <c r="C938" s="404" t="s">
        <v>223</v>
      </c>
      <c r="D938" s="462" t="s">
        <v>34</v>
      </c>
      <c r="E938" s="415" t="s">
        <v>1163</v>
      </c>
      <c r="F938" s="413"/>
      <c r="G938" s="416">
        <v>54</v>
      </c>
      <c r="H938" s="417" t="s">
        <v>34</v>
      </c>
      <c r="I938" s="418"/>
      <c r="J938" s="419"/>
      <c r="K938" s="417" t="s">
        <v>34</v>
      </c>
      <c r="L938" s="418"/>
      <c r="M938" s="419"/>
      <c r="N938" s="417" t="s">
        <v>34</v>
      </c>
      <c r="O938" s="418"/>
      <c r="P938" s="419">
        <f t="shared" si="12"/>
        <v>54</v>
      </c>
      <c r="Q938" s="417" t="s">
        <v>34</v>
      </c>
      <c r="R938" s="418"/>
    </row>
    <row r="939" spans="1:18" s="445" customFormat="1" ht="13.5" hidden="1" outlineLevel="3">
      <c r="A939" s="444"/>
      <c r="B939" s="446"/>
      <c r="C939" s="404" t="s">
        <v>223</v>
      </c>
      <c r="D939" s="463" t="s">
        <v>120</v>
      </c>
      <c r="E939" s="448" t="s">
        <v>238</v>
      </c>
      <c r="F939" s="446"/>
      <c r="G939" s="449">
        <v>54</v>
      </c>
      <c r="H939" s="450" t="s">
        <v>34</v>
      </c>
      <c r="I939" s="451"/>
      <c r="J939" s="452"/>
      <c r="K939" s="450" t="s">
        <v>34</v>
      </c>
      <c r="L939" s="451"/>
      <c r="M939" s="452"/>
      <c r="N939" s="450" t="s">
        <v>34</v>
      </c>
      <c r="O939" s="451"/>
      <c r="P939" s="452">
        <f t="shared" si="12"/>
        <v>54</v>
      </c>
      <c r="Q939" s="450" t="s">
        <v>34</v>
      </c>
      <c r="R939" s="451"/>
    </row>
    <row r="940" spans="1:18" s="420" customFormat="1" ht="13.5" hidden="1" outlineLevel="3">
      <c r="A940" s="412"/>
      <c r="B940" s="413"/>
      <c r="C940" s="404" t="s">
        <v>223</v>
      </c>
      <c r="D940" s="462" t="s">
        <v>34</v>
      </c>
      <c r="E940" s="415" t="s">
        <v>1164</v>
      </c>
      <c r="F940" s="413"/>
      <c r="G940" s="416">
        <v>27</v>
      </c>
      <c r="H940" s="417" t="s">
        <v>34</v>
      </c>
      <c r="I940" s="418"/>
      <c r="J940" s="419"/>
      <c r="K940" s="417" t="s">
        <v>34</v>
      </c>
      <c r="L940" s="418"/>
      <c r="M940" s="419"/>
      <c r="N940" s="417" t="s">
        <v>34</v>
      </c>
      <c r="O940" s="418"/>
      <c r="P940" s="419">
        <f t="shared" si="12"/>
        <v>27</v>
      </c>
      <c r="Q940" s="417" t="s">
        <v>34</v>
      </c>
      <c r="R940" s="418"/>
    </row>
    <row r="941" spans="1:18" s="320" customFormat="1" ht="22.5" customHeight="1" hidden="1" outlineLevel="2" collapsed="1">
      <c r="A941" s="321"/>
      <c r="B941" s="394" t="s">
        <v>1165</v>
      </c>
      <c r="C941" s="394" t="s">
        <v>218</v>
      </c>
      <c r="D941" s="461" t="s">
        <v>1166</v>
      </c>
      <c r="E941" s="396" t="s">
        <v>1167</v>
      </c>
      <c r="F941" s="397" t="s">
        <v>366</v>
      </c>
      <c r="G941" s="398">
        <v>27</v>
      </c>
      <c r="H941" s="399">
        <v>1462.9</v>
      </c>
      <c r="I941" s="400">
        <f>ROUND(H941*G941,2)</f>
        <v>39498.3</v>
      </c>
      <c r="J941" s="401"/>
      <c r="K941" s="399">
        <v>1462.9</v>
      </c>
      <c r="L941" s="400">
        <f>ROUND(K941*J941,2)</f>
        <v>0</v>
      </c>
      <c r="M941" s="401"/>
      <c r="N941" s="399">
        <v>1462.9</v>
      </c>
      <c r="O941" s="400">
        <f>ROUND(N941*M941,2)</f>
        <v>0</v>
      </c>
      <c r="P941" s="401">
        <f t="shared" si="12"/>
        <v>27</v>
      </c>
      <c r="Q941" s="399">
        <v>1462.9</v>
      </c>
      <c r="R941" s="400">
        <f>ROUND(Q941*P941,2)</f>
        <v>39498.3</v>
      </c>
    </row>
    <row r="942" spans="1:18" s="420" customFormat="1" ht="13.5" hidden="1" outlineLevel="3">
      <c r="A942" s="412"/>
      <c r="B942" s="413"/>
      <c r="C942" s="404" t="s">
        <v>223</v>
      </c>
      <c r="D942" s="462" t="s">
        <v>34</v>
      </c>
      <c r="E942" s="415" t="s">
        <v>1164</v>
      </c>
      <c r="F942" s="413"/>
      <c r="G942" s="416">
        <v>27</v>
      </c>
      <c r="H942" s="417" t="s">
        <v>34</v>
      </c>
      <c r="I942" s="418"/>
      <c r="J942" s="419"/>
      <c r="K942" s="417" t="s">
        <v>34</v>
      </c>
      <c r="L942" s="418"/>
      <c r="M942" s="419"/>
      <c r="N942" s="417" t="s">
        <v>34</v>
      </c>
      <c r="O942" s="418"/>
      <c r="P942" s="419">
        <f t="shared" si="12"/>
        <v>27</v>
      </c>
      <c r="Q942" s="417" t="s">
        <v>34</v>
      </c>
      <c r="R942" s="418"/>
    </row>
    <row r="943" spans="1:18" s="320" customFormat="1" ht="22.5" customHeight="1" hidden="1" outlineLevel="2" collapsed="1">
      <c r="A943" s="321"/>
      <c r="B943" s="453" t="s">
        <v>1168</v>
      </c>
      <c r="C943" s="453" t="s">
        <v>316</v>
      </c>
      <c r="D943" s="472" t="s">
        <v>1169</v>
      </c>
      <c r="E943" s="455" t="s">
        <v>1170</v>
      </c>
      <c r="F943" s="456" t="s">
        <v>366</v>
      </c>
      <c r="G943" s="457">
        <v>9.646</v>
      </c>
      <c r="H943" s="458">
        <v>7105.3</v>
      </c>
      <c r="I943" s="459">
        <f>ROUND(H943*G943,2)</f>
        <v>68537.72</v>
      </c>
      <c r="J943" s="460"/>
      <c r="K943" s="458">
        <v>7105.3</v>
      </c>
      <c r="L943" s="459">
        <f>ROUND(K943*J943,2)</f>
        <v>0</v>
      </c>
      <c r="M943" s="460"/>
      <c r="N943" s="458">
        <v>7105.3</v>
      </c>
      <c r="O943" s="459">
        <f>ROUND(N943*M943,2)</f>
        <v>0</v>
      </c>
      <c r="P943" s="460">
        <f t="shared" si="12"/>
        <v>9.646</v>
      </c>
      <c r="Q943" s="458">
        <v>7105.3</v>
      </c>
      <c r="R943" s="459">
        <f>ROUND(Q943*P943,2)</f>
        <v>68537.72</v>
      </c>
    </row>
    <row r="944" spans="1:18" s="420" customFormat="1" ht="13.5" hidden="1" outlineLevel="3">
      <c r="A944" s="412"/>
      <c r="B944" s="413"/>
      <c r="C944" s="404" t="s">
        <v>223</v>
      </c>
      <c r="D944" s="413"/>
      <c r="E944" s="415" t="s">
        <v>1171</v>
      </c>
      <c r="F944" s="413"/>
      <c r="G944" s="416">
        <v>9.646</v>
      </c>
      <c r="H944" s="417" t="s">
        <v>34</v>
      </c>
      <c r="I944" s="418"/>
      <c r="J944" s="419"/>
      <c r="K944" s="417" t="s">
        <v>34</v>
      </c>
      <c r="L944" s="418"/>
      <c r="M944" s="419"/>
      <c r="N944" s="417" t="s">
        <v>34</v>
      </c>
      <c r="O944" s="418"/>
      <c r="P944" s="419">
        <f t="shared" si="12"/>
        <v>9.646</v>
      </c>
      <c r="Q944" s="417" t="s">
        <v>34</v>
      </c>
      <c r="R944" s="418"/>
    </row>
    <row r="945" spans="1:18" s="320" customFormat="1" ht="22.5" customHeight="1" hidden="1" outlineLevel="2" collapsed="1">
      <c r="A945" s="321"/>
      <c r="B945" s="394" t="s">
        <v>1172</v>
      </c>
      <c r="C945" s="394" t="s">
        <v>218</v>
      </c>
      <c r="D945" s="461" t="s">
        <v>1173</v>
      </c>
      <c r="E945" s="396" t="s">
        <v>1174</v>
      </c>
      <c r="F945" s="397" t="s">
        <v>366</v>
      </c>
      <c r="G945" s="398">
        <v>54</v>
      </c>
      <c r="H945" s="399">
        <v>348.3</v>
      </c>
      <c r="I945" s="400">
        <f>ROUND(H945*G945,2)</f>
        <v>18808.2</v>
      </c>
      <c r="J945" s="401"/>
      <c r="K945" s="399">
        <v>348.3</v>
      </c>
      <c r="L945" s="400">
        <f>ROUND(K945*J945,2)</f>
        <v>0</v>
      </c>
      <c r="M945" s="401"/>
      <c r="N945" s="399">
        <v>348.3</v>
      </c>
      <c r="O945" s="400">
        <f>ROUND(N945*M945,2)</f>
        <v>0</v>
      </c>
      <c r="P945" s="401">
        <f t="shared" si="12"/>
        <v>54</v>
      </c>
      <c r="Q945" s="399">
        <v>348.3</v>
      </c>
      <c r="R945" s="400">
        <f>ROUND(Q945*P945,2)</f>
        <v>18808.2</v>
      </c>
    </row>
    <row r="946" spans="1:18" s="420" customFormat="1" ht="13.5" hidden="1" outlineLevel="3">
      <c r="A946" s="412"/>
      <c r="B946" s="413"/>
      <c r="C946" s="404" t="s">
        <v>223</v>
      </c>
      <c r="D946" s="462" t="s">
        <v>34</v>
      </c>
      <c r="E946" s="415" t="s">
        <v>1175</v>
      </c>
      <c r="F946" s="413"/>
      <c r="G946" s="416">
        <v>54</v>
      </c>
      <c r="H946" s="417" t="s">
        <v>34</v>
      </c>
      <c r="I946" s="418"/>
      <c r="J946" s="419"/>
      <c r="K946" s="417" t="s">
        <v>34</v>
      </c>
      <c r="L946" s="418"/>
      <c r="M946" s="419"/>
      <c r="N946" s="417" t="s">
        <v>34</v>
      </c>
      <c r="O946" s="418"/>
      <c r="P946" s="419">
        <f t="shared" si="12"/>
        <v>54</v>
      </c>
      <c r="Q946" s="417" t="s">
        <v>34</v>
      </c>
      <c r="R946" s="418"/>
    </row>
    <row r="947" spans="1:18" s="320" customFormat="1" ht="22.5" customHeight="1" hidden="1" outlineLevel="2" collapsed="1">
      <c r="A947" s="321"/>
      <c r="B947" s="453" t="s">
        <v>1176</v>
      </c>
      <c r="C947" s="453" t="s">
        <v>316</v>
      </c>
      <c r="D947" s="472" t="s">
        <v>1177</v>
      </c>
      <c r="E947" s="455" t="s">
        <v>1178</v>
      </c>
      <c r="F947" s="456" t="s">
        <v>366</v>
      </c>
      <c r="G947" s="457">
        <v>30.9</v>
      </c>
      <c r="H947" s="458">
        <v>418</v>
      </c>
      <c r="I947" s="459">
        <f>ROUND(H947*G947,2)</f>
        <v>12916.2</v>
      </c>
      <c r="J947" s="460"/>
      <c r="K947" s="458">
        <v>418</v>
      </c>
      <c r="L947" s="459">
        <f>ROUND(K947*J947,2)</f>
        <v>0</v>
      </c>
      <c r="M947" s="460"/>
      <c r="N947" s="458">
        <v>418</v>
      </c>
      <c r="O947" s="459">
        <f>ROUND(N947*M947,2)</f>
        <v>0</v>
      </c>
      <c r="P947" s="460">
        <f t="shared" si="12"/>
        <v>30.9</v>
      </c>
      <c r="Q947" s="458">
        <v>418</v>
      </c>
      <c r="R947" s="459">
        <f>ROUND(Q947*P947,2)</f>
        <v>12916.2</v>
      </c>
    </row>
    <row r="948" spans="1:18" s="420" customFormat="1" ht="13.5" hidden="1" outlineLevel="3">
      <c r="A948" s="412"/>
      <c r="B948" s="413"/>
      <c r="C948" s="404" t="s">
        <v>223</v>
      </c>
      <c r="D948" s="462" t="s">
        <v>148</v>
      </c>
      <c r="E948" s="415" t="s">
        <v>1179</v>
      </c>
      <c r="F948" s="413"/>
      <c r="G948" s="416">
        <v>30</v>
      </c>
      <c r="H948" s="417" t="s">
        <v>34</v>
      </c>
      <c r="I948" s="418"/>
      <c r="J948" s="419"/>
      <c r="K948" s="417" t="s">
        <v>34</v>
      </c>
      <c r="L948" s="418"/>
      <c r="M948" s="419"/>
      <c r="N948" s="417" t="s">
        <v>34</v>
      </c>
      <c r="O948" s="418"/>
      <c r="P948" s="419">
        <f t="shared" si="12"/>
        <v>30</v>
      </c>
      <c r="Q948" s="417" t="s">
        <v>34</v>
      </c>
      <c r="R948" s="418"/>
    </row>
    <row r="949" spans="1:18" s="420" customFormat="1" ht="13.5" hidden="1" outlineLevel="3">
      <c r="A949" s="412"/>
      <c r="B949" s="413"/>
      <c r="C949" s="404" t="s">
        <v>223</v>
      </c>
      <c r="D949" s="462" t="s">
        <v>34</v>
      </c>
      <c r="E949" s="415" t="s">
        <v>1180</v>
      </c>
      <c r="F949" s="413"/>
      <c r="G949" s="416">
        <v>30.9</v>
      </c>
      <c r="H949" s="417" t="s">
        <v>34</v>
      </c>
      <c r="I949" s="418"/>
      <c r="J949" s="419"/>
      <c r="K949" s="417" t="s">
        <v>34</v>
      </c>
      <c r="L949" s="418"/>
      <c r="M949" s="419"/>
      <c r="N949" s="417" t="s">
        <v>34</v>
      </c>
      <c r="O949" s="418"/>
      <c r="P949" s="419">
        <f t="shared" si="12"/>
        <v>30.9</v>
      </c>
      <c r="Q949" s="417" t="s">
        <v>34</v>
      </c>
      <c r="R949" s="418"/>
    </row>
    <row r="950" spans="1:18" s="320" customFormat="1" ht="22.5" customHeight="1" hidden="1" outlineLevel="2" collapsed="1">
      <c r="A950" s="321"/>
      <c r="B950" s="453" t="s">
        <v>1181</v>
      </c>
      <c r="C950" s="453" t="s">
        <v>316</v>
      </c>
      <c r="D950" s="472" t="s">
        <v>1182</v>
      </c>
      <c r="E950" s="455" t="s">
        <v>1183</v>
      </c>
      <c r="F950" s="456" t="s">
        <v>366</v>
      </c>
      <c r="G950" s="457">
        <v>30.9</v>
      </c>
      <c r="H950" s="458">
        <v>445.8</v>
      </c>
      <c r="I950" s="459">
        <f>ROUND(H950*G950,2)</f>
        <v>13775.22</v>
      </c>
      <c r="J950" s="460"/>
      <c r="K950" s="458">
        <v>445.8</v>
      </c>
      <c r="L950" s="459">
        <f>ROUND(K950*J950,2)</f>
        <v>0</v>
      </c>
      <c r="M950" s="460"/>
      <c r="N950" s="458">
        <v>445.8</v>
      </c>
      <c r="O950" s="459">
        <f>ROUND(N950*M950,2)</f>
        <v>0</v>
      </c>
      <c r="P950" s="460">
        <f t="shared" si="12"/>
        <v>30.9</v>
      </c>
      <c r="Q950" s="458">
        <v>445.8</v>
      </c>
      <c r="R950" s="459">
        <f>ROUND(Q950*P950,2)</f>
        <v>13775.22</v>
      </c>
    </row>
    <row r="951" spans="1:18" s="420" customFormat="1" ht="13.5" hidden="1" outlineLevel="3">
      <c r="A951" s="412"/>
      <c r="B951" s="413"/>
      <c r="C951" s="404" t="s">
        <v>223</v>
      </c>
      <c r="D951" s="462" t="s">
        <v>146</v>
      </c>
      <c r="E951" s="415" t="s">
        <v>1179</v>
      </c>
      <c r="F951" s="413"/>
      <c r="G951" s="416">
        <v>30</v>
      </c>
      <c r="H951" s="417" t="s">
        <v>34</v>
      </c>
      <c r="I951" s="418"/>
      <c r="J951" s="419"/>
      <c r="K951" s="417" t="s">
        <v>34</v>
      </c>
      <c r="L951" s="418"/>
      <c r="M951" s="419"/>
      <c r="N951" s="417" t="s">
        <v>34</v>
      </c>
      <c r="O951" s="418"/>
      <c r="P951" s="419">
        <f aca="true" t="shared" si="13" ref="P951:P1014">J951+M951+G951</f>
        <v>30</v>
      </c>
      <c r="Q951" s="417" t="s">
        <v>34</v>
      </c>
      <c r="R951" s="418"/>
    </row>
    <row r="952" spans="1:18" s="420" customFormat="1" ht="13.5" hidden="1" outlineLevel="3">
      <c r="A952" s="412"/>
      <c r="B952" s="413"/>
      <c r="C952" s="404" t="s">
        <v>223</v>
      </c>
      <c r="D952" s="462" t="s">
        <v>34</v>
      </c>
      <c r="E952" s="415" t="s">
        <v>1184</v>
      </c>
      <c r="F952" s="413"/>
      <c r="G952" s="416">
        <v>30.9</v>
      </c>
      <c r="H952" s="417" t="s">
        <v>34</v>
      </c>
      <c r="I952" s="418"/>
      <c r="J952" s="419"/>
      <c r="K952" s="417" t="s">
        <v>34</v>
      </c>
      <c r="L952" s="418"/>
      <c r="M952" s="419"/>
      <c r="N952" s="417" t="s">
        <v>34</v>
      </c>
      <c r="O952" s="418"/>
      <c r="P952" s="419">
        <f t="shared" si="13"/>
        <v>30.9</v>
      </c>
      <c r="Q952" s="417" t="s">
        <v>34</v>
      </c>
      <c r="R952" s="418"/>
    </row>
    <row r="953" spans="1:18" s="320" customFormat="1" ht="22.5" customHeight="1" hidden="1" outlineLevel="2" collapsed="1">
      <c r="A953" s="321"/>
      <c r="B953" s="394" t="s">
        <v>1185</v>
      </c>
      <c r="C953" s="394" t="s">
        <v>218</v>
      </c>
      <c r="D953" s="461" t="s">
        <v>1186</v>
      </c>
      <c r="E953" s="396" t="s">
        <v>1187</v>
      </c>
      <c r="F953" s="397" t="s">
        <v>366</v>
      </c>
      <c r="G953" s="398">
        <v>54</v>
      </c>
      <c r="H953" s="399">
        <v>69.7</v>
      </c>
      <c r="I953" s="400">
        <f>ROUND(H953*G953,2)</f>
        <v>3763.8</v>
      </c>
      <c r="J953" s="401"/>
      <c r="K953" s="399">
        <v>69.7</v>
      </c>
      <c r="L953" s="400">
        <f>ROUND(K953*J953,2)</f>
        <v>0</v>
      </c>
      <c r="M953" s="401"/>
      <c r="N953" s="399">
        <v>69.7</v>
      </c>
      <c r="O953" s="400">
        <f>ROUND(N953*M953,2)</f>
        <v>0</v>
      </c>
      <c r="P953" s="401">
        <f t="shared" si="13"/>
        <v>54</v>
      </c>
      <c r="Q953" s="399">
        <v>69.7</v>
      </c>
      <c r="R953" s="400">
        <f>ROUND(Q953*P953,2)</f>
        <v>3763.8</v>
      </c>
    </row>
    <row r="954" spans="1:18" s="420" customFormat="1" ht="13.5" hidden="1" outlineLevel="3">
      <c r="A954" s="412"/>
      <c r="B954" s="413"/>
      <c r="C954" s="404" t="s">
        <v>223</v>
      </c>
      <c r="D954" s="462" t="s">
        <v>34</v>
      </c>
      <c r="E954" s="415" t="s">
        <v>1175</v>
      </c>
      <c r="F954" s="413"/>
      <c r="G954" s="416">
        <v>54</v>
      </c>
      <c r="H954" s="417" t="s">
        <v>34</v>
      </c>
      <c r="I954" s="418"/>
      <c r="J954" s="419"/>
      <c r="K954" s="417" t="s">
        <v>34</v>
      </c>
      <c r="L954" s="418"/>
      <c r="M954" s="419"/>
      <c r="N954" s="417" t="s">
        <v>34</v>
      </c>
      <c r="O954" s="418"/>
      <c r="P954" s="419">
        <f t="shared" si="13"/>
        <v>54</v>
      </c>
      <c r="Q954" s="417" t="s">
        <v>34</v>
      </c>
      <c r="R954" s="418"/>
    </row>
    <row r="955" spans="1:18" s="320" customFormat="1" ht="22.5" customHeight="1" hidden="1" outlineLevel="2" collapsed="1">
      <c r="A955" s="321"/>
      <c r="B955" s="394" t="s">
        <v>1188</v>
      </c>
      <c r="C955" s="394" t="s">
        <v>218</v>
      </c>
      <c r="D955" s="461" t="s">
        <v>1189</v>
      </c>
      <c r="E955" s="396" t="s">
        <v>1190</v>
      </c>
      <c r="F955" s="397" t="s">
        <v>265</v>
      </c>
      <c r="G955" s="398">
        <v>22.619</v>
      </c>
      <c r="H955" s="399">
        <v>62.7</v>
      </c>
      <c r="I955" s="400">
        <f>ROUND(H955*G955,2)</f>
        <v>1418.21</v>
      </c>
      <c r="J955" s="401"/>
      <c r="K955" s="399">
        <v>62.7</v>
      </c>
      <c r="L955" s="400">
        <f>ROUND(K955*J955,2)</f>
        <v>0</v>
      </c>
      <c r="M955" s="401"/>
      <c r="N955" s="399">
        <v>62.7</v>
      </c>
      <c r="O955" s="400">
        <f>ROUND(N955*M955,2)</f>
        <v>0</v>
      </c>
      <c r="P955" s="401">
        <f t="shared" si="13"/>
        <v>22.619</v>
      </c>
      <c r="Q955" s="399">
        <v>62.7</v>
      </c>
      <c r="R955" s="400">
        <f>ROUND(Q955*P955,2)</f>
        <v>1418.21</v>
      </c>
    </row>
    <row r="956" spans="1:18" s="420" customFormat="1" ht="13.5" hidden="1" outlineLevel="3">
      <c r="A956" s="412"/>
      <c r="B956" s="413"/>
      <c r="C956" s="404" t="s">
        <v>223</v>
      </c>
      <c r="D956" s="462" t="s">
        <v>34</v>
      </c>
      <c r="E956" s="415" t="s">
        <v>1191</v>
      </c>
      <c r="F956" s="413"/>
      <c r="G956" s="416">
        <v>22.619</v>
      </c>
      <c r="H956" s="417" t="s">
        <v>34</v>
      </c>
      <c r="I956" s="418"/>
      <c r="J956" s="419"/>
      <c r="K956" s="417" t="s">
        <v>34</v>
      </c>
      <c r="L956" s="418"/>
      <c r="M956" s="419"/>
      <c r="N956" s="417" t="s">
        <v>34</v>
      </c>
      <c r="O956" s="418"/>
      <c r="P956" s="419">
        <f t="shared" si="13"/>
        <v>22.619</v>
      </c>
      <c r="Q956" s="417" t="s">
        <v>34</v>
      </c>
      <c r="R956" s="418"/>
    </row>
    <row r="957" spans="1:18" s="320" customFormat="1" ht="22.5" customHeight="1" hidden="1" outlineLevel="2" collapsed="1">
      <c r="A957" s="321"/>
      <c r="B957" s="453" t="s">
        <v>1192</v>
      </c>
      <c r="C957" s="453" t="s">
        <v>316</v>
      </c>
      <c r="D957" s="472" t="s">
        <v>1193</v>
      </c>
      <c r="E957" s="455" t="s">
        <v>1194</v>
      </c>
      <c r="F957" s="456" t="s">
        <v>265</v>
      </c>
      <c r="G957" s="457">
        <v>24.881</v>
      </c>
      <c r="H957" s="458">
        <v>27.9</v>
      </c>
      <c r="I957" s="459">
        <f>ROUND(H957*G957,2)</f>
        <v>694.18</v>
      </c>
      <c r="J957" s="460"/>
      <c r="K957" s="458">
        <v>27.9</v>
      </c>
      <c r="L957" s="459">
        <f>ROUND(K957*J957,2)</f>
        <v>0</v>
      </c>
      <c r="M957" s="460"/>
      <c r="N957" s="458">
        <v>27.9</v>
      </c>
      <c r="O957" s="459">
        <f>ROUND(N957*M957,2)</f>
        <v>0</v>
      </c>
      <c r="P957" s="460">
        <f t="shared" si="13"/>
        <v>24.881</v>
      </c>
      <c r="Q957" s="458">
        <v>27.9</v>
      </c>
      <c r="R957" s="459">
        <f>ROUND(Q957*P957,2)</f>
        <v>694.18</v>
      </c>
    </row>
    <row r="958" spans="1:18" s="420" customFormat="1" ht="13.5" hidden="1" outlineLevel="3">
      <c r="A958" s="412"/>
      <c r="B958" s="413"/>
      <c r="C958" s="404" t="s">
        <v>223</v>
      </c>
      <c r="D958" s="462" t="s">
        <v>34</v>
      </c>
      <c r="E958" s="415" t="s">
        <v>1195</v>
      </c>
      <c r="F958" s="413"/>
      <c r="G958" s="416">
        <v>24.881</v>
      </c>
      <c r="H958" s="417" t="s">
        <v>34</v>
      </c>
      <c r="I958" s="418"/>
      <c r="J958" s="419"/>
      <c r="K958" s="417" t="s">
        <v>34</v>
      </c>
      <c r="L958" s="418"/>
      <c r="M958" s="419"/>
      <c r="N958" s="417" t="s">
        <v>34</v>
      </c>
      <c r="O958" s="418"/>
      <c r="P958" s="419">
        <f t="shared" si="13"/>
        <v>24.881</v>
      </c>
      <c r="Q958" s="417" t="s">
        <v>34</v>
      </c>
      <c r="R958" s="418"/>
    </row>
    <row r="959" spans="1:18" s="320" customFormat="1" ht="22.5" customHeight="1" hidden="1" outlineLevel="2" collapsed="1">
      <c r="A959" s="321"/>
      <c r="B959" s="394" t="s">
        <v>1196</v>
      </c>
      <c r="C959" s="394" t="s">
        <v>218</v>
      </c>
      <c r="D959" s="461" t="s">
        <v>1197</v>
      </c>
      <c r="E959" s="396" t="s">
        <v>1198</v>
      </c>
      <c r="F959" s="397" t="s">
        <v>221</v>
      </c>
      <c r="G959" s="398">
        <v>1.696</v>
      </c>
      <c r="H959" s="399">
        <v>668.7</v>
      </c>
      <c r="I959" s="400">
        <f>ROUND(H959*G959,2)</f>
        <v>1134.12</v>
      </c>
      <c r="J959" s="401"/>
      <c r="K959" s="399">
        <v>668.7</v>
      </c>
      <c r="L959" s="400">
        <f>ROUND(K959*J959,2)</f>
        <v>0</v>
      </c>
      <c r="M959" s="401"/>
      <c r="N959" s="399">
        <v>668.7</v>
      </c>
      <c r="O959" s="400">
        <f>ROUND(N959*M959,2)</f>
        <v>0</v>
      </c>
      <c r="P959" s="401">
        <f t="shared" si="13"/>
        <v>1.696</v>
      </c>
      <c r="Q959" s="399">
        <v>668.7</v>
      </c>
      <c r="R959" s="400">
        <f>ROUND(Q959*P959,2)</f>
        <v>1134.12</v>
      </c>
    </row>
    <row r="960" spans="1:18" s="411" customFormat="1" ht="13.5" hidden="1" outlineLevel="3">
      <c r="A960" s="402"/>
      <c r="B960" s="403"/>
      <c r="C960" s="404" t="s">
        <v>223</v>
      </c>
      <c r="D960" s="407" t="s">
        <v>34</v>
      </c>
      <c r="E960" s="406" t="s">
        <v>1199</v>
      </c>
      <c r="F960" s="403"/>
      <c r="G960" s="407" t="s">
        <v>34</v>
      </c>
      <c r="H960" s="408" t="s">
        <v>34</v>
      </c>
      <c r="I960" s="409"/>
      <c r="J960" s="410"/>
      <c r="K960" s="408" t="s">
        <v>34</v>
      </c>
      <c r="L960" s="409"/>
      <c r="M960" s="410"/>
      <c r="N960" s="408" t="s">
        <v>34</v>
      </c>
      <c r="O960" s="409"/>
      <c r="P960" s="410" t="e">
        <f t="shared" si="13"/>
        <v>#VALUE!</v>
      </c>
      <c r="Q960" s="408" t="s">
        <v>34</v>
      </c>
      <c r="R960" s="409"/>
    </row>
    <row r="961" spans="1:18" s="420" customFormat="1" ht="13.5" hidden="1" outlineLevel="3">
      <c r="A961" s="412"/>
      <c r="B961" s="413"/>
      <c r="C961" s="404" t="s">
        <v>223</v>
      </c>
      <c r="D961" s="462" t="s">
        <v>34</v>
      </c>
      <c r="E961" s="415" t="s">
        <v>1200</v>
      </c>
      <c r="F961" s="413"/>
      <c r="G961" s="416">
        <v>1.696</v>
      </c>
      <c r="H961" s="417" t="s">
        <v>34</v>
      </c>
      <c r="I961" s="418"/>
      <c r="J961" s="419"/>
      <c r="K961" s="417" t="s">
        <v>34</v>
      </c>
      <c r="L961" s="418"/>
      <c r="M961" s="419"/>
      <c r="N961" s="417" t="s">
        <v>34</v>
      </c>
      <c r="O961" s="418"/>
      <c r="P961" s="419">
        <f t="shared" si="13"/>
        <v>1.696</v>
      </c>
      <c r="Q961" s="417" t="s">
        <v>34</v>
      </c>
      <c r="R961" s="418"/>
    </row>
    <row r="962" spans="1:18" s="320" customFormat="1" ht="22.5" customHeight="1" hidden="1" outlineLevel="2" collapsed="1">
      <c r="A962" s="321"/>
      <c r="B962" s="394" t="s">
        <v>1201</v>
      </c>
      <c r="C962" s="394" t="s">
        <v>218</v>
      </c>
      <c r="D962" s="461" t="s">
        <v>1202</v>
      </c>
      <c r="E962" s="396" t="s">
        <v>1203</v>
      </c>
      <c r="F962" s="397" t="s">
        <v>221</v>
      </c>
      <c r="G962" s="398">
        <v>5.076</v>
      </c>
      <c r="H962" s="399">
        <v>2619.2</v>
      </c>
      <c r="I962" s="400">
        <f>ROUND(H962*G962,2)</f>
        <v>13295.06</v>
      </c>
      <c r="J962" s="401"/>
      <c r="K962" s="399">
        <v>2619.2</v>
      </c>
      <c r="L962" s="400">
        <f>ROUND(K962*J962,2)</f>
        <v>0</v>
      </c>
      <c r="M962" s="401"/>
      <c r="N962" s="399">
        <v>2619.2</v>
      </c>
      <c r="O962" s="400">
        <f>ROUND(N962*M962,2)</f>
        <v>0</v>
      </c>
      <c r="P962" s="401">
        <f t="shared" si="13"/>
        <v>5.076</v>
      </c>
      <c r="Q962" s="399">
        <v>2619.2</v>
      </c>
      <c r="R962" s="400">
        <f>ROUND(Q962*P962,2)</f>
        <v>13295.06</v>
      </c>
    </row>
    <row r="963" spans="1:18" s="420" customFormat="1" ht="13.5" hidden="1" outlineLevel="3">
      <c r="A963" s="412"/>
      <c r="B963" s="413"/>
      <c r="C963" s="404" t="s">
        <v>223</v>
      </c>
      <c r="D963" s="462" t="s">
        <v>34</v>
      </c>
      <c r="E963" s="415" t="s">
        <v>1204</v>
      </c>
      <c r="F963" s="413"/>
      <c r="G963" s="416">
        <v>5.076</v>
      </c>
      <c r="H963" s="417" t="s">
        <v>34</v>
      </c>
      <c r="I963" s="418"/>
      <c r="J963" s="419"/>
      <c r="K963" s="417" t="s">
        <v>34</v>
      </c>
      <c r="L963" s="418"/>
      <c r="M963" s="419"/>
      <c r="N963" s="417" t="s">
        <v>34</v>
      </c>
      <c r="O963" s="418"/>
      <c r="P963" s="419">
        <f t="shared" si="13"/>
        <v>5.076</v>
      </c>
      <c r="Q963" s="417" t="s">
        <v>34</v>
      </c>
      <c r="R963" s="418"/>
    </row>
    <row r="964" spans="1:18" s="445" customFormat="1" ht="13.5" hidden="1" outlineLevel="3">
      <c r="A964" s="444"/>
      <c r="B964" s="446"/>
      <c r="C964" s="404" t="s">
        <v>223</v>
      </c>
      <c r="D964" s="463" t="s">
        <v>1205</v>
      </c>
      <c r="E964" s="448" t="s">
        <v>238</v>
      </c>
      <c r="F964" s="446"/>
      <c r="G964" s="449">
        <v>5.076</v>
      </c>
      <c r="H964" s="450" t="s">
        <v>34</v>
      </c>
      <c r="I964" s="451"/>
      <c r="J964" s="452"/>
      <c r="K964" s="450" t="s">
        <v>34</v>
      </c>
      <c r="L964" s="451"/>
      <c r="M964" s="452"/>
      <c r="N964" s="450" t="s">
        <v>34</v>
      </c>
      <c r="O964" s="451"/>
      <c r="P964" s="452">
        <f t="shared" si="13"/>
        <v>5.076</v>
      </c>
      <c r="Q964" s="450" t="s">
        <v>34</v>
      </c>
      <c r="R964" s="451"/>
    </row>
    <row r="965" spans="1:18" s="320" customFormat="1" ht="22.5" customHeight="1" hidden="1" outlineLevel="2" collapsed="1">
      <c r="A965" s="321"/>
      <c r="B965" s="394" t="s">
        <v>1206</v>
      </c>
      <c r="C965" s="394" t="s">
        <v>218</v>
      </c>
      <c r="D965" s="461" t="s">
        <v>1207</v>
      </c>
      <c r="E965" s="396" t="s">
        <v>1208</v>
      </c>
      <c r="F965" s="397" t="s">
        <v>366</v>
      </c>
      <c r="G965" s="398">
        <v>54</v>
      </c>
      <c r="H965" s="399">
        <v>139.3</v>
      </c>
      <c r="I965" s="400">
        <f>ROUND(H965*G965,2)</f>
        <v>7522.2</v>
      </c>
      <c r="J965" s="401"/>
      <c r="K965" s="399">
        <v>139.3</v>
      </c>
      <c r="L965" s="400">
        <f>ROUND(K965*J965,2)</f>
        <v>0</v>
      </c>
      <c r="M965" s="401"/>
      <c r="N965" s="399">
        <v>139.3</v>
      </c>
      <c r="O965" s="400">
        <f>ROUND(N965*M965,2)</f>
        <v>0</v>
      </c>
      <c r="P965" s="401">
        <f t="shared" si="13"/>
        <v>54</v>
      </c>
      <c r="Q965" s="399">
        <v>139.3</v>
      </c>
      <c r="R965" s="400">
        <f>ROUND(Q965*P965,2)</f>
        <v>7522.2</v>
      </c>
    </row>
    <row r="966" spans="1:18" s="420" customFormat="1" ht="13.5" hidden="1" outlineLevel="3">
      <c r="A966" s="412"/>
      <c r="B966" s="413"/>
      <c r="C966" s="404" t="s">
        <v>223</v>
      </c>
      <c r="D966" s="462" t="s">
        <v>34</v>
      </c>
      <c r="E966" s="415" t="s">
        <v>120</v>
      </c>
      <c r="F966" s="413"/>
      <c r="G966" s="416">
        <v>54</v>
      </c>
      <c r="H966" s="417" t="s">
        <v>34</v>
      </c>
      <c r="I966" s="418"/>
      <c r="J966" s="419"/>
      <c r="K966" s="417" t="s">
        <v>34</v>
      </c>
      <c r="L966" s="418"/>
      <c r="M966" s="419"/>
      <c r="N966" s="417" t="s">
        <v>34</v>
      </c>
      <c r="O966" s="418"/>
      <c r="P966" s="419">
        <f t="shared" si="13"/>
        <v>54</v>
      </c>
      <c r="Q966" s="417" t="s">
        <v>34</v>
      </c>
      <c r="R966" s="418"/>
    </row>
    <row r="967" spans="1:18" s="320" customFormat="1" ht="31.5" customHeight="1" hidden="1" outlineLevel="2">
      <c r="A967" s="321"/>
      <c r="B967" s="394" t="s">
        <v>1209</v>
      </c>
      <c r="C967" s="394" t="s">
        <v>218</v>
      </c>
      <c r="D967" s="461" t="s">
        <v>1210</v>
      </c>
      <c r="E967" s="396" t="s">
        <v>1211</v>
      </c>
      <c r="F967" s="397" t="s">
        <v>366</v>
      </c>
      <c r="G967" s="398">
        <v>62.65</v>
      </c>
      <c r="H967" s="399">
        <v>557.3</v>
      </c>
      <c r="I967" s="400">
        <f>ROUND(H967*G967,2)</f>
        <v>34914.85</v>
      </c>
      <c r="J967" s="401"/>
      <c r="K967" s="399">
        <v>557.3</v>
      </c>
      <c r="L967" s="400">
        <f>ROUND(K967*J967,2)</f>
        <v>0</v>
      </c>
      <c r="M967" s="401"/>
      <c r="N967" s="399">
        <v>557.3</v>
      </c>
      <c r="O967" s="400">
        <f>ROUND(N967*M967,2)</f>
        <v>0</v>
      </c>
      <c r="P967" s="401">
        <f t="shared" si="13"/>
        <v>62.65</v>
      </c>
      <c r="Q967" s="399">
        <v>557.3</v>
      </c>
      <c r="R967" s="400">
        <f>ROUND(Q967*P967,2)</f>
        <v>34914.85</v>
      </c>
    </row>
    <row r="968" spans="1:18" s="521" customFormat="1" ht="31.5" customHeight="1" hidden="1" outlineLevel="2" collapsed="1">
      <c r="A968" s="520"/>
      <c r="B968" s="466" t="s">
        <v>1212</v>
      </c>
      <c r="C968" s="466" t="s">
        <v>218</v>
      </c>
      <c r="D968" s="467" t="s">
        <v>1213</v>
      </c>
      <c r="E968" s="468" t="s">
        <v>1214</v>
      </c>
      <c r="F968" s="469" t="s">
        <v>366</v>
      </c>
      <c r="G968" s="470">
        <v>15</v>
      </c>
      <c r="H968" s="399">
        <v>6088.8</v>
      </c>
      <c r="I968" s="471">
        <f>ROUND(H968*G968,2)</f>
        <v>91332</v>
      </c>
      <c r="J968" s="474"/>
      <c r="K968" s="399">
        <v>6088.8</v>
      </c>
      <c r="L968" s="471">
        <f>ROUND(K968*J968,2)</f>
        <v>0</v>
      </c>
      <c r="M968" s="474"/>
      <c r="N968" s="399">
        <v>6088.8</v>
      </c>
      <c r="O968" s="471">
        <f>ROUND(N968*M968,2)</f>
        <v>0</v>
      </c>
      <c r="P968" s="474">
        <f t="shared" si="13"/>
        <v>15</v>
      </c>
      <c r="Q968" s="399">
        <v>6088.8</v>
      </c>
      <c r="R968" s="471">
        <f>ROUND(Q968*P968,2)</f>
        <v>91332</v>
      </c>
    </row>
    <row r="969" spans="1:18" s="521" customFormat="1" ht="15" customHeight="1" hidden="1" outlineLevel="3">
      <c r="A969" s="520"/>
      <c r="B969" s="466"/>
      <c r="C969" s="466"/>
      <c r="D969" s="467"/>
      <c r="E969" s="473" t="s">
        <v>3823</v>
      </c>
      <c r="F969" s="469"/>
      <c r="G969" s="470"/>
      <c r="H969" s="399"/>
      <c r="I969" s="471"/>
      <c r="J969" s="474"/>
      <c r="K969" s="399"/>
      <c r="L969" s="471"/>
      <c r="M969" s="474"/>
      <c r="N969" s="399"/>
      <c r="O969" s="471"/>
      <c r="P969" s="474">
        <f t="shared" si="13"/>
        <v>0</v>
      </c>
      <c r="Q969" s="399"/>
      <c r="R969" s="471"/>
    </row>
    <row r="970" spans="1:18" s="521" customFormat="1" ht="15" customHeight="1" hidden="1" outlineLevel="3">
      <c r="A970" s="520"/>
      <c r="B970" s="466"/>
      <c r="C970" s="466"/>
      <c r="D970" s="467"/>
      <c r="E970" s="475" t="s">
        <v>3824</v>
      </c>
      <c r="F970" s="469"/>
      <c r="G970" s="476">
        <f>6.2*2</f>
        <v>12.4</v>
      </c>
      <c r="H970" s="399"/>
      <c r="I970" s="471"/>
      <c r="J970" s="474"/>
      <c r="K970" s="399"/>
      <c r="L970" s="471"/>
      <c r="M970" s="474"/>
      <c r="N970" s="399"/>
      <c r="O970" s="471"/>
      <c r="P970" s="474">
        <f t="shared" si="13"/>
        <v>12.4</v>
      </c>
      <c r="Q970" s="399"/>
      <c r="R970" s="471"/>
    </row>
    <row r="971" spans="1:18" s="521" customFormat="1" ht="31.5" customHeight="1" hidden="1" outlineLevel="2" collapsed="1">
      <c r="A971" s="520"/>
      <c r="B971" s="466" t="s">
        <v>1215</v>
      </c>
      <c r="C971" s="466" t="s">
        <v>218</v>
      </c>
      <c r="D971" s="467" t="s">
        <v>1216</v>
      </c>
      <c r="E971" s="468" t="s">
        <v>1217</v>
      </c>
      <c r="F971" s="469" t="s">
        <v>366</v>
      </c>
      <c r="G971" s="470">
        <v>20</v>
      </c>
      <c r="H971" s="399">
        <v>9494.4</v>
      </c>
      <c r="I971" s="471">
        <f>ROUND(H971*G971,2)</f>
        <v>189888</v>
      </c>
      <c r="J971" s="474"/>
      <c r="K971" s="399">
        <v>9494.4</v>
      </c>
      <c r="L971" s="471">
        <f>ROUND(K971*J971,2)</f>
        <v>0</v>
      </c>
      <c r="M971" s="474"/>
      <c r="N971" s="399">
        <v>9494.4</v>
      </c>
      <c r="O971" s="471">
        <f>ROUND(N971*M971,2)</f>
        <v>0</v>
      </c>
      <c r="P971" s="474">
        <f t="shared" si="13"/>
        <v>20</v>
      </c>
      <c r="Q971" s="399">
        <v>9494.4</v>
      </c>
      <c r="R971" s="471">
        <f>ROUND(Q971*P971,2)</f>
        <v>189888</v>
      </c>
    </row>
    <row r="972" spans="1:18" s="320" customFormat="1" ht="15" customHeight="1" hidden="1" outlineLevel="3">
      <c r="A972" s="321"/>
      <c r="B972" s="466"/>
      <c r="C972" s="466"/>
      <c r="D972" s="467"/>
      <c r="E972" s="473" t="s">
        <v>3825</v>
      </c>
      <c r="F972" s="469"/>
      <c r="G972" s="470"/>
      <c r="H972" s="399"/>
      <c r="I972" s="471"/>
      <c r="J972" s="474"/>
      <c r="K972" s="399"/>
      <c r="L972" s="471"/>
      <c r="M972" s="474"/>
      <c r="N972" s="399"/>
      <c r="O972" s="471"/>
      <c r="P972" s="474">
        <f t="shared" si="13"/>
        <v>0</v>
      </c>
      <c r="Q972" s="399"/>
      <c r="R972" s="471"/>
    </row>
    <row r="973" spans="1:18" s="320" customFormat="1" ht="15" customHeight="1" hidden="1" outlineLevel="3">
      <c r="A973" s="321"/>
      <c r="B973" s="466"/>
      <c r="C973" s="466"/>
      <c r="D973" s="467"/>
      <c r="E973" s="475" t="s">
        <v>3826</v>
      </c>
      <c r="F973" s="469"/>
      <c r="G973" s="476">
        <f>2*5</f>
        <v>10</v>
      </c>
      <c r="H973" s="399"/>
      <c r="I973" s="471"/>
      <c r="J973" s="474"/>
      <c r="K973" s="399"/>
      <c r="L973" s="471"/>
      <c r="M973" s="474"/>
      <c r="N973" s="399"/>
      <c r="O973" s="471"/>
      <c r="P973" s="474">
        <f t="shared" si="13"/>
        <v>10</v>
      </c>
      <c r="Q973" s="399"/>
      <c r="R973" s="471"/>
    </row>
    <row r="974" spans="1:18" s="320" customFormat="1" ht="15" customHeight="1" hidden="1" outlineLevel="3">
      <c r="A974" s="321"/>
      <c r="B974" s="466"/>
      <c r="C974" s="466"/>
      <c r="D974" s="467"/>
      <c r="E974" s="475" t="s">
        <v>3827</v>
      </c>
      <c r="F974" s="469"/>
      <c r="G974" s="476">
        <f>2*1.2</f>
        <v>2.4</v>
      </c>
      <c r="H974" s="399"/>
      <c r="I974" s="471"/>
      <c r="J974" s="474"/>
      <c r="K974" s="399"/>
      <c r="L974" s="471"/>
      <c r="M974" s="474"/>
      <c r="N974" s="399"/>
      <c r="O974" s="471"/>
      <c r="P974" s="474">
        <f t="shared" si="13"/>
        <v>2.4</v>
      </c>
      <c r="Q974" s="399"/>
      <c r="R974" s="471"/>
    </row>
    <row r="975" spans="1:18" s="320" customFormat="1" ht="15" customHeight="1" hidden="1" outlineLevel="3">
      <c r="A975" s="321"/>
      <c r="B975" s="466"/>
      <c r="C975" s="466"/>
      <c r="D975" s="467"/>
      <c r="E975" s="473" t="s">
        <v>3823</v>
      </c>
      <c r="F975" s="469"/>
      <c r="G975" s="470"/>
      <c r="H975" s="399"/>
      <c r="I975" s="471"/>
      <c r="J975" s="474"/>
      <c r="K975" s="399"/>
      <c r="L975" s="471"/>
      <c r="M975" s="474"/>
      <c r="N975" s="399"/>
      <c r="O975" s="471"/>
      <c r="P975" s="474">
        <f t="shared" si="13"/>
        <v>0</v>
      </c>
      <c r="Q975" s="399"/>
      <c r="R975" s="471"/>
    </row>
    <row r="976" spans="1:18" s="320" customFormat="1" ht="15" customHeight="1" hidden="1" outlineLevel="3">
      <c r="A976" s="321"/>
      <c r="B976" s="466"/>
      <c r="C976" s="466"/>
      <c r="D976" s="467"/>
      <c r="E976" s="475" t="s">
        <v>3828</v>
      </c>
      <c r="F976" s="469"/>
      <c r="G976" s="476">
        <f>4*6.2</f>
        <v>24.8</v>
      </c>
      <c r="H976" s="399"/>
      <c r="I976" s="471"/>
      <c r="J976" s="474"/>
      <c r="K976" s="399"/>
      <c r="L976" s="471"/>
      <c r="M976" s="474"/>
      <c r="N976" s="399"/>
      <c r="O976" s="471"/>
      <c r="P976" s="474">
        <f t="shared" si="13"/>
        <v>24.8</v>
      </c>
      <c r="Q976" s="399"/>
      <c r="R976" s="471"/>
    </row>
    <row r="977" spans="1:18" s="320" customFormat="1" ht="15" customHeight="1" hidden="1" outlineLevel="3">
      <c r="A977" s="321"/>
      <c r="B977" s="466"/>
      <c r="C977" s="466"/>
      <c r="D977" s="467"/>
      <c r="E977" s="473" t="s">
        <v>3829</v>
      </c>
      <c r="F977" s="469"/>
      <c r="G977" s="470"/>
      <c r="H977" s="399"/>
      <c r="I977" s="471"/>
      <c r="J977" s="474"/>
      <c r="K977" s="399"/>
      <c r="L977" s="471"/>
      <c r="M977" s="474"/>
      <c r="N977" s="399"/>
      <c r="O977" s="471"/>
      <c r="P977" s="474">
        <f t="shared" si="13"/>
        <v>0</v>
      </c>
      <c r="Q977" s="399"/>
      <c r="R977" s="471"/>
    </row>
    <row r="978" spans="1:18" s="320" customFormat="1" ht="15" customHeight="1" hidden="1" outlineLevel="3">
      <c r="A978" s="321"/>
      <c r="B978" s="466"/>
      <c r="C978" s="466"/>
      <c r="D978" s="467"/>
      <c r="E978" s="475" t="s">
        <v>3830</v>
      </c>
      <c r="F978" s="469"/>
      <c r="G978" s="476">
        <f>4*5</f>
        <v>20</v>
      </c>
      <c r="H978" s="399"/>
      <c r="I978" s="471"/>
      <c r="J978" s="474"/>
      <c r="K978" s="399"/>
      <c r="L978" s="471"/>
      <c r="M978" s="474"/>
      <c r="N978" s="399"/>
      <c r="O978" s="471"/>
      <c r="P978" s="474">
        <f t="shared" si="13"/>
        <v>20</v>
      </c>
      <c r="Q978" s="399"/>
      <c r="R978" s="471"/>
    </row>
    <row r="979" spans="1:18" s="320" customFormat="1" ht="15" customHeight="1" hidden="1" outlineLevel="3">
      <c r="A979" s="321"/>
      <c r="B979" s="466"/>
      <c r="C979" s="466"/>
      <c r="D979" s="467"/>
      <c r="E979" s="475" t="s">
        <v>3827</v>
      </c>
      <c r="F979" s="469"/>
      <c r="G979" s="476">
        <f>2*1.2</f>
        <v>2.4</v>
      </c>
      <c r="H979" s="399"/>
      <c r="I979" s="471"/>
      <c r="J979" s="474"/>
      <c r="K979" s="399"/>
      <c r="L979" s="471"/>
      <c r="M979" s="474"/>
      <c r="N979" s="399"/>
      <c r="O979" s="471"/>
      <c r="P979" s="474">
        <f t="shared" si="13"/>
        <v>2.4</v>
      </c>
      <c r="Q979" s="399"/>
      <c r="R979" s="471"/>
    </row>
    <row r="980" spans="1:18" s="320" customFormat="1" ht="15" customHeight="1" hidden="1" outlineLevel="3">
      <c r="A980" s="321"/>
      <c r="B980" s="466"/>
      <c r="C980" s="466"/>
      <c r="D980" s="467"/>
      <c r="E980" s="475" t="s">
        <v>3831</v>
      </c>
      <c r="F980" s="469"/>
      <c r="G980" s="476">
        <f>2*5</f>
        <v>10</v>
      </c>
      <c r="H980" s="399"/>
      <c r="I980" s="471"/>
      <c r="J980" s="474"/>
      <c r="K980" s="399"/>
      <c r="L980" s="471"/>
      <c r="M980" s="474"/>
      <c r="N980" s="399"/>
      <c r="O980" s="471"/>
      <c r="P980" s="474">
        <f t="shared" si="13"/>
        <v>10</v>
      </c>
      <c r="Q980" s="399"/>
      <c r="R980" s="471"/>
    </row>
    <row r="981" spans="1:18" s="320" customFormat="1" ht="15" customHeight="1" hidden="1" outlineLevel="3">
      <c r="A981" s="321"/>
      <c r="B981" s="466"/>
      <c r="C981" s="466"/>
      <c r="D981" s="467"/>
      <c r="E981" s="477" t="s">
        <v>227</v>
      </c>
      <c r="F981" s="469"/>
      <c r="G981" s="478">
        <f>SUM(G973:G980)</f>
        <v>69.6</v>
      </c>
      <c r="H981" s="399"/>
      <c r="I981" s="471"/>
      <c r="J981" s="474"/>
      <c r="K981" s="399"/>
      <c r="L981" s="471"/>
      <c r="M981" s="474"/>
      <c r="N981" s="399"/>
      <c r="O981" s="471"/>
      <c r="P981" s="474">
        <f t="shared" si="13"/>
        <v>69.6</v>
      </c>
      <c r="Q981" s="399"/>
      <c r="R981" s="471"/>
    </row>
    <row r="982" spans="1:18" s="320" customFormat="1" ht="22.5" customHeight="1" hidden="1" outlineLevel="2" collapsed="1">
      <c r="A982" s="321"/>
      <c r="B982" s="394" t="s">
        <v>1218</v>
      </c>
      <c r="C982" s="394" t="s">
        <v>218</v>
      </c>
      <c r="D982" s="461" t="s">
        <v>1219</v>
      </c>
      <c r="E982" s="396" t="s">
        <v>1220</v>
      </c>
      <c r="F982" s="397" t="s">
        <v>265</v>
      </c>
      <c r="G982" s="398">
        <v>13.98</v>
      </c>
      <c r="H982" s="399">
        <v>348.3</v>
      </c>
      <c r="I982" s="400">
        <f>ROUND(H982*G982,2)</f>
        <v>4869.23</v>
      </c>
      <c r="J982" s="401"/>
      <c r="K982" s="399">
        <v>348.3</v>
      </c>
      <c r="L982" s="400">
        <f>ROUND(K982*J982,2)</f>
        <v>0</v>
      </c>
      <c r="M982" s="401"/>
      <c r="N982" s="399">
        <v>348.3</v>
      </c>
      <c r="O982" s="400">
        <f>ROUND(N982*M982,2)</f>
        <v>0</v>
      </c>
      <c r="P982" s="401">
        <f t="shared" si="13"/>
        <v>13.98</v>
      </c>
      <c r="Q982" s="399">
        <v>348.3</v>
      </c>
      <c r="R982" s="400">
        <f>ROUND(Q982*P982,2)</f>
        <v>4869.23</v>
      </c>
    </row>
    <row r="983" spans="1:18" s="420" customFormat="1" ht="13.5" hidden="1" outlineLevel="3">
      <c r="A983" s="412"/>
      <c r="B983" s="413"/>
      <c r="C983" s="404" t="s">
        <v>223</v>
      </c>
      <c r="D983" s="462" t="s">
        <v>34</v>
      </c>
      <c r="E983" s="415" t="s">
        <v>1221</v>
      </c>
      <c r="F983" s="413"/>
      <c r="G983" s="416">
        <v>4.05</v>
      </c>
      <c r="H983" s="417" t="s">
        <v>34</v>
      </c>
      <c r="I983" s="418"/>
      <c r="J983" s="419"/>
      <c r="K983" s="417" t="s">
        <v>34</v>
      </c>
      <c r="L983" s="418"/>
      <c r="M983" s="419"/>
      <c r="N983" s="417" t="s">
        <v>34</v>
      </c>
      <c r="O983" s="418"/>
      <c r="P983" s="419">
        <f t="shared" si="13"/>
        <v>4.05</v>
      </c>
      <c r="Q983" s="417" t="s">
        <v>34</v>
      </c>
      <c r="R983" s="418"/>
    </row>
    <row r="984" spans="1:18" s="420" customFormat="1" ht="13.5" hidden="1" outlineLevel="3">
      <c r="A984" s="412"/>
      <c r="B984" s="413"/>
      <c r="C984" s="404" t="s">
        <v>223</v>
      </c>
      <c r="D984" s="462" t="s">
        <v>34</v>
      </c>
      <c r="E984" s="415" t="s">
        <v>1222</v>
      </c>
      <c r="F984" s="413"/>
      <c r="G984" s="416">
        <v>4.8</v>
      </c>
      <c r="H984" s="417" t="s">
        <v>34</v>
      </c>
      <c r="I984" s="418"/>
      <c r="J984" s="419"/>
      <c r="K984" s="417" t="s">
        <v>34</v>
      </c>
      <c r="L984" s="418"/>
      <c r="M984" s="419"/>
      <c r="N984" s="417" t="s">
        <v>34</v>
      </c>
      <c r="O984" s="418"/>
      <c r="P984" s="419">
        <f t="shared" si="13"/>
        <v>4.8</v>
      </c>
      <c r="Q984" s="417" t="s">
        <v>34</v>
      </c>
      <c r="R984" s="418"/>
    </row>
    <row r="985" spans="1:18" s="420" customFormat="1" ht="13.5" hidden="1" outlineLevel="3">
      <c r="A985" s="412"/>
      <c r="B985" s="413"/>
      <c r="C985" s="404" t="s">
        <v>223</v>
      </c>
      <c r="D985" s="462" t="s">
        <v>34</v>
      </c>
      <c r="E985" s="415" t="s">
        <v>1223</v>
      </c>
      <c r="F985" s="413"/>
      <c r="G985" s="416">
        <v>5.13</v>
      </c>
      <c r="H985" s="417" t="s">
        <v>34</v>
      </c>
      <c r="I985" s="418"/>
      <c r="J985" s="419"/>
      <c r="K985" s="417" t="s">
        <v>34</v>
      </c>
      <c r="L985" s="418"/>
      <c r="M985" s="419"/>
      <c r="N985" s="417" t="s">
        <v>34</v>
      </c>
      <c r="O985" s="418"/>
      <c r="P985" s="419">
        <f t="shared" si="13"/>
        <v>5.13</v>
      </c>
      <c r="Q985" s="417" t="s">
        <v>34</v>
      </c>
      <c r="R985" s="418"/>
    </row>
    <row r="986" spans="1:18" s="429" customFormat="1" ht="13.5" hidden="1" outlineLevel="3">
      <c r="A986" s="421"/>
      <c r="B986" s="422"/>
      <c r="C986" s="404" t="s">
        <v>223</v>
      </c>
      <c r="D986" s="464" t="s">
        <v>171</v>
      </c>
      <c r="E986" s="424" t="s">
        <v>227</v>
      </c>
      <c r="F986" s="422"/>
      <c r="G986" s="425">
        <v>13.98</v>
      </c>
      <c r="H986" s="426" t="s">
        <v>34</v>
      </c>
      <c r="I986" s="427"/>
      <c r="J986" s="428"/>
      <c r="K986" s="426" t="s">
        <v>34</v>
      </c>
      <c r="L986" s="427"/>
      <c r="M986" s="428"/>
      <c r="N986" s="426" t="s">
        <v>34</v>
      </c>
      <c r="O986" s="427"/>
      <c r="P986" s="428">
        <f t="shared" si="13"/>
        <v>13.98</v>
      </c>
      <c r="Q986" s="426" t="s">
        <v>34</v>
      </c>
      <c r="R986" s="427"/>
    </row>
    <row r="987" spans="1:18" s="320" customFormat="1" ht="22.5" customHeight="1" hidden="1" outlineLevel="2" collapsed="1">
      <c r="A987" s="321"/>
      <c r="B987" s="453" t="s">
        <v>1224</v>
      </c>
      <c r="C987" s="453" t="s">
        <v>316</v>
      </c>
      <c r="D987" s="472" t="s">
        <v>1089</v>
      </c>
      <c r="E987" s="455" t="s">
        <v>1090</v>
      </c>
      <c r="F987" s="456" t="s">
        <v>221</v>
      </c>
      <c r="G987" s="457">
        <v>1.812</v>
      </c>
      <c r="H987" s="458">
        <v>12384</v>
      </c>
      <c r="I987" s="459">
        <f>ROUND(H987*G987,2)</f>
        <v>22439.81</v>
      </c>
      <c r="J987" s="460"/>
      <c r="K987" s="458">
        <v>12384</v>
      </c>
      <c r="L987" s="459">
        <f>ROUND(K987*J987,2)</f>
        <v>0</v>
      </c>
      <c r="M987" s="460"/>
      <c r="N987" s="458">
        <v>12384</v>
      </c>
      <c r="O987" s="459">
        <f>ROUND(N987*M987,2)</f>
        <v>0</v>
      </c>
      <c r="P987" s="460">
        <f t="shared" si="13"/>
        <v>1.812</v>
      </c>
      <c r="Q987" s="458">
        <v>12384</v>
      </c>
      <c r="R987" s="459">
        <f>ROUND(Q987*P987,2)</f>
        <v>22439.81</v>
      </c>
    </row>
    <row r="988" spans="1:18" s="420" customFormat="1" ht="13.5" hidden="1" outlineLevel="3">
      <c r="A988" s="412"/>
      <c r="B988" s="413"/>
      <c r="C988" s="404" t="s">
        <v>223</v>
      </c>
      <c r="D988" s="462" t="s">
        <v>34</v>
      </c>
      <c r="E988" s="415" t="s">
        <v>1225</v>
      </c>
      <c r="F988" s="413"/>
      <c r="G988" s="416">
        <v>1.812</v>
      </c>
      <c r="H988" s="417" t="s">
        <v>34</v>
      </c>
      <c r="I988" s="418"/>
      <c r="J988" s="419"/>
      <c r="K988" s="417" t="s">
        <v>34</v>
      </c>
      <c r="L988" s="418"/>
      <c r="M988" s="419"/>
      <c r="N988" s="417" t="s">
        <v>34</v>
      </c>
      <c r="O988" s="418"/>
      <c r="P988" s="419">
        <f t="shared" si="13"/>
        <v>1.812</v>
      </c>
      <c r="Q988" s="417" t="s">
        <v>34</v>
      </c>
      <c r="R988" s="418"/>
    </row>
    <row r="989" spans="1:18" s="320" customFormat="1" ht="22.5" customHeight="1" hidden="1" outlineLevel="2" collapsed="1">
      <c r="A989" s="321"/>
      <c r="B989" s="394" t="s">
        <v>1226</v>
      </c>
      <c r="C989" s="394" t="s">
        <v>218</v>
      </c>
      <c r="D989" s="461" t="s">
        <v>1227</v>
      </c>
      <c r="E989" s="396" t="s">
        <v>1228</v>
      </c>
      <c r="F989" s="397" t="s">
        <v>265</v>
      </c>
      <c r="G989" s="398">
        <v>13.98</v>
      </c>
      <c r="H989" s="399">
        <v>167.2</v>
      </c>
      <c r="I989" s="400">
        <f>ROUND(H989*G989,2)</f>
        <v>2337.46</v>
      </c>
      <c r="J989" s="401"/>
      <c r="K989" s="399">
        <v>167.2</v>
      </c>
      <c r="L989" s="400">
        <f>ROUND(K989*J989,2)</f>
        <v>0</v>
      </c>
      <c r="M989" s="401"/>
      <c r="N989" s="399">
        <v>167.2</v>
      </c>
      <c r="O989" s="400">
        <f>ROUND(N989*M989,2)</f>
        <v>0</v>
      </c>
      <c r="P989" s="401">
        <f t="shared" si="13"/>
        <v>13.98</v>
      </c>
      <c r="Q989" s="399">
        <v>167.2</v>
      </c>
      <c r="R989" s="400">
        <f>ROUND(Q989*P989,2)</f>
        <v>2337.46</v>
      </c>
    </row>
    <row r="990" spans="1:18" s="420" customFormat="1" ht="13.5" hidden="1" outlineLevel="3">
      <c r="A990" s="412"/>
      <c r="B990" s="413"/>
      <c r="C990" s="404" t="s">
        <v>223</v>
      </c>
      <c r="D990" s="462" t="s">
        <v>34</v>
      </c>
      <c r="E990" s="415" t="s">
        <v>171</v>
      </c>
      <c r="F990" s="413"/>
      <c r="G990" s="416">
        <v>13.98</v>
      </c>
      <c r="H990" s="417" t="s">
        <v>34</v>
      </c>
      <c r="I990" s="418"/>
      <c r="J990" s="419"/>
      <c r="K990" s="417" t="s">
        <v>34</v>
      </c>
      <c r="L990" s="418"/>
      <c r="M990" s="419"/>
      <c r="N990" s="417" t="s">
        <v>34</v>
      </c>
      <c r="O990" s="418"/>
      <c r="P990" s="419">
        <f t="shared" si="13"/>
        <v>13.98</v>
      </c>
      <c r="Q990" s="417" t="s">
        <v>34</v>
      </c>
      <c r="R990" s="418"/>
    </row>
    <row r="991" spans="1:18" s="320" customFormat="1" ht="22.5" customHeight="1" hidden="1" outlineLevel="2">
      <c r="A991" s="321"/>
      <c r="B991" s="394" t="s">
        <v>1229</v>
      </c>
      <c r="C991" s="394" t="s">
        <v>218</v>
      </c>
      <c r="D991" s="461" t="s">
        <v>1093</v>
      </c>
      <c r="E991" s="396" t="s">
        <v>1094</v>
      </c>
      <c r="F991" s="397" t="s">
        <v>221</v>
      </c>
      <c r="G991" s="398">
        <v>1.812</v>
      </c>
      <c r="H991" s="399">
        <v>6966</v>
      </c>
      <c r="I991" s="400">
        <f>ROUND(H991*G991,2)</f>
        <v>12622.39</v>
      </c>
      <c r="J991" s="401"/>
      <c r="K991" s="399">
        <v>6966</v>
      </c>
      <c r="L991" s="400">
        <f>ROUND(K991*J991,2)</f>
        <v>0</v>
      </c>
      <c r="M991" s="401"/>
      <c r="N991" s="399">
        <v>6966</v>
      </c>
      <c r="O991" s="400">
        <f>ROUND(N991*M991,2)</f>
        <v>0</v>
      </c>
      <c r="P991" s="401">
        <f t="shared" si="13"/>
        <v>1.812</v>
      </c>
      <c r="Q991" s="399">
        <v>6966</v>
      </c>
      <c r="R991" s="400">
        <f>ROUND(Q991*P991,2)</f>
        <v>12622.39</v>
      </c>
    </row>
    <row r="992" spans="1:18" s="320" customFormat="1" ht="31.5" customHeight="1" hidden="1" outlineLevel="2" collapsed="1">
      <c r="A992" s="321"/>
      <c r="B992" s="394" t="s">
        <v>1230</v>
      </c>
      <c r="C992" s="394" t="s">
        <v>218</v>
      </c>
      <c r="D992" s="461" t="s">
        <v>1231</v>
      </c>
      <c r="E992" s="396" t="s">
        <v>1232</v>
      </c>
      <c r="F992" s="397" t="s">
        <v>265</v>
      </c>
      <c r="G992" s="398">
        <v>8.39</v>
      </c>
      <c r="H992" s="399">
        <v>1811.2</v>
      </c>
      <c r="I992" s="400">
        <f>ROUND(H992*G992,2)</f>
        <v>15195.97</v>
      </c>
      <c r="J992" s="401"/>
      <c r="K992" s="399">
        <v>1811.2</v>
      </c>
      <c r="L992" s="400">
        <f>ROUND(K992*J992,2)</f>
        <v>0</v>
      </c>
      <c r="M992" s="401"/>
      <c r="N992" s="399">
        <v>1811.2</v>
      </c>
      <c r="O992" s="400">
        <f>ROUND(N992*M992,2)</f>
        <v>0</v>
      </c>
      <c r="P992" s="401">
        <f t="shared" si="13"/>
        <v>8.39</v>
      </c>
      <c r="Q992" s="399">
        <v>1811.2</v>
      </c>
      <c r="R992" s="400">
        <f>ROUND(Q992*P992,2)</f>
        <v>15195.97</v>
      </c>
    </row>
    <row r="993" spans="1:18" s="420" customFormat="1" ht="13.5" hidden="1" outlineLevel="3">
      <c r="A993" s="412"/>
      <c r="B993" s="413"/>
      <c r="C993" s="404" t="s">
        <v>223</v>
      </c>
      <c r="D993" s="462" t="s">
        <v>34</v>
      </c>
      <c r="E993" s="415" t="s">
        <v>1233</v>
      </c>
      <c r="F993" s="413"/>
      <c r="G993" s="416">
        <v>1.8</v>
      </c>
      <c r="H993" s="417" t="s">
        <v>34</v>
      </c>
      <c r="I993" s="418"/>
      <c r="J993" s="419"/>
      <c r="K993" s="417" t="s">
        <v>34</v>
      </c>
      <c r="L993" s="418"/>
      <c r="M993" s="419"/>
      <c r="N993" s="417" t="s">
        <v>34</v>
      </c>
      <c r="O993" s="418"/>
      <c r="P993" s="419">
        <f t="shared" si="13"/>
        <v>1.8</v>
      </c>
      <c r="Q993" s="417" t="s">
        <v>34</v>
      </c>
      <c r="R993" s="418"/>
    </row>
    <row r="994" spans="1:18" s="420" customFormat="1" ht="13.5" hidden="1" outlineLevel="3">
      <c r="A994" s="412"/>
      <c r="B994" s="413"/>
      <c r="C994" s="404" t="s">
        <v>223</v>
      </c>
      <c r="D994" s="462" t="s">
        <v>34</v>
      </c>
      <c r="E994" s="415" t="s">
        <v>1234</v>
      </c>
      <c r="F994" s="413"/>
      <c r="G994" s="416">
        <v>3.8</v>
      </c>
      <c r="H994" s="417" t="s">
        <v>34</v>
      </c>
      <c r="I994" s="418"/>
      <c r="J994" s="419"/>
      <c r="K994" s="417" t="s">
        <v>34</v>
      </c>
      <c r="L994" s="418"/>
      <c r="M994" s="419"/>
      <c r="N994" s="417" t="s">
        <v>34</v>
      </c>
      <c r="O994" s="418"/>
      <c r="P994" s="419">
        <f t="shared" si="13"/>
        <v>3.8</v>
      </c>
      <c r="Q994" s="417" t="s">
        <v>34</v>
      </c>
      <c r="R994" s="418"/>
    </row>
    <row r="995" spans="1:18" s="420" customFormat="1" ht="13.5" hidden="1" outlineLevel="3">
      <c r="A995" s="412"/>
      <c r="B995" s="413"/>
      <c r="C995" s="404" t="s">
        <v>223</v>
      </c>
      <c r="D995" s="462" t="s">
        <v>34</v>
      </c>
      <c r="E995" s="415" t="s">
        <v>1235</v>
      </c>
      <c r="F995" s="413"/>
      <c r="G995" s="416">
        <v>2.79</v>
      </c>
      <c r="H995" s="417" t="s">
        <v>34</v>
      </c>
      <c r="I995" s="418"/>
      <c r="J995" s="419"/>
      <c r="K995" s="417" t="s">
        <v>34</v>
      </c>
      <c r="L995" s="418"/>
      <c r="M995" s="419"/>
      <c r="N995" s="417" t="s">
        <v>34</v>
      </c>
      <c r="O995" s="418"/>
      <c r="P995" s="419">
        <f t="shared" si="13"/>
        <v>2.79</v>
      </c>
      <c r="Q995" s="417" t="s">
        <v>34</v>
      </c>
      <c r="R995" s="418"/>
    </row>
    <row r="996" spans="1:18" s="429" customFormat="1" ht="13.5" hidden="1" outlineLevel="3">
      <c r="A996" s="421"/>
      <c r="B996" s="422"/>
      <c r="C996" s="404" t="s">
        <v>223</v>
      </c>
      <c r="D996" s="464" t="s">
        <v>34</v>
      </c>
      <c r="E996" s="424" t="s">
        <v>227</v>
      </c>
      <c r="F996" s="422"/>
      <c r="G996" s="425">
        <v>8.39</v>
      </c>
      <c r="H996" s="426" t="s">
        <v>34</v>
      </c>
      <c r="I996" s="427"/>
      <c r="J996" s="428"/>
      <c r="K996" s="426" t="s">
        <v>34</v>
      </c>
      <c r="L996" s="427"/>
      <c r="M996" s="428"/>
      <c r="N996" s="426" t="s">
        <v>34</v>
      </c>
      <c r="O996" s="427"/>
      <c r="P996" s="428">
        <f t="shared" si="13"/>
        <v>8.39</v>
      </c>
      <c r="Q996" s="426" t="s">
        <v>34</v>
      </c>
      <c r="R996" s="427"/>
    </row>
    <row r="997" spans="1:18" s="390" customFormat="1" ht="29.85" customHeight="1" outlineLevel="1" collapsed="1">
      <c r="A997" s="384"/>
      <c r="B997" s="385"/>
      <c r="C997" s="386" t="s">
        <v>71</v>
      </c>
      <c r="D997" s="391" t="s">
        <v>83</v>
      </c>
      <c r="E997" s="392" t="s">
        <v>1236</v>
      </c>
      <c r="F997" s="385"/>
      <c r="G997" s="385"/>
      <c r="H997" s="388" t="s">
        <v>34</v>
      </c>
      <c r="I997" s="393">
        <f>SUM(I998:I1247)</f>
        <v>22672774.110000003</v>
      </c>
      <c r="J997" s="384"/>
      <c r="K997" s="388" t="s">
        <v>34</v>
      </c>
      <c r="L997" s="393">
        <f>SUM(L998:L1247)</f>
        <v>0</v>
      </c>
      <c r="M997" s="384"/>
      <c r="N997" s="388" t="s">
        <v>34</v>
      </c>
      <c r="O997" s="393">
        <f>SUM(O998:O1247)</f>
        <v>0</v>
      </c>
      <c r="P997" s="384"/>
      <c r="Q997" s="388" t="s">
        <v>34</v>
      </c>
      <c r="R997" s="393">
        <f>SUM(R998:R1247)</f>
        <v>22672774.110000003</v>
      </c>
    </row>
    <row r="998" spans="1:18" s="320" customFormat="1" ht="22.5" customHeight="1" hidden="1" outlineLevel="2" collapsed="1">
      <c r="A998" s="321"/>
      <c r="B998" s="394" t="s">
        <v>1237</v>
      </c>
      <c r="C998" s="394" t="s">
        <v>218</v>
      </c>
      <c r="D998" s="461" t="s">
        <v>1238</v>
      </c>
      <c r="E998" s="396" t="s">
        <v>1239</v>
      </c>
      <c r="F998" s="397" t="s">
        <v>221</v>
      </c>
      <c r="G998" s="398">
        <v>2276.999</v>
      </c>
      <c r="H998" s="399">
        <v>3099.9</v>
      </c>
      <c r="I998" s="400">
        <f>ROUND(H998*G998,2)</f>
        <v>7058469.2</v>
      </c>
      <c r="J998" s="401"/>
      <c r="K998" s="399">
        <v>3099.9</v>
      </c>
      <c r="L998" s="400">
        <f>ROUND(K998*J998,2)</f>
        <v>0</v>
      </c>
      <c r="M998" s="401"/>
      <c r="N998" s="399">
        <v>3099.9</v>
      </c>
      <c r="O998" s="400">
        <f>ROUND(N998*M998,2)</f>
        <v>0</v>
      </c>
      <c r="P998" s="401">
        <f t="shared" si="13"/>
        <v>2276.999</v>
      </c>
      <c r="Q998" s="399">
        <v>3099.9</v>
      </c>
      <c r="R998" s="400">
        <f>ROUND(Q998*P998,2)</f>
        <v>7058469.2</v>
      </c>
    </row>
    <row r="999" spans="1:18" s="411" customFormat="1" ht="13.5" hidden="1" outlineLevel="3">
      <c r="A999" s="402"/>
      <c r="B999" s="403"/>
      <c r="C999" s="404" t="s">
        <v>223</v>
      </c>
      <c r="D999" s="407" t="s">
        <v>34</v>
      </c>
      <c r="E999" s="406" t="s">
        <v>869</v>
      </c>
      <c r="F999" s="403"/>
      <c r="G999" s="407" t="s">
        <v>34</v>
      </c>
      <c r="H999" s="408" t="s">
        <v>34</v>
      </c>
      <c r="I999" s="409"/>
      <c r="J999" s="410"/>
      <c r="K999" s="408" t="s">
        <v>34</v>
      </c>
      <c r="L999" s="409"/>
      <c r="M999" s="410"/>
      <c r="N999" s="408" t="s">
        <v>34</v>
      </c>
      <c r="O999" s="409"/>
      <c r="P999" s="410" t="e">
        <f t="shared" si="13"/>
        <v>#VALUE!</v>
      </c>
      <c r="Q999" s="408" t="s">
        <v>34</v>
      </c>
      <c r="R999" s="409"/>
    </row>
    <row r="1000" spans="1:18" s="411" customFormat="1" ht="13.5" hidden="1" outlineLevel="3">
      <c r="A1000" s="402"/>
      <c r="B1000" s="403"/>
      <c r="C1000" s="404" t="s">
        <v>223</v>
      </c>
      <c r="D1000" s="407" t="s">
        <v>34</v>
      </c>
      <c r="E1000" s="406" t="s">
        <v>1240</v>
      </c>
      <c r="F1000" s="403"/>
      <c r="G1000" s="407" t="s">
        <v>34</v>
      </c>
      <c r="H1000" s="408" t="s">
        <v>34</v>
      </c>
      <c r="I1000" s="409"/>
      <c r="J1000" s="410"/>
      <c r="K1000" s="408" t="s">
        <v>34</v>
      </c>
      <c r="L1000" s="409"/>
      <c r="M1000" s="410"/>
      <c r="N1000" s="408" t="s">
        <v>34</v>
      </c>
      <c r="O1000" s="409"/>
      <c r="P1000" s="410" t="e">
        <f t="shared" si="13"/>
        <v>#VALUE!</v>
      </c>
      <c r="Q1000" s="408" t="s">
        <v>34</v>
      </c>
      <c r="R1000" s="409"/>
    </row>
    <row r="1001" spans="1:18" s="420" customFormat="1" ht="13.5" hidden="1" outlineLevel="3">
      <c r="A1001" s="412"/>
      <c r="B1001" s="413"/>
      <c r="C1001" s="404" t="s">
        <v>223</v>
      </c>
      <c r="D1001" s="462" t="s">
        <v>34</v>
      </c>
      <c r="E1001" s="415" t="s">
        <v>1241</v>
      </c>
      <c r="F1001" s="413"/>
      <c r="G1001" s="416">
        <v>784.98</v>
      </c>
      <c r="H1001" s="417" t="s">
        <v>34</v>
      </c>
      <c r="I1001" s="418"/>
      <c r="J1001" s="419"/>
      <c r="K1001" s="417" t="s">
        <v>34</v>
      </c>
      <c r="L1001" s="418"/>
      <c r="M1001" s="419"/>
      <c r="N1001" s="417" t="s">
        <v>34</v>
      </c>
      <c r="O1001" s="418"/>
      <c r="P1001" s="419">
        <f t="shared" si="13"/>
        <v>784.98</v>
      </c>
      <c r="Q1001" s="417" t="s">
        <v>34</v>
      </c>
      <c r="R1001" s="418"/>
    </row>
    <row r="1002" spans="1:18" s="411" customFormat="1" ht="13.5" hidden="1" outlineLevel="3">
      <c r="A1002" s="402"/>
      <c r="B1002" s="403"/>
      <c r="C1002" s="404" t="s">
        <v>223</v>
      </c>
      <c r="D1002" s="407" t="s">
        <v>34</v>
      </c>
      <c r="E1002" s="406" t="s">
        <v>1242</v>
      </c>
      <c r="F1002" s="403"/>
      <c r="G1002" s="407" t="s">
        <v>34</v>
      </c>
      <c r="H1002" s="408" t="s">
        <v>34</v>
      </c>
      <c r="I1002" s="409"/>
      <c r="J1002" s="410"/>
      <c r="K1002" s="408" t="s">
        <v>34</v>
      </c>
      <c r="L1002" s="409"/>
      <c r="M1002" s="410"/>
      <c r="N1002" s="408" t="s">
        <v>34</v>
      </c>
      <c r="O1002" s="409"/>
      <c r="P1002" s="410" t="e">
        <f t="shared" si="13"/>
        <v>#VALUE!</v>
      </c>
      <c r="Q1002" s="408" t="s">
        <v>34</v>
      </c>
      <c r="R1002" s="409"/>
    </row>
    <row r="1003" spans="1:18" s="420" customFormat="1" ht="13.5" hidden="1" outlineLevel="3">
      <c r="A1003" s="412"/>
      <c r="B1003" s="413"/>
      <c r="C1003" s="404" t="s">
        <v>223</v>
      </c>
      <c r="D1003" s="462" t="s">
        <v>34</v>
      </c>
      <c r="E1003" s="415" t="s">
        <v>1243</v>
      </c>
      <c r="F1003" s="413"/>
      <c r="G1003" s="416">
        <v>37.5</v>
      </c>
      <c r="H1003" s="417" t="s">
        <v>34</v>
      </c>
      <c r="I1003" s="418"/>
      <c r="J1003" s="419"/>
      <c r="K1003" s="417" t="s">
        <v>34</v>
      </c>
      <c r="L1003" s="418"/>
      <c r="M1003" s="419"/>
      <c r="N1003" s="417" t="s">
        <v>34</v>
      </c>
      <c r="O1003" s="418"/>
      <c r="P1003" s="419">
        <f t="shared" si="13"/>
        <v>37.5</v>
      </c>
      <c r="Q1003" s="417" t="s">
        <v>34</v>
      </c>
      <c r="R1003" s="418"/>
    </row>
    <row r="1004" spans="1:18" s="420" customFormat="1" ht="13.5" hidden="1" outlineLevel="3">
      <c r="A1004" s="412"/>
      <c r="B1004" s="413"/>
      <c r="C1004" s="404" t="s">
        <v>223</v>
      </c>
      <c r="D1004" s="462" t="s">
        <v>34</v>
      </c>
      <c r="E1004" s="415" t="s">
        <v>1244</v>
      </c>
      <c r="F1004" s="413"/>
      <c r="G1004" s="416">
        <v>4.5</v>
      </c>
      <c r="H1004" s="417" t="s">
        <v>34</v>
      </c>
      <c r="I1004" s="418"/>
      <c r="J1004" s="419"/>
      <c r="K1004" s="417" t="s">
        <v>34</v>
      </c>
      <c r="L1004" s="418"/>
      <c r="M1004" s="419"/>
      <c r="N1004" s="417" t="s">
        <v>34</v>
      </c>
      <c r="O1004" s="418"/>
      <c r="P1004" s="419">
        <f t="shared" si="13"/>
        <v>4.5</v>
      </c>
      <c r="Q1004" s="417" t="s">
        <v>34</v>
      </c>
      <c r="R1004" s="418"/>
    </row>
    <row r="1005" spans="1:18" s="445" customFormat="1" ht="13.5" hidden="1" outlineLevel="3">
      <c r="A1005" s="444"/>
      <c r="B1005" s="446"/>
      <c r="C1005" s="404" t="s">
        <v>223</v>
      </c>
      <c r="D1005" s="463" t="s">
        <v>34</v>
      </c>
      <c r="E1005" s="448" t="s">
        <v>238</v>
      </c>
      <c r="F1005" s="446"/>
      <c r="G1005" s="449">
        <v>826.98</v>
      </c>
      <c r="H1005" s="450" t="s">
        <v>34</v>
      </c>
      <c r="I1005" s="451"/>
      <c r="J1005" s="452"/>
      <c r="K1005" s="450" t="s">
        <v>34</v>
      </c>
      <c r="L1005" s="451"/>
      <c r="M1005" s="452"/>
      <c r="N1005" s="450" t="s">
        <v>34</v>
      </c>
      <c r="O1005" s="451"/>
      <c r="P1005" s="452">
        <f t="shared" si="13"/>
        <v>826.98</v>
      </c>
      <c r="Q1005" s="450" t="s">
        <v>34</v>
      </c>
      <c r="R1005" s="451"/>
    </row>
    <row r="1006" spans="1:18" s="411" customFormat="1" ht="13.5" hidden="1" outlineLevel="3">
      <c r="A1006" s="402"/>
      <c r="B1006" s="403"/>
      <c r="C1006" s="404" t="s">
        <v>223</v>
      </c>
      <c r="D1006" s="407" t="s">
        <v>34</v>
      </c>
      <c r="E1006" s="406" t="s">
        <v>1245</v>
      </c>
      <c r="F1006" s="403"/>
      <c r="G1006" s="407" t="s">
        <v>34</v>
      </c>
      <c r="H1006" s="408" t="s">
        <v>34</v>
      </c>
      <c r="I1006" s="409"/>
      <c r="J1006" s="410"/>
      <c r="K1006" s="408" t="s">
        <v>34</v>
      </c>
      <c r="L1006" s="409"/>
      <c r="M1006" s="410"/>
      <c r="N1006" s="408" t="s">
        <v>34</v>
      </c>
      <c r="O1006" s="409"/>
      <c r="P1006" s="410" t="e">
        <f t="shared" si="13"/>
        <v>#VALUE!</v>
      </c>
      <c r="Q1006" s="408" t="s">
        <v>34</v>
      </c>
      <c r="R1006" s="409"/>
    </row>
    <row r="1007" spans="1:18" s="420" customFormat="1" ht="13.5" hidden="1" outlineLevel="3">
      <c r="A1007" s="412"/>
      <c r="B1007" s="413"/>
      <c r="C1007" s="404" t="s">
        <v>223</v>
      </c>
      <c r="D1007" s="462" t="s">
        <v>34</v>
      </c>
      <c r="E1007" s="415" t="s">
        <v>1246</v>
      </c>
      <c r="F1007" s="413"/>
      <c r="G1007" s="416">
        <v>697.5</v>
      </c>
      <c r="H1007" s="417" t="s">
        <v>34</v>
      </c>
      <c r="I1007" s="418"/>
      <c r="J1007" s="419"/>
      <c r="K1007" s="417" t="s">
        <v>34</v>
      </c>
      <c r="L1007" s="418"/>
      <c r="M1007" s="419"/>
      <c r="N1007" s="417" t="s">
        <v>34</v>
      </c>
      <c r="O1007" s="418"/>
      <c r="P1007" s="419">
        <f t="shared" si="13"/>
        <v>697.5</v>
      </c>
      <c r="Q1007" s="417" t="s">
        <v>34</v>
      </c>
      <c r="R1007" s="418"/>
    </row>
    <row r="1008" spans="1:18" s="411" customFormat="1" ht="13.5" hidden="1" outlineLevel="3">
      <c r="A1008" s="402"/>
      <c r="B1008" s="403"/>
      <c r="C1008" s="404" t="s">
        <v>223</v>
      </c>
      <c r="D1008" s="407" t="s">
        <v>34</v>
      </c>
      <c r="E1008" s="406" t="s">
        <v>1247</v>
      </c>
      <c r="F1008" s="403"/>
      <c r="G1008" s="407" t="s">
        <v>34</v>
      </c>
      <c r="H1008" s="408" t="s">
        <v>34</v>
      </c>
      <c r="I1008" s="409"/>
      <c r="J1008" s="410"/>
      <c r="K1008" s="408" t="s">
        <v>34</v>
      </c>
      <c r="L1008" s="409"/>
      <c r="M1008" s="410"/>
      <c r="N1008" s="408" t="s">
        <v>34</v>
      </c>
      <c r="O1008" s="409"/>
      <c r="P1008" s="410" t="e">
        <f t="shared" si="13"/>
        <v>#VALUE!</v>
      </c>
      <c r="Q1008" s="408" t="s">
        <v>34</v>
      </c>
      <c r="R1008" s="409"/>
    </row>
    <row r="1009" spans="1:18" s="420" customFormat="1" ht="13.5" hidden="1" outlineLevel="3">
      <c r="A1009" s="412"/>
      <c r="B1009" s="413"/>
      <c r="C1009" s="404" t="s">
        <v>223</v>
      </c>
      <c r="D1009" s="462" t="s">
        <v>34</v>
      </c>
      <c r="E1009" s="415" t="s">
        <v>1248</v>
      </c>
      <c r="F1009" s="413"/>
      <c r="G1009" s="416">
        <v>-36</v>
      </c>
      <c r="H1009" s="417" t="s">
        <v>34</v>
      </c>
      <c r="I1009" s="418"/>
      <c r="J1009" s="419"/>
      <c r="K1009" s="417" t="s">
        <v>34</v>
      </c>
      <c r="L1009" s="418"/>
      <c r="M1009" s="419"/>
      <c r="N1009" s="417" t="s">
        <v>34</v>
      </c>
      <c r="O1009" s="418"/>
      <c r="P1009" s="419">
        <f t="shared" si="13"/>
        <v>-36</v>
      </c>
      <c r="Q1009" s="417" t="s">
        <v>34</v>
      </c>
      <c r="R1009" s="418"/>
    </row>
    <row r="1010" spans="1:18" s="420" customFormat="1" ht="13.5" hidden="1" outlineLevel="3">
      <c r="A1010" s="412"/>
      <c r="B1010" s="413"/>
      <c r="C1010" s="404" t="s">
        <v>223</v>
      </c>
      <c r="D1010" s="462" t="s">
        <v>34</v>
      </c>
      <c r="E1010" s="415" t="s">
        <v>1249</v>
      </c>
      <c r="F1010" s="413"/>
      <c r="G1010" s="416">
        <v>-1.62</v>
      </c>
      <c r="H1010" s="417" t="s">
        <v>34</v>
      </c>
      <c r="I1010" s="418"/>
      <c r="J1010" s="419"/>
      <c r="K1010" s="417" t="s">
        <v>34</v>
      </c>
      <c r="L1010" s="418"/>
      <c r="M1010" s="419"/>
      <c r="N1010" s="417" t="s">
        <v>34</v>
      </c>
      <c r="O1010" s="418"/>
      <c r="P1010" s="419">
        <f t="shared" si="13"/>
        <v>-1.62</v>
      </c>
      <c r="Q1010" s="417" t="s">
        <v>34</v>
      </c>
      <c r="R1010" s="418"/>
    </row>
    <row r="1011" spans="1:18" s="420" customFormat="1" ht="13.5" hidden="1" outlineLevel="3">
      <c r="A1011" s="412"/>
      <c r="B1011" s="413"/>
      <c r="C1011" s="404" t="s">
        <v>223</v>
      </c>
      <c r="D1011" s="462" t="s">
        <v>34</v>
      </c>
      <c r="E1011" s="415" t="s">
        <v>1250</v>
      </c>
      <c r="F1011" s="413"/>
      <c r="G1011" s="416">
        <v>-7.461</v>
      </c>
      <c r="H1011" s="417" t="s">
        <v>34</v>
      </c>
      <c r="I1011" s="418"/>
      <c r="J1011" s="419"/>
      <c r="K1011" s="417" t="s">
        <v>34</v>
      </c>
      <c r="L1011" s="418"/>
      <c r="M1011" s="419"/>
      <c r="N1011" s="417" t="s">
        <v>34</v>
      </c>
      <c r="O1011" s="418"/>
      <c r="P1011" s="419">
        <f t="shared" si="13"/>
        <v>-7.461</v>
      </c>
      <c r="Q1011" s="417" t="s">
        <v>34</v>
      </c>
      <c r="R1011" s="418"/>
    </row>
    <row r="1012" spans="1:18" s="445" customFormat="1" ht="13.5" hidden="1" outlineLevel="3">
      <c r="A1012" s="444"/>
      <c r="B1012" s="446"/>
      <c r="C1012" s="404" t="s">
        <v>223</v>
      </c>
      <c r="D1012" s="463" t="s">
        <v>34</v>
      </c>
      <c r="E1012" s="448" t="s">
        <v>238</v>
      </c>
      <c r="F1012" s="446"/>
      <c r="G1012" s="449">
        <v>652.419</v>
      </c>
      <c r="H1012" s="450" t="s">
        <v>34</v>
      </c>
      <c r="I1012" s="451"/>
      <c r="J1012" s="452"/>
      <c r="K1012" s="450" t="s">
        <v>34</v>
      </c>
      <c r="L1012" s="451"/>
      <c r="M1012" s="452"/>
      <c r="N1012" s="450" t="s">
        <v>34</v>
      </c>
      <c r="O1012" s="451"/>
      <c r="P1012" s="452">
        <f t="shared" si="13"/>
        <v>652.419</v>
      </c>
      <c r="Q1012" s="450" t="s">
        <v>34</v>
      </c>
      <c r="R1012" s="451"/>
    </row>
    <row r="1013" spans="1:18" s="411" customFormat="1" ht="13.5" hidden="1" outlineLevel="3">
      <c r="A1013" s="402"/>
      <c r="B1013" s="403"/>
      <c r="C1013" s="404" t="s">
        <v>223</v>
      </c>
      <c r="D1013" s="407" t="s">
        <v>34</v>
      </c>
      <c r="E1013" s="406" t="s">
        <v>1251</v>
      </c>
      <c r="F1013" s="403"/>
      <c r="G1013" s="407" t="s">
        <v>34</v>
      </c>
      <c r="H1013" s="408" t="s">
        <v>34</v>
      </c>
      <c r="I1013" s="409"/>
      <c r="J1013" s="410"/>
      <c r="K1013" s="408" t="s">
        <v>34</v>
      </c>
      <c r="L1013" s="409"/>
      <c r="M1013" s="410"/>
      <c r="N1013" s="408" t="s">
        <v>34</v>
      </c>
      <c r="O1013" s="409"/>
      <c r="P1013" s="410" t="e">
        <f t="shared" si="13"/>
        <v>#VALUE!</v>
      </c>
      <c r="Q1013" s="408" t="s">
        <v>34</v>
      </c>
      <c r="R1013" s="409"/>
    </row>
    <row r="1014" spans="1:18" s="420" customFormat="1" ht="13.5" hidden="1" outlineLevel="3">
      <c r="A1014" s="412"/>
      <c r="B1014" s="413"/>
      <c r="C1014" s="404" t="s">
        <v>223</v>
      </c>
      <c r="D1014" s="462" t="s">
        <v>34</v>
      </c>
      <c r="E1014" s="415" t="s">
        <v>1252</v>
      </c>
      <c r="F1014" s="413"/>
      <c r="G1014" s="416">
        <v>334</v>
      </c>
      <c r="H1014" s="417" t="s">
        <v>34</v>
      </c>
      <c r="I1014" s="418"/>
      <c r="J1014" s="419"/>
      <c r="K1014" s="417" t="s">
        <v>34</v>
      </c>
      <c r="L1014" s="418"/>
      <c r="M1014" s="419"/>
      <c r="N1014" s="417" t="s">
        <v>34</v>
      </c>
      <c r="O1014" s="418"/>
      <c r="P1014" s="419">
        <f t="shared" si="13"/>
        <v>334</v>
      </c>
      <c r="Q1014" s="417" t="s">
        <v>34</v>
      </c>
      <c r="R1014" s="418"/>
    </row>
    <row r="1015" spans="1:18" s="411" customFormat="1" ht="13.5" hidden="1" outlineLevel="3">
      <c r="A1015" s="402"/>
      <c r="B1015" s="403"/>
      <c r="C1015" s="404" t="s">
        <v>223</v>
      </c>
      <c r="D1015" s="407" t="s">
        <v>34</v>
      </c>
      <c r="E1015" s="406" t="s">
        <v>1253</v>
      </c>
      <c r="F1015" s="403"/>
      <c r="G1015" s="407" t="s">
        <v>34</v>
      </c>
      <c r="H1015" s="408" t="s">
        <v>34</v>
      </c>
      <c r="I1015" s="409"/>
      <c r="J1015" s="410"/>
      <c r="K1015" s="408" t="s">
        <v>34</v>
      </c>
      <c r="L1015" s="409"/>
      <c r="M1015" s="410"/>
      <c r="N1015" s="408" t="s">
        <v>34</v>
      </c>
      <c r="O1015" s="409"/>
      <c r="P1015" s="410" t="e">
        <f aca="true" t="shared" si="14" ref="P1015:P1078">J1015+M1015+G1015</f>
        <v>#VALUE!</v>
      </c>
      <c r="Q1015" s="408" t="s">
        <v>34</v>
      </c>
      <c r="R1015" s="409"/>
    </row>
    <row r="1016" spans="1:18" s="420" customFormat="1" ht="13.5" hidden="1" outlineLevel="3">
      <c r="A1016" s="412"/>
      <c r="B1016" s="413"/>
      <c r="C1016" s="404" t="s">
        <v>223</v>
      </c>
      <c r="D1016" s="462" t="s">
        <v>34</v>
      </c>
      <c r="E1016" s="415" t="s">
        <v>1254</v>
      </c>
      <c r="F1016" s="413"/>
      <c r="G1016" s="416">
        <v>362</v>
      </c>
      <c r="H1016" s="417" t="s">
        <v>34</v>
      </c>
      <c r="I1016" s="418"/>
      <c r="J1016" s="419"/>
      <c r="K1016" s="417" t="s">
        <v>34</v>
      </c>
      <c r="L1016" s="418"/>
      <c r="M1016" s="419"/>
      <c r="N1016" s="417" t="s">
        <v>34</v>
      </c>
      <c r="O1016" s="418"/>
      <c r="P1016" s="419">
        <f t="shared" si="14"/>
        <v>362</v>
      </c>
      <c r="Q1016" s="417" t="s">
        <v>34</v>
      </c>
      <c r="R1016" s="418"/>
    </row>
    <row r="1017" spans="1:18" s="420" customFormat="1" ht="13.5" hidden="1" outlineLevel="3">
      <c r="A1017" s="412"/>
      <c r="B1017" s="413"/>
      <c r="C1017" s="404" t="s">
        <v>223</v>
      </c>
      <c r="D1017" s="462" t="s">
        <v>34</v>
      </c>
      <c r="E1017" s="415" t="s">
        <v>1255</v>
      </c>
      <c r="F1017" s="413"/>
      <c r="G1017" s="416">
        <v>5.625</v>
      </c>
      <c r="H1017" s="417" t="s">
        <v>34</v>
      </c>
      <c r="I1017" s="418"/>
      <c r="J1017" s="419"/>
      <c r="K1017" s="417" t="s">
        <v>34</v>
      </c>
      <c r="L1017" s="418"/>
      <c r="M1017" s="419"/>
      <c r="N1017" s="417" t="s">
        <v>34</v>
      </c>
      <c r="O1017" s="418"/>
      <c r="P1017" s="419">
        <f t="shared" si="14"/>
        <v>5.625</v>
      </c>
      <c r="Q1017" s="417" t="s">
        <v>34</v>
      </c>
      <c r="R1017" s="418"/>
    </row>
    <row r="1018" spans="1:18" s="420" customFormat="1" ht="13.5" hidden="1" outlineLevel="3">
      <c r="A1018" s="412"/>
      <c r="B1018" s="413"/>
      <c r="C1018" s="404" t="s">
        <v>223</v>
      </c>
      <c r="D1018" s="462" t="s">
        <v>34</v>
      </c>
      <c r="E1018" s="415" t="s">
        <v>1256</v>
      </c>
      <c r="F1018" s="413"/>
      <c r="G1018" s="416">
        <v>80</v>
      </c>
      <c r="H1018" s="417" t="s">
        <v>34</v>
      </c>
      <c r="I1018" s="418"/>
      <c r="J1018" s="419"/>
      <c r="K1018" s="417" t="s">
        <v>34</v>
      </c>
      <c r="L1018" s="418"/>
      <c r="M1018" s="419"/>
      <c r="N1018" s="417" t="s">
        <v>34</v>
      </c>
      <c r="O1018" s="418"/>
      <c r="P1018" s="419">
        <f t="shared" si="14"/>
        <v>80</v>
      </c>
      <c r="Q1018" s="417" t="s">
        <v>34</v>
      </c>
      <c r="R1018" s="418"/>
    </row>
    <row r="1019" spans="1:18" s="411" customFormat="1" ht="13.5" hidden="1" outlineLevel="3">
      <c r="A1019" s="402"/>
      <c r="B1019" s="403"/>
      <c r="C1019" s="404" t="s">
        <v>223</v>
      </c>
      <c r="D1019" s="407" t="s">
        <v>34</v>
      </c>
      <c r="E1019" s="406" t="s">
        <v>1257</v>
      </c>
      <c r="F1019" s="403"/>
      <c r="G1019" s="407" t="s">
        <v>34</v>
      </c>
      <c r="H1019" s="408" t="s">
        <v>34</v>
      </c>
      <c r="I1019" s="409"/>
      <c r="J1019" s="410"/>
      <c r="K1019" s="408" t="s">
        <v>34</v>
      </c>
      <c r="L1019" s="409"/>
      <c r="M1019" s="410"/>
      <c r="N1019" s="408" t="s">
        <v>34</v>
      </c>
      <c r="O1019" s="409"/>
      <c r="P1019" s="410" t="e">
        <f t="shared" si="14"/>
        <v>#VALUE!</v>
      </c>
      <c r="Q1019" s="408" t="s">
        <v>34</v>
      </c>
      <c r="R1019" s="409"/>
    </row>
    <row r="1020" spans="1:18" s="420" customFormat="1" ht="13.5" hidden="1" outlineLevel="3">
      <c r="A1020" s="412"/>
      <c r="B1020" s="413"/>
      <c r="C1020" s="404" t="s">
        <v>223</v>
      </c>
      <c r="D1020" s="462" t="s">
        <v>34</v>
      </c>
      <c r="E1020" s="415" t="s">
        <v>1258</v>
      </c>
      <c r="F1020" s="413"/>
      <c r="G1020" s="416">
        <v>12.6</v>
      </c>
      <c r="H1020" s="417" t="s">
        <v>34</v>
      </c>
      <c r="I1020" s="418"/>
      <c r="J1020" s="419"/>
      <c r="K1020" s="417" t="s">
        <v>34</v>
      </c>
      <c r="L1020" s="418"/>
      <c r="M1020" s="419"/>
      <c r="N1020" s="417" t="s">
        <v>34</v>
      </c>
      <c r="O1020" s="418"/>
      <c r="P1020" s="419">
        <f t="shared" si="14"/>
        <v>12.6</v>
      </c>
      <c r="Q1020" s="417" t="s">
        <v>34</v>
      </c>
      <c r="R1020" s="418"/>
    </row>
    <row r="1021" spans="1:18" s="420" customFormat="1" ht="13.5" hidden="1" outlineLevel="3">
      <c r="A1021" s="412"/>
      <c r="B1021" s="413"/>
      <c r="C1021" s="404" t="s">
        <v>223</v>
      </c>
      <c r="D1021" s="462" t="s">
        <v>34</v>
      </c>
      <c r="E1021" s="415" t="s">
        <v>1259</v>
      </c>
      <c r="F1021" s="413"/>
      <c r="G1021" s="416">
        <v>26.4</v>
      </c>
      <c r="H1021" s="417" t="s">
        <v>34</v>
      </c>
      <c r="I1021" s="418"/>
      <c r="J1021" s="419"/>
      <c r="K1021" s="417" t="s">
        <v>34</v>
      </c>
      <c r="L1021" s="418"/>
      <c r="M1021" s="419"/>
      <c r="N1021" s="417" t="s">
        <v>34</v>
      </c>
      <c r="O1021" s="418"/>
      <c r="P1021" s="419">
        <f t="shared" si="14"/>
        <v>26.4</v>
      </c>
      <c r="Q1021" s="417" t="s">
        <v>34</v>
      </c>
      <c r="R1021" s="418"/>
    </row>
    <row r="1022" spans="1:18" s="445" customFormat="1" ht="13.5" hidden="1" outlineLevel="3">
      <c r="A1022" s="444"/>
      <c r="B1022" s="446"/>
      <c r="C1022" s="404" t="s">
        <v>223</v>
      </c>
      <c r="D1022" s="463" t="s">
        <v>34</v>
      </c>
      <c r="E1022" s="448" t="s">
        <v>238</v>
      </c>
      <c r="F1022" s="446"/>
      <c r="G1022" s="449">
        <v>820.625</v>
      </c>
      <c r="H1022" s="450" t="s">
        <v>34</v>
      </c>
      <c r="I1022" s="451"/>
      <c r="J1022" s="452"/>
      <c r="K1022" s="450" t="s">
        <v>34</v>
      </c>
      <c r="L1022" s="451"/>
      <c r="M1022" s="452"/>
      <c r="N1022" s="450" t="s">
        <v>34</v>
      </c>
      <c r="O1022" s="451"/>
      <c r="P1022" s="452">
        <f t="shared" si="14"/>
        <v>820.625</v>
      </c>
      <c r="Q1022" s="450" t="s">
        <v>34</v>
      </c>
      <c r="R1022" s="451"/>
    </row>
    <row r="1023" spans="1:18" s="411" customFormat="1" ht="13.5" hidden="1" outlineLevel="3">
      <c r="A1023" s="402"/>
      <c r="B1023" s="403"/>
      <c r="C1023" s="404" t="s">
        <v>223</v>
      </c>
      <c r="D1023" s="407" t="s">
        <v>34</v>
      </c>
      <c r="E1023" s="406" t="s">
        <v>1260</v>
      </c>
      <c r="F1023" s="403"/>
      <c r="G1023" s="407" t="s">
        <v>34</v>
      </c>
      <c r="H1023" s="408" t="s">
        <v>34</v>
      </c>
      <c r="I1023" s="409"/>
      <c r="J1023" s="410"/>
      <c r="K1023" s="408" t="s">
        <v>34</v>
      </c>
      <c r="L1023" s="409"/>
      <c r="M1023" s="410"/>
      <c r="N1023" s="408" t="s">
        <v>34</v>
      </c>
      <c r="O1023" s="409"/>
      <c r="P1023" s="410" t="e">
        <f t="shared" si="14"/>
        <v>#VALUE!</v>
      </c>
      <c r="Q1023" s="408" t="s">
        <v>34</v>
      </c>
      <c r="R1023" s="409"/>
    </row>
    <row r="1024" spans="1:18" s="420" customFormat="1" ht="13.5" hidden="1" outlineLevel="3">
      <c r="A1024" s="412"/>
      <c r="B1024" s="413"/>
      <c r="C1024" s="404" t="s">
        <v>223</v>
      </c>
      <c r="D1024" s="462" t="s">
        <v>34</v>
      </c>
      <c r="E1024" s="415" t="s">
        <v>1261</v>
      </c>
      <c r="F1024" s="413"/>
      <c r="G1024" s="416">
        <v>-6.475</v>
      </c>
      <c r="H1024" s="417" t="s">
        <v>34</v>
      </c>
      <c r="I1024" s="418"/>
      <c r="J1024" s="419"/>
      <c r="K1024" s="417" t="s">
        <v>34</v>
      </c>
      <c r="L1024" s="418"/>
      <c r="M1024" s="419"/>
      <c r="N1024" s="417" t="s">
        <v>34</v>
      </c>
      <c r="O1024" s="418"/>
      <c r="P1024" s="419">
        <f t="shared" si="14"/>
        <v>-6.475</v>
      </c>
      <c r="Q1024" s="417" t="s">
        <v>34</v>
      </c>
      <c r="R1024" s="418"/>
    </row>
    <row r="1025" spans="1:18" s="420" customFormat="1" ht="13.5" hidden="1" outlineLevel="3">
      <c r="A1025" s="412"/>
      <c r="B1025" s="413"/>
      <c r="C1025" s="404" t="s">
        <v>223</v>
      </c>
      <c r="D1025" s="462" t="s">
        <v>34</v>
      </c>
      <c r="E1025" s="415" t="s">
        <v>1262</v>
      </c>
      <c r="F1025" s="413"/>
      <c r="G1025" s="416">
        <v>-4.625</v>
      </c>
      <c r="H1025" s="417" t="s">
        <v>34</v>
      </c>
      <c r="I1025" s="418"/>
      <c r="J1025" s="419"/>
      <c r="K1025" s="417" t="s">
        <v>34</v>
      </c>
      <c r="L1025" s="418"/>
      <c r="M1025" s="419"/>
      <c r="N1025" s="417" t="s">
        <v>34</v>
      </c>
      <c r="O1025" s="418"/>
      <c r="P1025" s="419">
        <f t="shared" si="14"/>
        <v>-4.625</v>
      </c>
      <c r="Q1025" s="417" t="s">
        <v>34</v>
      </c>
      <c r="R1025" s="418"/>
    </row>
    <row r="1026" spans="1:18" s="420" customFormat="1" ht="13.5" hidden="1" outlineLevel="3">
      <c r="A1026" s="412"/>
      <c r="B1026" s="413"/>
      <c r="C1026" s="404" t="s">
        <v>223</v>
      </c>
      <c r="D1026" s="462" t="s">
        <v>34</v>
      </c>
      <c r="E1026" s="415" t="s">
        <v>1263</v>
      </c>
      <c r="F1026" s="413"/>
      <c r="G1026" s="416">
        <v>-3.6</v>
      </c>
      <c r="H1026" s="417" t="s">
        <v>34</v>
      </c>
      <c r="I1026" s="418"/>
      <c r="J1026" s="419"/>
      <c r="K1026" s="417" t="s">
        <v>34</v>
      </c>
      <c r="L1026" s="418"/>
      <c r="M1026" s="419"/>
      <c r="N1026" s="417" t="s">
        <v>34</v>
      </c>
      <c r="O1026" s="418"/>
      <c r="P1026" s="419">
        <f t="shared" si="14"/>
        <v>-3.6</v>
      </c>
      <c r="Q1026" s="417" t="s">
        <v>34</v>
      </c>
      <c r="R1026" s="418"/>
    </row>
    <row r="1027" spans="1:18" s="420" customFormat="1" ht="13.5" hidden="1" outlineLevel="3">
      <c r="A1027" s="412"/>
      <c r="B1027" s="413"/>
      <c r="C1027" s="404" t="s">
        <v>223</v>
      </c>
      <c r="D1027" s="462" t="s">
        <v>34</v>
      </c>
      <c r="E1027" s="415" t="s">
        <v>1264</v>
      </c>
      <c r="F1027" s="413"/>
      <c r="G1027" s="416">
        <v>-1.5</v>
      </c>
      <c r="H1027" s="417" t="s">
        <v>34</v>
      </c>
      <c r="I1027" s="418"/>
      <c r="J1027" s="419"/>
      <c r="K1027" s="417" t="s">
        <v>34</v>
      </c>
      <c r="L1027" s="418"/>
      <c r="M1027" s="419"/>
      <c r="N1027" s="417" t="s">
        <v>34</v>
      </c>
      <c r="O1027" s="418"/>
      <c r="P1027" s="419">
        <f t="shared" si="14"/>
        <v>-1.5</v>
      </c>
      <c r="Q1027" s="417" t="s">
        <v>34</v>
      </c>
      <c r="R1027" s="418"/>
    </row>
    <row r="1028" spans="1:18" s="411" customFormat="1" ht="13.5" hidden="1" outlineLevel="3">
      <c r="A1028" s="402"/>
      <c r="B1028" s="403"/>
      <c r="C1028" s="404" t="s">
        <v>223</v>
      </c>
      <c r="D1028" s="407" t="s">
        <v>34</v>
      </c>
      <c r="E1028" s="406" t="s">
        <v>1265</v>
      </c>
      <c r="F1028" s="403"/>
      <c r="G1028" s="407" t="s">
        <v>34</v>
      </c>
      <c r="H1028" s="408" t="s">
        <v>34</v>
      </c>
      <c r="I1028" s="409"/>
      <c r="J1028" s="410"/>
      <c r="K1028" s="408" t="s">
        <v>34</v>
      </c>
      <c r="L1028" s="409"/>
      <c r="M1028" s="410"/>
      <c r="N1028" s="408" t="s">
        <v>34</v>
      </c>
      <c r="O1028" s="409"/>
      <c r="P1028" s="410" t="e">
        <f t="shared" si="14"/>
        <v>#VALUE!</v>
      </c>
      <c r="Q1028" s="408" t="s">
        <v>34</v>
      </c>
      <c r="R1028" s="409"/>
    </row>
    <row r="1029" spans="1:18" s="420" customFormat="1" ht="13.5" hidden="1" outlineLevel="3">
      <c r="A1029" s="412"/>
      <c r="B1029" s="413"/>
      <c r="C1029" s="404" t="s">
        <v>223</v>
      </c>
      <c r="D1029" s="462" t="s">
        <v>34</v>
      </c>
      <c r="E1029" s="415" t="s">
        <v>1266</v>
      </c>
      <c r="F1029" s="413"/>
      <c r="G1029" s="416">
        <v>-2.602</v>
      </c>
      <c r="H1029" s="417" t="s">
        <v>34</v>
      </c>
      <c r="I1029" s="418"/>
      <c r="J1029" s="419"/>
      <c r="K1029" s="417" t="s">
        <v>34</v>
      </c>
      <c r="L1029" s="418"/>
      <c r="M1029" s="419"/>
      <c r="N1029" s="417" t="s">
        <v>34</v>
      </c>
      <c r="O1029" s="418"/>
      <c r="P1029" s="419">
        <f t="shared" si="14"/>
        <v>-2.602</v>
      </c>
      <c r="Q1029" s="417" t="s">
        <v>34</v>
      </c>
      <c r="R1029" s="418"/>
    </row>
    <row r="1030" spans="1:18" s="420" customFormat="1" ht="13.5" hidden="1" outlineLevel="3">
      <c r="A1030" s="412"/>
      <c r="B1030" s="413"/>
      <c r="C1030" s="404" t="s">
        <v>223</v>
      </c>
      <c r="D1030" s="462" t="s">
        <v>34</v>
      </c>
      <c r="E1030" s="415" t="s">
        <v>1267</v>
      </c>
      <c r="F1030" s="413"/>
      <c r="G1030" s="416">
        <v>-0.347</v>
      </c>
      <c r="H1030" s="417" t="s">
        <v>34</v>
      </c>
      <c r="I1030" s="418"/>
      <c r="J1030" s="419"/>
      <c r="K1030" s="417" t="s">
        <v>34</v>
      </c>
      <c r="L1030" s="418"/>
      <c r="M1030" s="419"/>
      <c r="N1030" s="417" t="s">
        <v>34</v>
      </c>
      <c r="O1030" s="418"/>
      <c r="P1030" s="419">
        <f t="shared" si="14"/>
        <v>-0.347</v>
      </c>
      <c r="Q1030" s="417" t="s">
        <v>34</v>
      </c>
      <c r="R1030" s="418"/>
    </row>
    <row r="1031" spans="1:18" s="420" customFormat="1" ht="13.5" hidden="1" outlineLevel="3">
      <c r="A1031" s="412"/>
      <c r="B1031" s="413"/>
      <c r="C1031" s="404" t="s">
        <v>223</v>
      </c>
      <c r="D1031" s="462" t="s">
        <v>34</v>
      </c>
      <c r="E1031" s="415" t="s">
        <v>1268</v>
      </c>
      <c r="F1031" s="413"/>
      <c r="G1031" s="416">
        <v>-0.441</v>
      </c>
      <c r="H1031" s="417" t="s">
        <v>34</v>
      </c>
      <c r="I1031" s="418"/>
      <c r="J1031" s="419"/>
      <c r="K1031" s="417" t="s">
        <v>34</v>
      </c>
      <c r="L1031" s="418"/>
      <c r="M1031" s="419"/>
      <c r="N1031" s="417" t="s">
        <v>34</v>
      </c>
      <c r="O1031" s="418"/>
      <c r="P1031" s="419">
        <f t="shared" si="14"/>
        <v>-0.441</v>
      </c>
      <c r="Q1031" s="417" t="s">
        <v>34</v>
      </c>
      <c r="R1031" s="418"/>
    </row>
    <row r="1032" spans="1:18" s="420" customFormat="1" ht="13.5" hidden="1" outlineLevel="3">
      <c r="A1032" s="412"/>
      <c r="B1032" s="413"/>
      <c r="C1032" s="404" t="s">
        <v>223</v>
      </c>
      <c r="D1032" s="462" t="s">
        <v>34</v>
      </c>
      <c r="E1032" s="415" t="s">
        <v>1269</v>
      </c>
      <c r="F1032" s="413"/>
      <c r="G1032" s="416">
        <v>-0.81</v>
      </c>
      <c r="H1032" s="417" t="s">
        <v>34</v>
      </c>
      <c r="I1032" s="418"/>
      <c r="J1032" s="419"/>
      <c r="K1032" s="417" t="s">
        <v>34</v>
      </c>
      <c r="L1032" s="418"/>
      <c r="M1032" s="419"/>
      <c r="N1032" s="417" t="s">
        <v>34</v>
      </c>
      <c r="O1032" s="418"/>
      <c r="P1032" s="419">
        <f t="shared" si="14"/>
        <v>-0.81</v>
      </c>
      <c r="Q1032" s="417" t="s">
        <v>34</v>
      </c>
      <c r="R1032" s="418"/>
    </row>
    <row r="1033" spans="1:18" s="420" customFormat="1" ht="13.5" hidden="1" outlineLevel="3">
      <c r="A1033" s="412"/>
      <c r="B1033" s="413"/>
      <c r="C1033" s="404" t="s">
        <v>223</v>
      </c>
      <c r="D1033" s="462" t="s">
        <v>34</v>
      </c>
      <c r="E1033" s="415" t="s">
        <v>1270</v>
      </c>
      <c r="F1033" s="413"/>
      <c r="G1033" s="416">
        <v>-0.825</v>
      </c>
      <c r="H1033" s="417" t="s">
        <v>34</v>
      </c>
      <c r="I1033" s="418"/>
      <c r="J1033" s="419"/>
      <c r="K1033" s="417" t="s">
        <v>34</v>
      </c>
      <c r="L1033" s="418"/>
      <c r="M1033" s="419"/>
      <c r="N1033" s="417" t="s">
        <v>34</v>
      </c>
      <c r="O1033" s="418"/>
      <c r="P1033" s="419">
        <f t="shared" si="14"/>
        <v>-0.825</v>
      </c>
      <c r="Q1033" s="417" t="s">
        <v>34</v>
      </c>
      <c r="R1033" s="418"/>
    </row>
    <row r="1034" spans="1:18" s="420" customFormat="1" ht="13.5" hidden="1" outlineLevel="3">
      <c r="A1034" s="412"/>
      <c r="B1034" s="413"/>
      <c r="C1034" s="404" t="s">
        <v>223</v>
      </c>
      <c r="D1034" s="462" t="s">
        <v>34</v>
      </c>
      <c r="E1034" s="415" t="s">
        <v>1271</v>
      </c>
      <c r="F1034" s="413"/>
      <c r="G1034" s="416">
        <v>-1.8</v>
      </c>
      <c r="H1034" s="417" t="s">
        <v>34</v>
      </c>
      <c r="I1034" s="418"/>
      <c r="J1034" s="419"/>
      <c r="K1034" s="417" t="s">
        <v>34</v>
      </c>
      <c r="L1034" s="418"/>
      <c r="M1034" s="419"/>
      <c r="N1034" s="417" t="s">
        <v>34</v>
      </c>
      <c r="O1034" s="418"/>
      <c r="P1034" s="419">
        <f t="shared" si="14"/>
        <v>-1.8</v>
      </c>
      <c r="Q1034" s="417" t="s">
        <v>34</v>
      </c>
      <c r="R1034" s="418"/>
    </row>
    <row r="1035" spans="1:18" s="445" customFormat="1" ht="13.5" hidden="1" outlineLevel="3">
      <c r="A1035" s="444"/>
      <c r="B1035" s="446"/>
      <c r="C1035" s="404" t="s">
        <v>223</v>
      </c>
      <c r="D1035" s="463" t="s">
        <v>34</v>
      </c>
      <c r="E1035" s="448" t="s">
        <v>238</v>
      </c>
      <c r="F1035" s="446"/>
      <c r="G1035" s="449">
        <v>-23.025</v>
      </c>
      <c r="H1035" s="450" t="s">
        <v>34</v>
      </c>
      <c r="I1035" s="451"/>
      <c r="J1035" s="452"/>
      <c r="K1035" s="450" t="s">
        <v>34</v>
      </c>
      <c r="L1035" s="451"/>
      <c r="M1035" s="452"/>
      <c r="N1035" s="450" t="s">
        <v>34</v>
      </c>
      <c r="O1035" s="451"/>
      <c r="P1035" s="452">
        <f t="shared" si="14"/>
        <v>-23.025</v>
      </c>
      <c r="Q1035" s="450" t="s">
        <v>34</v>
      </c>
      <c r="R1035" s="451"/>
    </row>
    <row r="1036" spans="1:18" s="429" customFormat="1" ht="13.5" hidden="1" outlineLevel="3">
      <c r="A1036" s="421"/>
      <c r="B1036" s="422"/>
      <c r="C1036" s="404" t="s">
        <v>223</v>
      </c>
      <c r="D1036" s="464" t="s">
        <v>34</v>
      </c>
      <c r="E1036" s="424" t="s">
        <v>227</v>
      </c>
      <c r="F1036" s="422"/>
      <c r="G1036" s="425">
        <v>2276.999</v>
      </c>
      <c r="H1036" s="426" t="s">
        <v>34</v>
      </c>
      <c r="I1036" s="427"/>
      <c r="J1036" s="428"/>
      <c r="K1036" s="426" t="s">
        <v>34</v>
      </c>
      <c r="L1036" s="427"/>
      <c r="M1036" s="428"/>
      <c r="N1036" s="426" t="s">
        <v>34</v>
      </c>
      <c r="O1036" s="427"/>
      <c r="P1036" s="428">
        <f t="shared" si="14"/>
        <v>2276.999</v>
      </c>
      <c r="Q1036" s="426" t="s">
        <v>34</v>
      </c>
      <c r="R1036" s="427"/>
    </row>
    <row r="1037" spans="1:18" s="320" customFormat="1" ht="22.5" customHeight="1" hidden="1" outlineLevel="2" collapsed="1">
      <c r="A1037" s="321"/>
      <c r="B1037" s="394" t="s">
        <v>1272</v>
      </c>
      <c r="C1037" s="394" t="s">
        <v>218</v>
      </c>
      <c r="D1037" s="461" t="s">
        <v>1273</v>
      </c>
      <c r="E1037" s="396" t="s">
        <v>1274</v>
      </c>
      <c r="F1037" s="397" t="s">
        <v>221</v>
      </c>
      <c r="G1037" s="398">
        <v>81.355</v>
      </c>
      <c r="H1037" s="399">
        <v>3295</v>
      </c>
      <c r="I1037" s="400">
        <f>ROUND(H1037*G1037,2)</f>
        <v>268064.73</v>
      </c>
      <c r="J1037" s="401"/>
      <c r="K1037" s="399">
        <v>3295</v>
      </c>
      <c r="L1037" s="400">
        <f>ROUND(K1037*J1037,2)</f>
        <v>0</v>
      </c>
      <c r="M1037" s="401"/>
      <c r="N1037" s="399">
        <v>3295</v>
      </c>
      <c r="O1037" s="400">
        <f>ROUND(N1037*M1037,2)</f>
        <v>0</v>
      </c>
      <c r="P1037" s="401">
        <f t="shared" si="14"/>
        <v>81.355</v>
      </c>
      <c r="Q1037" s="399">
        <v>3295</v>
      </c>
      <c r="R1037" s="400">
        <f>ROUND(Q1037*P1037,2)</f>
        <v>268064.73</v>
      </c>
    </row>
    <row r="1038" spans="1:18" s="411" customFormat="1" ht="13.5" hidden="1" outlineLevel="3">
      <c r="A1038" s="402"/>
      <c r="B1038" s="403"/>
      <c r="C1038" s="404" t="s">
        <v>223</v>
      </c>
      <c r="D1038" s="407" t="s">
        <v>34</v>
      </c>
      <c r="E1038" s="406" t="s">
        <v>1275</v>
      </c>
      <c r="F1038" s="403"/>
      <c r="G1038" s="407" t="s">
        <v>34</v>
      </c>
      <c r="H1038" s="408" t="s">
        <v>34</v>
      </c>
      <c r="I1038" s="409"/>
      <c r="J1038" s="410"/>
      <c r="K1038" s="408" t="s">
        <v>34</v>
      </c>
      <c r="L1038" s="409"/>
      <c r="M1038" s="410"/>
      <c r="N1038" s="408" t="s">
        <v>34</v>
      </c>
      <c r="O1038" s="409"/>
      <c r="P1038" s="410" t="e">
        <f t="shared" si="14"/>
        <v>#VALUE!</v>
      </c>
      <c r="Q1038" s="408" t="s">
        <v>34</v>
      </c>
      <c r="R1038" s="409"/>
    </row>
    <row r="1039" spans="1:18" s="411" customFormat="1" ht="13.5" hidden="1" outlineLevel="3">
      <c r="A1039" s="402"/>
      <c r="B1039" s="403"/>
      <c r="C1039" s="404" t="s">
        <v>223</v>
      </c>
      <c r="D1039" s="407" t="s">
        <v>34</v>
      </c>
      <c r="E1039" s="406" t="s">
        <v>986</v>
      </c>
      <c r="F1039" s="403"/>
      <c r="G1039" s="407" t="s">
        <v>34</v>
      </c>
      <c r="H1039" s="408" t="s">
        <v>34</v>
      </c>
      <c r="I1039" s="409"/>
      <c r="J1039" s="410"/>
      <c r="K1039" s="408" t="s">
        <v>34</v>
      </c>
      <c r="L1039" s="409"/>
      <c r="M1039" s="410"/>
      <c r="N1039" s="408" t="s">
        <v>34</v>
      </c>
      <c r="O1039" s="409"/>
      <c r="P1039" s="410" t="e">
        <f t="shared" si="14"/>
        <v>#VALUE!</v>
      </c>
      <c r="Q1039" s="408" t="s">
        <v>34</v>
      </c>
      <c r="R1039" s="409"/>
    </row>
    <row r="1040" spans="1:18" s="420" customFormat="1" ht="13.5" hidden="1" outlineLevel="3">
      <c r="A1040" s="412"/>
      <c r="B1040" s="413"/>
      <c r="C1040" s="404" t="s">
        <v>223</v>
      </c>
      <c r="D1040" s="462" t="s">
        <v>34</v>
      </c>
      <c r="E1040" s="415" t="s">
        <v>1276</v>
      </c>
      <c r="F1040" s="413"/>
      <c r="G1040" s="416">
        <v>13.674</v>
      </c>
      <c r="H1040" s="417" t="s">
        <v>34</v>
      </c>
      <c r="I1040" s="418"/>
      <c r="J1040" s="419"/>
      <c r="K1040" s="417" t="s">
        <v>34</v>
      </c>
      <c r="L1040" s="418"/>
      <c r="M1040" s="419"/>
      <c r="N1040" s="417" t="s">
        <v>34</v>
      </c>
      <c r="O1040" s="418"/>
      <c r="P1040" s="419">
        <f t="shared" si="14"/>
        <v>13.674</v>
      </c>
      <c r="Q1040" s="417" t="s">
        <v>34</v>
      </c>
      <c r="R1040" s="418"/>
    </row>
    <row r="1041" spans="1:18" s="420" customFormat="1" ht="13.5" hidden="1" outlineLevel="3">
      <c r="A1041" s="412"/>
      <c r="B1041" s="413"/>
      <c r="C1041" s="404" t="s">
        <v>223</v>
      </c>
      <c r="D1041" s="462" t="s">
        <v>34</v>
      </c>
      <c r="E1041" s="415" t="s">
        <v>1277</v>
      </c>
      <c r="F1041" s="413"/>
      <c r="G1041" s="416">
        <v>26.659</v>
      </c>
      <c r="H1041" s="417" t="s">
        <v>34</v>
      </c>
      <c r="I1041" s="418"/>
      <c r="J1041" s="419"/>
      <c r="K1041" s="417" t="s">
        <v>34</v>
      </c>
      <c r="L1041" s="418"/>
      <c r="M1041" s="419"/>
      <c r="N1041" s="417" t="s">
        <v>34</v>
      </c>
      <c r="O1041" s="418"/>
      <c r="P1041" s="419">
        <f t="shared" si="14"/>
        <v>26.659</v>
      </c>
      <c r="Q1041" s="417" t="s">
        <v>34</v>
      </c>
      <c r="R1041" s="418"/>
    </row>
    <row r="1042" spans="1:18" s="411" customFormat="1" ht="13.5" hidden="1" outlineLevel="3">
      <c r="A1042" s="402"/>
      <c r="B1042" s="403"/>
      <c r="C1042" s="404" t="s">
        <v>223</v>
      </c>
      <c r="D1042" s="407" t="s">
        <v>34</v>
      </c>
      <c r="E1042" s="406" t="s">
        <v>988</v>
      </c>
      <c r="F1042" s="403"/>
      <c r="G1042" s="407" t="s">
        <v>34</v>
      </c>
      <c r="H1042" s="408" t="s">
        <v>34</v>
      </c>
      <c r="I1042" s="409"/>
      <c r="J1042" s="410"/>
      <c r="K1042" s="408" t="s">
        <v>34</v>
      </c>
      <c r="L1042" s="409"/>
      <c r="M1042" s="410"/>
      <c r="N1042" s="408" t="s">
        <v>34</v>
      </c>
      <c r="O1042" s="409"/>
      <c r="P1042" s="410" t="e">
        <f t="shared" si="14"/>
        <v>#VALUE!</v>
      </c>
      <c r="Q1042" s="408" t="s">
        <v>34</v>
      </c>
      <c r="R1042" s="409"/>
    </row>
    <row r="1043" spans="1:18" s="420" customFormat="1" ht="13.5" hidden="1" outlineLevel="3">
      <c r="A1043" s="412"/>
      <c r="B1043" s="413"/>
      <c r="C1043" s="404" t="s">
        <v>223</v>
      </c>
      <c r="D1043" s="462" t="s">
        <v>34</v>
      </c>
      <c r="E1043" s="415" t="s">
        <v>1278</v>
      </c>
      <c r="F1043" s="413"/>
      <c r="G1043" s="416">
        <v>41.022</v>
      </c>
      <c r="H1043" s="417" t="s">
        <v>34</v>
      </c>
      <c r="I1043" s="418"/>
      <c r="J1043" s="419"/>
      <c r="K1043" s="417" t="s">
        <v>34</v>
      </c>
      <c r="L1043" s="418"/>
      <c r="M1043" s="419"/>
      <c r="N1043" s="417" t="s">
        <v>34</v>
      </c>
      <c r="O1043" s="418"/>
      <c r="P1043" s="419">
        <f t="shared" si="14"/>
        <v>41.022</v>
      </c>
      <c r="Q1043" s="417" t="s">
        <v>34</v>
      </c>
      <c r="R1043" s="418"/>
    </row>
    <row r="1044" spans="1:18" s="429" customFormat="1" ht="13.5" hidden="1" outlineLevel="3">
      <c r="A1044" s="421"/>
      <c r="B1044" s="422"/>
      <c r="C1044" s="404" t="s">
        <v>223</v>
      </c>
      <c r="D1044" s="464" t="s">
        <v>34</v>
      </c>
      <c r="E1044" s="424" t="s">
        <v>227</v>
      </c>
      <c r="F1044" s="422"/>
      <c r="G1044" s="425">
        <v>81.355</v>
      </c>
      <c r="H1044" s="426" t="s">
        <v>34</v>
      </c>
      <c r="I1044" s="427"/>
      <c r="J1044" s="428"/>
      <c r="K1044" s="426" t="s">
        <v>34</v>
      </c>
      <c r="L1044" s="427"/>
      <c r="M1044" s="428"/>
      <c r="N1044" s="426" t="s">
        <v>34</v>
      </c>
      <c r="O1044" s="427"/>
      <c r="P1044" s="428">
        <f t="shared" si="14"/>
        <v>81.355</v>
      </c>
      <c r="Q1044" s="426" t="s">
        <v>34</v>
      </c>
      <c r="R1044" s="427"/>
    </row>
    <row r="1045" spans="1:18" s="320" customFormat="1" ht="31.5" customHeight="1" hidden="1" outlineLevel="2" collapsed="1">
      <c r="A1045" s="321"/>
      <c r="B1045" s="394" t="s">
        <v>1279</v>
      </c>
      <c r="C1045" s="394" t="s">
        <v>218</v>
      </c>
      <c r="D1045" s="461" t="s">
        <v>1280</v>
      </c>
      <c r="E1045" s="396" t="s">
        <v>1281</v>
      </c>
      <c r="F1045" s="397" t="s">
        <v>265</v>
      </c>
      <c r="G1045" s="398">
        <v>2618.573</v>
      </c>
      <c r="H1045" s="399">
        <v>626.9</v>
      </c>
      <c r="I1045" s="400">
        <f>ROUND(H1045*G1045,2)</f>
        <v>1641583.41</v>
      </c>
      <c r="J1045" s="401"/>
      <c r="K1045" s="399">
        <v>626.9</v>
      </c>
      <c r="L1045" s="400">
        <f>ROUND(K1045*J1045,2)</f>
        <v>0</v>
      </c>
      <c r="M1045" s="401"/>
      <c r="N1045" s="399">
        <v>626.9</v>
      </c>
      <c r="O1045" s="400">
        <f>ROUND(N1045*M1045,2)</f>
        <v>0</v>
      </c>
      <c r="P1045" s="401">
        <f t="shared" si="14"/>
        <v>2618.573</v>
      </c>
      <c r="Q1045" s="399">
        <v>626.9</v>
      </c>
      <c r="R1045" s="400">
        <f>ROUND(Q1045*P1045,2)</f>
        <v>1641583.41</v>
      </c>
    </row>
    <row r="1046" spans="1:18" s="411" customFormat="1" ht="13.5" hidden="1" outlineLevel="3">
      <c r="A1046" s="402"/>
      <c r="B1046" s="403"/>
      <c r="C1046" s="404" t="s">
        <v>223</v>
      </c>
      <c r="D1046" s="407" t="s">
        <v>34</v>
      </c>
      <c r="E1046" s="406" t="s">
        <v>869</v>
      </c>
      <c r="F1046" s="403"/>
      <c r="G1046" s="407" t="s">
        <v>34</v>
      </c>
      <c r="H1046" s="408" t="s">
        <v>34</v>
      </c>
      <c r="I1046" s="409"/>
      <c r="J1046" s="410"/>
      <c r="K1046" s="408" t="s">
        <v>34</v>
      </c>
      <c r="L1046" s="409"/>
      <c r="M1046" s="410"/>
      <c r="N1046" s="408" t="s">
        <v>34</v>
      </c>
      <c r="O1046" s="409"/>
      <c r="P1046" s="410" t="e">
        <f t="shared" si="14"/>
        <v>#VALUE!</v>
      </c>
      <c r="Q1046" s="408" t="s">
        <v>34</v>
      </c>
      <c r="R1046" s="409"/>
    </row>
    <row r="1047" spans="1:18" s="411" customFormat="1" ht="13.5" hidden="1" outlineLevel="3">
      <c r="A1047" s="402"/>
      <c r="B1047" s="403"/>
      <c r="C1047" s="404" t="s">
        <v>223</v>
      </c>
      <c r="D1047" s="407" t="s">
        <v>34</v>
      </c>
      <c r="E1047" s="406" t="s">
        <v>1282</v>
      </c>
      <c r="F1047" s="403"/>
      <c r="G1047" s="407" t="s">
        <v>34</v>
      </c>
      <c r="H1047" s="408" t="s">
        <v>34</v>
      </c>
      <c r="I1047" s="409"/>
      <c r="J1047" s="410"/>
      <c r="K1047" s="408" t="s">
        <v>34</v>
      </c>
      <c r="L1047" s="409"/>
      <c r="M1047" s="410"/>
      <c r="N1047" s="408" t="s">
        <v>34</v>
      </c>
      <c r="O1047" s="409"/>
      <c r="P1047" s="410" t="e">
        <f t="shared" si="14"/>
        <v>#VALUE!</v>
      </c>
      <c r="Q1047" s="408" t="s">
        <v>34</v>
      </c>
      <c r="R1047" s="409"/>
    </row>
    <row r="1048" spans="1:18" s="411" customFormat="1" ht="13.5" hidden="1" outlineLevel="3">
      <c r="A1048" s="402"/>
      <c r="B1048" s="403"/>
      <c r="C1048" s="404" t="s">
        <v>223</v>
      </c>
      <c r="D1048" s="407" t="s">
        <v>34</v>
      </c>
      <c r="E1048" s="406" t="s">
        <v>1240</v>
      </c>
      <c r="F1048" s="403"/>
      <c r="G1048" s="407" t="s">
        <v>34</v>
      </c>
      <c r="H1048" s="408" t="s">
        <v>34</v>
      </c>
      <c r="I1048" s="409"/>
      <c r="J1048" s="410"/>
      <c r="K1048" s="408" t="s">
        <v>34</v>
      </c>
      <c r="L1048" s="409"/>
      <c r="M1048" s="410"/>
      <c r="N1048" s="408" t="s">
        <v>34</v>
      </c>
      <c r="O1048" s="409"/>
      <c r="P1048" s="410" t="e">
        <f t="shared" si="14"/>
        <v>#VALUE!</v>
      </c>
      <c r="Q1048" s="408" t="s">
        <v>34</v>
      </c>
      <c r="R1048" s="409"/>
    </row>
    <row r="1049" spans="1:18" s="420" customFormat="1" ht="13.5" hidden="1" outlineLevel="3">
      <c r="A1049" s="412"/>
      <c r="B1049" s="413"/>
      <c r="C1049" s="404" t="s">
        <v>223</v>
      </c>
      <c r="D1049" s="462" t="s">
        <v>34</v>
      </c>
      <c r="E1049" s="415" t="s">
        <v>1283</v>
      </c>
      <c r="F1049" s="413"/>
      <c r="G1049" s="416">
        <v>88.58</v>
      </c>
      <c r="H1049" s="417" t="s">
        <v>34</v>
      </c>
      <c r="I1049" s="418"/>
      <c r="J1049" s="419"/>
      <c r="K1049" s="417" t="s">
        <v>34</v>
      </c>
      <c r="L1049" s="418"/>
      <c r="M1049" s="419"/>
      <c r="N1049" s="417" t="s">
        <v>34</v>
      </c>
      <c r="O1049" s="418"/>
      <c r="P1049" s="419">
        <f t="shared" si="14"/>
        <v>88.58</v>
      </c>
      <c r="Q1049" s="417" t="s">
        <v>34</v>
      </c>
      <c r="R1049" s="418"/>
    </row>
    <row r="1050" spans="1:18" s="411" customFormat="1" ht="13.5" hidden="1" outlineLevel="3">
      <c r="A1050" s="402"/>
      <c r="B1050" s="403"/>
      <c r="C1050" s="404" t="s">
        <v>223</v>
      </c>
      <c r="D1050" s="407" t="s">
        <v>34</v>
      </c>
      <c r="E1050" s="406" t="s">
        <v>1242</v>
      </c>
      <c r="F1050" s="403"/>
      <c r="G1050" s="407" t="s">
        <v>34</v>
      </c>
      <c r="H1050" s="408" t="s">
        <v>34</v>
      </c>
      <c r="I1050" s="409"/>
      <c r="J1050" s="410"/>
      <c r="K1050" s="408" t="s">
        <v>34</v>
      </c>
      <c r="L1050" s="409"/>
      <c r="M1050" s="410"/>
      <c r="N1050" s="408" t="s">
        <v>34</v>
      </c>
      <c r="O1050" s="409"/>
      <c r="P1050" s="410" t="e">
        <f t="shared" si="14"/>
        <v>#VALUE!</v>
      </c>
      <c r="Q1050" s="408" t="s">
        <v>34</v>
      </c>
      <c r="R1050" s="409"/>
    </row>
    <row r="1051" spans="1:18" s="420" customFormat="1" ht="13.5" hidden="1" outlineLevel="3">
      <c r="A1051" s="412"/>
      <c r="B1051" s="413"/>
      <c r="C1051" s="404" t="s">
        <v>223</v>
      </c>
      <c r="D1051" s="462" t="s">
        <v>34</v>
      </c>
      <c r="E1051" s="415" t="s">
        <v>1284</v>
      </c>
      <c r="F1051" s="413"/>
      <c r="G1051" s="416">
        <v>78</v>
      </c>
      <c r="H1051" s="417" t="s">
        <v>34</v>
      </c>
      <c r="I1051" s="418"/>
      <c r="J1051" s="419"/>
      <c r="K1051" s="417" t="s">
        <v>34</v>
      </c>
      <c r="L1051" s="418"/>
      <c r="M1051" s="419"/>
      <c r="N1051" s="417" t="s">
        <v>34</v>
      </c>
      <c r="O1051" s="418"/>
      <c r="P1051" s="419">
        <f t="shared" si="14"/>
        <v>78</v>
      </c>
      <c r="Q1051" s="417" t="s">
        <v>34</v>
      </c>
      <c r="R1051" s="418"/>
    </row>
    <row r="1052" spans="1:18" s="445" customFormat="1" ht="13.5" hidden="1" outlineLevel="3">
      <c r="A1052" s="444"/>
      <c r="B1052" s="446"/>
      <c r="C1052" s="404" t="s">
        <v>223</v>
      </c>
      <c r="D1052" s="463" t="s">
        <v>34</v>
      </c>
      <c r="E1052" s="448" t="s">
        <v>238</v>
      </c>
      <c r="F1052" s="446"/>
      <c r="G1052" s="449">
        <v>166.58</v>
      </c>
      <c r="H1052" s="450" t="s">
        <v>34</v>
      </c>
      <c r="I1052" s="451"/>
      <c r="J1052" s="452"/>
      <c r="K1052" s="450" t="s">
        <v>34</v>
      </c>
      <c r="L1052" s="451"/>
      <c r="M1052" s="452"/>
      <c r="N1052" s="450" t="s">
        <v>34</v>
      </c>
      <c r="O1052" s="451"/>
      <c r="P1052" s="452">
        <f t="shared" si="14"/>
        <v>166.58</v>
      </c>
      <c r="Q1052" s="450" t="s">
        <v>34</v>
      </c>
      <c r="R1052" s="451"/>
    </row>
    <row r="1053" spans="1:18" s="411" customFormat="1" ht="13.5" hidden="1" outlineLevel="3">
      <c r="A1053" s="402"/>
      <c r="B1053" s="403"/>
      <c r="C1053" s="404" t="s">
        <v>223</v>
      </c>
      <c r="D1053" s="407" t="s">
        <v>34</v>
      </c>
      <c r="E1053" s="406" t="s">
        <v>1245</v>
      </c>
      <c r="F1053" s="403"/>
      <c r="G1053" s="407" t="s">
        <v>34</v>
      </c>
      <c r="H1053" s="408" t="s">
        <v>34</v>
      </c>
      <c r="I1053" s="409"/>
      <c r="J1053" s="410"/>
      <c r="K1053" s="408" t="s">
        <v>34</v>
      </c>
      <c r="L1053" s="409"/>
      <c r="M1053" s="410"/>
      <c r="N1053" s="408" t="s">
        <v>34</v>
      </c>
      <c r="O1053" s="409"/>
      <c r="P1053" s="410" t="e">
        <f t="shared" si="14"/>
        <v>#VALUE!</v>
      </c>
      <c r="Q1053" s="408" t="s">
        <v>34</v>
      </c>
      <c r="R1053" s="409"/>
    </row>
    <row r="1054" spans="1:18" s="420" customFormat="1" ht="13.5" hidden="1" outlineLevel="3">
      <c r="A1054" s="412"/>
      <c r="B1054" s="413"/>
      <c r="C1054" s="404" t="s">
        <v>223</v>
      </c>
      <c r="D1054" s="462" t="s">
        <v>34</v>
      </c>
      <c r="E1054" s="415" t="s">
        <v>1285</v>
      </c>
      <c r="F1054" s="413"/>
      <c r="G1054" s="416">
        <v>84.5</v>
      </c>
      <c r="H1054" s="417" t="s">
        <v>34</v>
      </c>
      <c r="I1054" s="418"/>
      <c r="J1054" s="419"/>
      <c r="K1054" s="417" t="s">
        <v>34</v>
      </c>
      <c r="L1054" s="418"/>
      <c r="M1054" s="419"/>
      <c r="N1054" s="417" t="s">
        <v>34</v>
      </c>
      <c r="O1054" s="418"/>
      <c r="P1054" s="419">
        <f t="shared" si="14"/>
        <v>84.5</v>
      </c>
      <c r="Q1054" s="417" t="s">
        <v>34</v>
      </c>
      <c r="R1054" s="418"/>
    </row>
    <row r="1055" spans="1:18" s="420" customFormat="1" ht="13.5" hidden="1" outlineLevel="3">
      <c r="A1055" s="412"/>
      <c r="B1055" s="413"/>
      <c r="C1055" s="404" t="s">
        <v>223</v>
      </c>
      <c r="D1055" s="462" t="s">
        <v>34</v>
      </c>
      <c r="E1055" s="415" t="s">
        <v>1286</v>
      </c>
      <c r="F1055" s="413"/>
      <c r="G1055" s="416">
        <v>363</v>
      </c>
      <c r="H1055" s="417" t="s">
        <v>34</v>
      </c>
      <c r="I1055" s="418"/>
      <c r="J1055" s="419"/>
      <c r="K1055" s="417" t="s">
        <v>34</v>
      </c>
      <c r="L1055" s="418"/>
      <c r="M1055" s="419"/>
      <c r="N1055" s="417" t="s">
        <v>34</v>
      </c>
      <c r="O1055" s="418"/>
      <c r="P1055" s="419">
        <f t="shared" si="14"/>
        <v>363</v>
      </c>
      <c r="Q1055" s="417" t="s">
        <v>34</v>
      </c>
      <c r="R1055" s="418"/>
    </row>
    <row r="1056" spans="1:18" s="420" customFormat="1" ht="13.5" hidden="1" outlineLevel="3">
      <c r="A1056" s="412"/>
      <c r="B1056" s="413"/>
      <c r="C1056" s="404" t="s">
        <v>223</v>
      </c>
      <c r="D1056" s="462" t="s">
        <v>34</v>
      </c>
      <c r="E1056" s="415" t="s">
        <v>1287</v>
      </c>
      <c r="F1056" s="413"/>
      <c r="G1056" s="416">
        <v>121</v>
      </c>
      <c r="H1056" s="417" t="s">
        <v>34</v>
      </c>
      <c r="I1056" s="418"/>
      <c r="J1056" s="419"/>
      <c r="K1056" s="417" t="s">
        <v>34</v>
      </c>
      <c r="L1056" s="418"/>
      <c r="M1056" s="419"/>
      <c r="N1056" s="417" t="s">
        <v>34</v>
      </c>
      <c r="O1056" s="418"/>
      <c r="P1056" s="419">
        <f t="shared" si="14"/>
        <v>121</v>
      </c>
      <c r="Q1056" s="417" t="s">
        <v>34</v>
      </c>
      <c r="R1056" s="418"/>
    </row>
    <row r="1057" spans="1:18" s="420" customFormat="1" ht="13.5" hidden="1" outlineLevel="3">
      <c r="A1057" s="412"/>
      <c r="B1057" s="413"/>
      <c r="C1057" s="404" t="s">
        <v>223</v>
      </c>
      <c r="D1057" s="462" t="s">
        <v>34</v>
      </c>
      <c r="E1057" s="415" t="s">
        <v>1288</v>
      </c>
      <c r="F1057" s="413"/>
      <c r="G1057" s="416">
        <v>363</v>
      </c>
      <c r="H1057" s="417" t="s">
        <v>34</v>
      </c>
      <c r="I1057" s="418"/>
      <c r="J1057" s="419"/>
      <c r="K1057" s="417" t="s">
        <v>34</v>
      </c>
      <c r="L1057" s="418"/>
      <c r="M1057" s="419"/>
      <c r="N1057" s="417" t="s">
        <v>34</v>
      </c>
      <c r="O1057" s="418"/>
      <c r="P1057" s="419">
        <f t="shared" si="14"/>
        <v>363</v>
      </c>
      <c r="Q1057" s="417" t="s">
        <v>34</v>
      </c>
      <c r="R1057" s="418"/>
    </row>
    <row r="1058" spans="1:18" s="420" customFormat="1" ht="13.5" hidden="1" outlineLevel="3">
      <c r="A1058" s="412"/>
      <c r="B1058" s="413"/>
      <c r="C1058" s="404" t="s">
        <v>223</v>
      </c>
      <c r="D1058" s="462" t="s">
        <v>34</v>
      </c>
      <c r="E1058" s="415" t="s">
        <v>1289</v>
      </c>
      <c r="F1058" s="413"/>
      <c r="G1058" s="416">
        <v>357</v>
      </c>
      <c r="H1058" s="417" t="s">
        <v>34</v>
      </c>
      <c r="I1058" s="418"/>
      <c r="J1058" s="419"/>
      <c r="K1058" s="417" t="s">
        <v>34</v>
      </c>
      <c r="L1058" s="418"/>
      <c r="M1058" s="419"/>
      <c r="N1058" s="417" t="s">
        <v>34</v>
      </c>
      <c r="O1058" s="418"/>
      <c r="P1058" s="419">
        <f t="shared" si="14"/>
        <v>357</v>
      </c>
      <c r="Q1058" s="417" t="s">
        <v>34</v>
      </c>
      <c r="R1058" s="418"/>
    </row>
    <row r="1059" spans="1:18" s="411" customFormat="1" ht="13.5" hidden="1" outlineLevel="3">
      <c r="A1059" s="402"/>
      <c r="B1059" s="403"/>
      <c r="C1059" s="404" t="s">
        <v>223</v>
      </c>
      <c r="D1059" s="407" t="s">
        <v>34</v>
      </c>
      <c r="E1059" s="406" t="s">
        <v>1247</v>
      </c>
      <c r="F1059" s="403"/>
      <c r="G1059" s="407" t="s">
        <v>34</v>
      </c>
      <c r="H1059" s="408" t="s">
        <v>34</v>
      </c>
      <c r="I1059" s="409"/>
      <c r="J1059" s="410"/>
      <c r="K1059" s="408" t="s">
        <v>34</v>
      </c>
      <c r="L1059" s="409"/>
      <c r="M1059" s="410"/>
      <c r="N1059" s="408" t="s">
        <v>34</v>
      </c>
      <c r="O1059" s="409"/>
      <c r="P1059" s="410" t="e">
        <f t="shared" si="14"/>
        <v>#VALUE!</v>
      </c>
      <c r="Q1059" s="408" t="s">
        <v>34</v>
      </c>
      <c r="R1059" s="409"/>
    </row>
    <row r="1060" spans="1:18" s="420" customFormat="1" ht="13.5" hidden="1" outlineLevel="3">
      <c r="A1060" s="412"/>
      <c r="B1060" s="413"/>
      <c r="C1060" s="404" t="s">
        <v>223</v>
      </c>
      <c r="D1060" s="462" t="s">
        <v>34</v>
      </c>
      <c r="E1060" s="415" t="s">
        <v>1290</v>
      </c>
      <c r="F1060" s="413"/>
      <c r="G1060" s="416">
        <v>48</v>
      </c>
      <c r="H1060" s="417" t="s">
        <v>34</v>
      </c>
      <c r="I1060" s="418"/>
      <c r="J1060" s="419"/>
      <c r="K1060" s="417" t="s">
        <v>34</v>
      </c>
      <c r="L1060" s="418"/>
      <c r="M1060" s="419"/>
      <c r="N1060" s="417" t="s">
        <v>34</v>
      </c>
      <c r="O1060" s="418"/>
      <c r="P1060" s="419">
        <f t="shared" si="14"/>
        <v>48</v>
      </c>
      <c r="Q1060" s="417" t="s">
        <v>34</v>
      </c>
      <c r="R1060" s="418"/>
    </row>
    <row r="1061" spans="1:18" s="420" customFormat="1" ht="13.5" hidden="1" outlineLevel="3">
      <c r="A1061" s="412"/>
      <c r="B1061" s="413"/>
      <c r="C1061" s="404" t="s">
        <v>223</v>
      </c>
      <c r="D1061" s="462" t="s">
        <v>34</v>
      </c>
      <c r="E1061" s="415" t="s">
        <v>1291</v>
      </c>
      <c r="F1061" s="413"/>
      <c r="G1061" s="416">
        <v>72</v>
      </c>
      <c r="H1061" s="417" t="s">
        <v>34</v>
      </c>
      <c r="I1061" s="418"/>
      <c r="J1061" s="419"/>
      <c r="K1061" s="417" t="s">
        <v>34</v>
      </c>
      <c r="L1061" s="418"/>
      <c r="M1061" s="419"/>
      <c r="N1061" s="417" t="s">
        <v>34</v>
      </c>
      <c r="O1061" s="418"/>
      <c r="P1061" s="419">
        <f t="shared" si="14"/>
        <v>72</v>
      </c>
      <c r="Q1061" s="417" t="s">
        <v>34</v>
      </c>
      <c r="R1061" s="418"/>
    </row>
    <row r="1062" spans="1:18" s="420" customFormat="1" ht="13.5" hidden="1" outlineLevel="3">
      <c r="A1062" s="412"/>
      <c r="B1062" s="413"/>
      <c r="C1062" s="404" t="s">
        <v>223</v>
      </c>
      <c r="D1062" s="462" t="s">
        <v>34</v>
      </c>
      <c r="E1062" s="415" t="s">
        <v>1292</v>
      </c>
      <c r="F1062" s="413"/>
      <c r="G1062" s="416">
        <v>9</v>
      </c>
      <c r="H1062" s="417" t="s">
        <v>34</v>
      </c>
      <c r="I1062" s="418"/>
      <c r="J1062" s="419"/>
      <c r="K1062" s="417" t="s">
        <v>34</v>
      </c>
      <c r="L1062" s="418"/>
      <c r="M1062" s="419"/>
      <c r="N1062" s="417" t="s">
        <v>34</v>
      </c>
      <c r="O1062" s="418"/>
      <c r="P1062" s="419">
        <f t="shared" si="14"/>
        <v>9</v>
      </c>
      <c r="Q1062" s="417" t="s">
        <v>34</v>
      </c>
      <c r="R1062" s="418"/>
    </row>
    <row r="1063" spans="1:18" s="420" customFormat="1" ht="13.5" hidden="1" outlineLevel="3">
      <c r="A1063" s="412"/>
      <c r="B1063" s="413"/>
      <c r="C1063" s="404" t="s">
        <v>223</v>
      </c>
      <c r="D1063" s="462" t="s">
        <v>34</v>
      </c>
      <c r="E1063" s="415" t="s">
        <v>1293</v>
      </c>
      <c r="F1063" s="413"/>
      <c r="G1063" s="416">
        <v>29.845</v>
      </c>
      <c r="H1063" s="417" t="s">
        <v>34</v>
      </c>
      <c r="I1063" s="418"/>
      <c r="J1063" s="419"/>
      <c r="K1063" s="417" t="s">
        <v>34</v>
      </c>
      <c r="L1063" s="418"/>
      <c r="M1063" s="419"/>
      <c r="N1063" s="417" t="s">
        <v>34</v>
      </c>
      <c r="O1063" s="418"/>
      <c r="P1063" s="419">
        <f t="shared" si="14"/>
        <v>29.845</v>
      </c>
      <c r="Q1063" s="417" t="s">
        <v>34</v>
      </c>
      <c r="R1063" s="418"/>
    </row>
    <row r="1064" spans="1:18" s="445" customFormat="1" ht="13.5" hidden="1" outlineLevel="3">
      <c r="A1064" s="444"/>
      <c r="B1064" s="446"/>
      <c r="C1064" s="404" t="s">
        <v>223</v>
      </c>
      <c r="D1064" s="463" t="s">
        <v>34</v>
      </c>
      <c r="E1064" s="448" t="s">
        <v>238</v>
      </c>
      <c r="F1064" s="446"/>
      <c r="G1064" s="449">
        <v>1447.345</v>
      </c>
      <c r="H1064" s="450" t="s">
        <v>34</v>
      </c>
      <c r="I1064" s="451"/>
      <c r="J1064" s="452"/>
      <c r="K1064" s="450" t="s">
        <v>34</v>
      </c>
      <c r="L1064" s="451"/>
      <c r="M1064" s="452"/>
      <c r="N1064" s="450" t="s">
        <v>34</v>
      </c>
      <c r="O1064" s="451"/>
      <c r="P1064" s="452">
        <f t="shared" si="14"/>
        <v>1447.345</v>
      </c>
      <c r="Q1064" s="450" t="s">
        <v>34</v>
      </c>
      <c r="R1064" s="451"/>
    </row>
    <row r="1065" spans="1:18" s="411" customFormat="1" ht="13.5" hidden="1" outlineLevel="3">
      <c r="A1065" s="402"/>
      <c r="B1065" s="403"/>
      <c r="C1065" s="404" t="s">
        <v>223</v>
      </c>
      <c r="D1065" s="407" t="s">
        <v>34</v>
      </c>
      <c r="E1065" s="406" t="s">
        <v>1251</v>
      </c>
      <c r="F1065" s="403"/>
      <c r="G1065" s="407" t="s">
        <v>34</v>
      </c>
      <c r="H1065" s="408" t="s">
        <v>34</v>
      </c>
      <c r="I1065" s="409"/>
      <c r="J1065" s="410"/>
      <c r="K1065" s="408" t="s">
        <v>34</v>
      </c>
      <c r="L1065" s="409"/>
      <c r="M1065" s="410"/>
      <c r="N1065" s="408" t="s">
        <v>34</v>
      </c>
      <c r="O1065" s="409"/>
      <c r="P1065" s="410" t="e">
        <f t="shared" si="14"/>
        <v>#VALUE!</v>
      </c>
      <c r="Q1065" s="408" t="s">
        <v>34</v>
      </c>
      <c r="R1065" s="409"/>
    </row>
    <row r="1066" spans="1:18" s="420" customFormat="1" ht="13.5" hidden="1" outlineLevel="3">
      <c r="A1066" s="412"/>
      <c r="B1066" s="413"/>
      <c r="C1066" s="404" t="s">
        <v>223</v>
      </c>
      <c r="D1066" s="462" t="s">
        <v>34</v>
      </c>
      <c r="E1066" s="415" t="s">
        <v>1294</v>
      </c>
      <c r="F1066" s="413"/>
      <c r="G1066" s="416">
        <v>760.5</v>
      </c>
      <c r="H1066" s="417" t="s">
        <v>34</v>
      </c>
      <c r="I1066" s="418"/>
      <c r="J1066" s="419"/>
      <c r="K1066" s="417" t="s">
        <v>34</v>
      </c>
      <c r="L1066" s="418"/>
      <c r="M1066" s="419"/>
      <c r="N1066" s="417" t="s">
        <v>34</v>
      </c>
      <c r="O1066" s="418"/>
      <c r="P1066" s="419">
        <f t="shared" si="14"/>
        <v>760.5</v>
      </c>
      <c r="Q1066" s="417" t="s">
        <v>34</v>
      </c>
      <c r="R1066" s="418"/>
    </row>
    <row r="1067" spans="1:18" s="445" customFormat="1" ht="13.5" hidden="1" outlineLevel="3">
      <c r="A1067" s="444"/>
      <c r="B1067" s="446"/>
      <c r="C1067" s="404" t="s">
        <v>223</v>
      </c>
      <c r="D1067" s="463" t="s">
        <v>34</v>
      </c>
      <c r="E1067" s="448" t="s">
        <v>238</v>
      </c>
      <c r="F1067" s="446"/>
      <c r="G1067" s="449">
        <v>760.5</v>
      </c>
      <c r="H1067" s="450" t="s">
        <v>34</v>
      </c>
      <c r="I1067" s="451"/>
      <c r="J1067" s="452"/>
      <c r="K1067" s="450" t="s">
        <v>34</v>
      </c>
      <c r="L1067" s="451"/>
      <c r="M1067" s="452"/>
      <c r="N1067" s="450" t="s">
        <v>34</v>
      </c>
      <c r="O1067" s="451"/>
      <c r="P1067" s="452">
        <f t="shared" si="14"/>
        <v>760.5</v>
      </c>
      <c r="Q1067" s="450" t="s">
        <v>34</v>
      </c>
      <c r="R1067" s="451"/>
    </row>
    <row r="1068" spans="1:18" s="411" customFormat="1" ht="13.5" hidden="1" outlineLevel="3">
      <c r="A1068" s="402"/>
      <c r="B1068" s="403"/>
      <c r="C1068" s="404" t="s">
        <v>223</v>
      </c>
      <c r="D1068" s="407" t="s">
        <v>34</v>
      </c>
      <c r="E1068" s="406" t="s">
        <v>1265</v>
      </c>
      <c r="F1068" s="403"/>
      <c r="G1068" s="407" t="s">
        <v>34</v>
      </c>
      <c r="H1068" s="408" t="s">
        <v>34</v>
      </c>
      <c r="I1068" s="409"/>
      <c r="J1068" s="410"/>
      <c r="K1068" s="408" t="s">
        <v>34</v>
      </c>
      <c r="L1068" s="409"/>
      <c r="M1068" s="410"/>
      <c r="N1068" s="408" t="s">
        <v>34</v>
      </c>
      <c r="O1068" s="409"/>
      <c r="P1068" s="410" t="e">
        <f t="shared" si="14"/>
        <v>#VALUE!</v>
      </c>
      <c r="Q1068" s="408" t="s">
        <v>34</v>
      </c>
      <c r="R1068" s="409"/>
    </row>
    <row r="1069" spans="1:18" s="420" customFormat="1" ht="13.5" hidden="1" outlineLevel="3">
      <c r="A1069" s="412"/>
      <c r="B1069" s="413"/>
      <c r="C1069" s="404" t="s">
        <v>223</v>
      </c>
      <c r="D1069" s="462" t="s">
        <v>34</v>
      </c>
      <c r="E1069" s="415" t="s">
        <v>1295</v>
      </c>
      <c r="F1069" s="413"/>
      <c r="G1069" s="416">
        <v>-2.602</v>
      </c>
      <c r="H1069" s="417" t="s">
        <v>34</v>
      </c>
      <c r="I1069" s="418"/>
      <c r="J1069" s="419"/>
      <c r="K1069" s="417" t="s">
        <v>34</v>
      </c>
      <c r="L1069" s="418"/>
      <c r="M1069" s="419"/>
      <c r="N1069" s="417" t="s">
        <v>34</v>
      </c>
      <c r="O1069" s="418"/>
      <c r="P1069" s="419">
        <f t="shared" si="14"/>
        <v>-2.602</v>
      </c>
      <c r="Q1069" s="417" t="s">
        <v>34</v>
      </c>
      <c r="R1069" s="418"/>
    </row>
    <row r="1070" spans="1:18" s="445" customFormat="1" ht="13.5" hidden="1" outlineLevel="3">
      <c r="A1070" s="444"/>
      <c r="B1070" s="446"/>
      <c r="C1070" s="404" t="s">
        <v>223</v>
      </c>
      <c r="D1070" s="463" t="s">
        <v>34</v>
      </c>
      <c r="E1070" s="448" t="s">
        <v>238</v>
      </c>
      <c r="F1070" s="446"/>
      <c r="G1070" s="449">
        <v>-2.602</v>
      </c>
      <c r="H1070" s="450" t="s">
        <v>34</v>
      </c>
      <c r="I1070" s="451"/>
      <c r="J1070" s="452"/>
      <c r="K1070" s="450" t="s">
        <v>34</v>
      </c>
      <c r="L1070" s="451"/>
      <c r="M1070" s="452"/>
      <c r="N1070" s="450" t="s">
        <v>34</v>
      </c>
      <c r="O1070" s="451"/>
      <c r="P1070" s="452">
        <f t="shared" si="14"/>
        <v>-2.602</v>
      </c>
      <c r="Q1070" s="450" t="s">
        <v>34</v>
      </c>
      <c r="R1070" s="451"/>
    </row>
    <row r="1071" spans="1:18" s="411" customFormat="1" ht="13.5" hidden="1" outlineLevel="3">
      <c r="A1071" s="402"/>
      <c r="B1071" s="403"/>
      <c r="C1071" s="404" t="s">
        <v>223</v>
      </c>
      <c r="D1071" s="407" t="s">
        <v>34</v>
      </c>
      <c r="E1071" s="406" t="s">
        <v>1275</v>
      </c>
      <c r="F1071" s="403"/>
      <c r="G1071" s="407" t="s">
        <v>34</v>
      </c>
      <c r="H1071" s="408" t="s">
        <v>34</v>
      </c>
      <c r="I1071" s="409"/>
      <c r="J1071" s="410"/>
      <c r="K1071" s="408" t="s">
        <v>34</v>
      </c>
      <c r="L1071" s="409"/>
      <c r="M1071" s="410"/>
      <c r="N1071" s="408" t="s">
        <v>34</v>
      </c>
      <c r="O1071" s="409"/>
      <c r="P1071" s="410" t="e">
        <f t="shared" si="14"/>
        <v>#VALUE!</v>
      </c>
      <c r="Q1071" s="408" t="s">
        <v>34</v>
      </c>
      <c r="R1071" s="409"/>
    </row>
    <row r="1072" spans="1:18" s="411" customFormat="1" ht="13.5" hidden="1" outlineLevel="3">
      <c r="A1072" s="402"/>
      <c r="B1072" s="403"/>
      <c r="C1072" s="404" t="s">
        <v>223</v>
      </c>
      <c r="D1072" s="407" t="s">
        <v>34</v>
      </c>
      <c r="E1072" s="406" t="s">
        <v>986</v>
      </c>
      <c r="F1072" s="403"/>
      <c r="G1072" s="407" t="s">
        <v>34</v>
      </c>
      <c r="H1072" s="408" t="s">
        <v>34</v>
      </c>
      <c r="I1072" s="409"/>
      <c r="J1072" s="410"/>
      <c r="K1072" s="408" t="s">
        <v>34</v>
      </c>
      <c r="L1072" s="409"/>
      <c r="M1072" s="410"/>
      <c r="N1072" s="408" t="s">
        <v>34</v>
      </c>
      <c r="O1072" s="409"/>
      <c r="P1072" s="410" t="e">
        <f t="shared" si="14"/>
        <v>#VALUE!</v>
      </c>
      <c r="Q1072" s="408" t="s">
        <v>34</v>
      </c>
      <c r="R1072" s="409"/>
    </row>
    <row r="1073" spans="1:18" s="420" customFormat="1" ht="13.5" hidden="1" outlineLevel="3">
      <c r="A1073" s="412"/>
      <c r="B1073" s="413"/>
      <c r="C1073" s="404" t="s">
        <v>223</v>
      </c>
      <c r="D1073" s="462" t="s">
        <v>34</v>
      </c>
      <c r="E1073" s="415" t="s">
        <v>1296</v>
      </c>
      <c r="F1073" s="413"/>
      <c r="G1073" s="416">
        <v>43.24</v>
      </c>
      <c r="H1073" s="417" t="s">
        <v>34</v>
      </c>
      <c r="I1073" s="418"/>
      <c r="J1073" s="419"/>
      <c r="K1073" s="417" t="s">
        <v>34</v>
      </c>
      <c r="L1073" s="418"/>
      <c r="M1073" s="419"/>
      <c r="N1073" s="417" t="s">
        <v>34</v>
      </c>
      <c r="O1073" s="418"/>
      <c r="P1073" s="419">
        <f t="shared" si="14"/>
        <v>43.24</v>
      </c>
      <c r="Q1073" s="417" t="s">
        <v>34</v>
      </c>
      <c r="R1073" s="418"/>
    </row>
    <row r="1074" spans="1:18" s="420" customFormat="1" ht="13.5" hidden="1" outlineLevel="3">
      <c r="A1074" s="412"/>
      <c r="B1074" s="413"/>
      <c r="C1074" s="404" t="s">
        <v>223</v>
      </c>
      <c r="D1074" s="462" t="s">
        <v>34</v>
      </c>
      <c r="E1074" s="415" t="s">
        <v>1297</v>
      </c>
      <c r="F1074" s="413"/>
      <c r="G1074" s="416">
        <v>73.79</v>
      </c>
      <c r="H1074" s="417" t="s">
        <v>34</v>
      </c>
      <c r="I1074" s="418"/>
      <c r="J1074" s="419"/>
      <c r="K1074" s="417" t="s">
        <v>34</v>
      </c>
      <c r="L1074" s="418"/>
      <c r="M1074" s="419"/>
      <c r="N1074" s="417" t="s">
        <v>34</v>
      </c>
      <c r="O1074" s="418"/>
      <c r="P1074" s="419">
        <f t="shared" si="14"/>
        <v>73.79</v>
      </c>
      <c r="Q1074" s="417" t="s">
        <v>34</v>
      </c>
      <c r="R1074" s="418"/>
    </row>
    <row r="1075" spans="1:18" s="411" customFormat="1" ht="13.5" hidden="1" outlineLevel="3">
      <c r="A1075" s="402"/>
      <c r="B1075" s="403"/>
      <c r="C1075" s="404" t="s">
        <v>223</v>
      </c>
      <c r="D1075" s="407" t="s">
        <v>34</v>
      </c>
      <c r="E1075" s="406" t="s">
        <v>988</v>
      </c>
      <c r="F1075" s="403"/>
      <c r="G1075" s="407" t="s">
        <v>34</v>
      </c>
      <c r="H1075" s="408" t="s">
        <v>34</v>
      </c>
      <c r="I1075" s="409"/>
      <c r="J1075" s="410"/>
      <c r="K1075" s="408" t="s">
        <v>34</v>
      </c>
      <c r="L1075" s="409"/>
      <c r="M1075" s="410"/>
      <c r="N1075" s="408" t="s">
        <v>34</v>
      </c>
      <c r="O1075" s="409"/>
      <c r="P1075" s="410" t="e">
        <f t="shared" si="14"/>
        <v>#VALUE!</v>
      </c>
      <c r="Q1075" s="408" t="s">
        <v>34</v>
      </c>
      <c r="R1075" s="409"/>
    </row>
    <row r="1076" spans="1:18" s="420" customFormat="1" ht="13.5" hidden="1" outlineLevel="3">
      <c r="A1076" s="412"/>
      <c r="B1076" s="413"/>
      <c r="C1076" s="404" t="s">
        <v>223</v>
      </c>
      <c r="D1076" s="462" t="s">
        <v>34</v>
      </c>
      <c r="E1076" s="415" t="s">
        <v>1298</v>
      </c>
      <c r="F1076" s="413"/>
      <c r="G1076" s="416">
        <v>129.72</v>
      </c>
      <c r="H1076" s="417" t="s">
        <v>34</v>
      </c>
      <c r="I1076" s="418"/>
      <c r="J1076" s="419"/>
      <c r="K1076" s="417" t="s">
        <v>34</v>
      </c>
      <c r="L1076" s="418"/>
      <c r="M1076" s="419"/>
      <c r="N1076" s="417" t="s">
        <v>34</v>
      </c>
      <c r="O1076" s="418"/>
      <c r="P1076" s="419">
        <f t="shared" si="14"/>
        <v>129.72</v>
      </c>
      <c r="Q1076" s="417" t="s">
        <v>34</v>
      </c>
      <c r="R1076" s="418"/>
    </row>
    <row r="1077" spans="1:18" s="429" customFormat="1" ht="13.5" hidden="1" outlineLevel="3">
      <c r="A1077" s="421"/>
      <c r="B1077" s="422"/>
      <c r="C1077" s="404" t="s">
        <v>223</v>
      </c>
      <c r="D1077" s="464" t="s">
        <v>102</v>
      </c>
      <c r="E1077" s="424" t="s">
        <v>227</v>
      </c>
      <c r="F1077" s="422"/>
      <c r="G1077" s="425">
        <v>2618.573</v>
      </c>
      <c r="H1077" s="426" t="s">
        <v>34</v>
      </c>
      <c r="I1077" s="427"/>
      <c r="J1077" s="428"/>
      <c r="K1077" s="426" t="s">
        <v>34</v>
      </c>
      <c r="L1077" s="427"/>
      <c r="M1077" s="428"/>
      <c r="N1077" s="426" t="s">
        <v>34</v>
      </c>
      <c r="O1077" s="427"/>
      <c r="P1077" s="428">
        <f t="shared" si="14"/>
        <v>2618.573</v>
      </c>
      <c r="Q1077" s="426" t="s">
        <v>34</v>
      </c>
      <c r="R1077" s="427"/>
    </row>
    <row r="1078" spans="1:18" s="320" customFormat="1" ht="31.5" customHeight="1" hidden="1" outlineLevel="2">
      <c r="A1078" s="321"/>
      <c r="B1078" s="394" t="s">
        <v>1299</v>
      </c>
      <c r="C1078" s="394" t="s">
        <v>218</v>
      </c>
      <c r="D1078" s="461" t="s">
        <v>1300</v>
      </c>
      <c r="E1078" s="396" t="s">
        <v>1301</v>
      </c>
      <c r="F1078" s="397" t="s">
        <v>265</v>
      </c>
      <c r="G1078" s="398">
        <v>2618.573</v>
      </c>
      <c r="H1078" s="399">
        <v>348.3</v>
      </c>
      <c r="I1078" s="400">
        <f>ROUND(H1078*G1078,2)</f>
        <v>912048.98</v>
      </c>
      <c r="J1078" s="401"/>
      <c r="K1078" s="399">
        <v>348.3</v>
      </c>
      <c r="L1078" s="400">
        <f>ROUND(K1078*J1078,2)</f>
        <v>0</v>
      </c>
      <c r="M1078" s="401"/>
      <c r="N1078" s="399">
        <v>348.3</v>
      </c>
      <c r="O1078" s="400">
        <f>ROUND(N1078*M1078,2)</f>
        <v>0</v>
      </c>
      <c r="P1078" s="401">
        <f t="shared" si="14"/>
        <v>2618.573</v>
      </c>
      <c r="Q1078" s="399">
        <v>348.3</v>
      </c>
      <c r="R1078" s="400">
        <f>ROUND(Q1078*P1078,2)</f>
        <v>912048.98</v>
      </c>
    </row>
    <row r="1079" spans="1:18" s="320" customFormat="1" ht="31.5" customHeight="1" hidden="1" outlineLevel="2" collapsed="1">
      <c r="A1079" s="321"/>
      <c r="B1079" s="394" t="s">
        <v>1302</v>
      </c>
      <c r="C1079" s="394" t="s">
        <v>218</v>
      </c>
      <c r="D1079" s="461" t="s">
        <v>1303</v>
      </c>
      <c r="E1079" s="396" t="s">
        <v>1304</v>
      </c>
      <c r="F1079" s="397" t="s">
        <v>265</v>
      </c>
      <c r="G1079" s="398">
        <v>2983.896</v>
      </c>
      <c r="H1079" s="399">
        <v>766.3</v>
      </c>
      <c r="I1079" s="400">
        <f>ROUND(H1079*G1079,2)</f>
        <v>2286559.5</v>
      </c>
      <c r="J1079" s="401"/>
      <c r="K1079" s="399">
        <v>766.3</v>
      </c>
      <c r="L1079" s="400">
        <f>ROUND(K1079*J1079,2)</f>
        <v>0</v>
      </c>
      <c r="M1079" s="401"/>
      <c r="N1079" s="399">
        <v>766.3</v>
      </c>
      <c r="O1079" s="400">
        <f>ROUND(N1079*M1079,2)</f>
        <v>0</v>
      </c>
      <c r="P1079" s="401">
        <f aca="true" t="shared" si="15" ref="P1079:P1142">J1079+M1079+G1079</f>
        <v>2983.896</v>
      </c>
      <c r="Q1079" s="399">
        <v>766.3</v>
      </c>
      <c r="R1079" s="400">
        <f>ROUND(Q1079*P1079,2)</f>
        <v>2286559.5</v>
      </c>
    </row>
    <row r="1080" spans="1:18" s="411" customFormat="1" ht="13.5" hidden="1" outlineLevel="3">
      <c r="A1080" s="402"/>
      <c r="B1080" s="403"/>
      <c r="C1080" s="404" t="s">
        <v>223</v>
      </c>
      <c r="D1080" s="407" t="s">
        <v>34</v>
      </c>
      <c r="E1080" s="406" t="s">
        <v>869</v>
      </c>
      <c r="F1080" s="403"/>
      <c r="G1080" s="407" t="s">
        <v>34</v>
      </c>
      <c r="H1080" s="408" t="s">
        <v>34</v>
      </c>
      <c r="I1080" s="409"/>
      <c r="J1080" s="410"/>
      <c r="K1080" s="408" t="s">
        <v>34</v>
      </c>
      <c r="L1080" s="409"/>
      <c r="M1080" s="410"/>
      <c r="N1080" s="408" t="s">
        <v>34</v>
      </c>
      <c r="O1080" s="409"/>
      <c r="P1080" s="410" t="e">
        <f t="shared" si="15"/>
        <v>#VALUE!</v>
      </c>
      <c r="Q1080" s="408" t="s">
        <v>34</v>
      </c>
      <c r="R1080" s="409"/>
    </row>
    <row r="1081" spans="1:18" s="411" customFormat="1" ht="13.5" hidden="1" outlineLevel="3">
      <c r="A1081" s="402"/>
      <c r="B1081" s="403"/>
      <c r="C1081" s="404" t="s">
        <v>223</v>
      </c>
      <c r="D1081" s="407" t="s">
        <v>34</v>
      </c>
      <c r="E1081" s="406" t="s">
        <v>1240</v>
      </c>
      <c r="F1081" s="403"/>
      <c r="G1081" s="407" t="s">
        <v>34</v>
      </c>
      <c r="H1081" s="408" t="s">
        <v>34</v>
      </c>
      <c r="I1081" s="409"/>
      <c r="J1081" s="410"/>
      <c r="K1081" s="408" t="s">
        <v>34</v>
      </c>
      <c r="L1081" s="409"/>
      <c r="M1081" s="410"/>
      <c r="N1081" s="408" t="s">
        <v>34</v>
      </c>
      <c r="O1081" s="409"/>
      <c r="P1081" s="410" t="e">
        <f t="shared" si="15"/>
        <v>#VALUE!</v>
      </c>
      <c r="Q1081" s="408" t="s">
        <v>34</v>
      </c>
      <c r="R1081" s="409"/>
    </row>
    <row r="1082" spans="1:18" s="420" customFormat="1" ht="13.5" hidden="1" outlineLevel="3">
      <c r="A1082" s="412"/>
      <c r="B1082" s="413"/>
      <c r="C1082" s="404" t="s">
        <v>223</v>
      </c>
      <c r="D1082" s="462" t="s">
        <v>34</v>
      </c>
      <c r="E1082" s="415" t="s">
        <v>1283</v>
      </c>
      <c r="F1082" s="413"/>
      <c r="G1082" s="416">
        <v>88.58</v>
      </c>
      <c r="H1082" s="417" t="s">
        <v>34</v>
      </c>
      <c r="I1082" s="418"/>
      <c r="J1082" s="419"/>
      <c r="K1082" s="417" t="s">
        <v>34</v>
      </c>
      <c r="L1082" s="418"/>
      <c r="M1082" s="419"/>
      <c r="N1082" s="417" t="s">
        <v>34</v>
      </c>
      <c r="O1082" s="418"/>
      <c r="P1082" s="419">
        <f t="shared" si="15"/>
        <v>88.58</v>
      </c>
      <c r="Q1082" s="417" t="s">
        <v>34</v>
      </c>
      <c r="R1082" s="418"/>
    </row>
    <row r="1083" spans="1:18" s="411" customFormat="1" ht="13.5" hidden="1" outlineLevel="3">
      <c r="A1083" s="402"/>
      <c r="B1083" s="403"/>
      <c r="C1083" s="404" t="s">
        <v>223</v>
      </c>
      <c r="D1083" s="407" t="s">
        <v>34</v>
      </c>
      <c r="E1083" s="406" t="s">
        <v>1242</v>
      </c>
      <c r="F1083" s="403"/>
      <c r="G1083" s="407" t="s">
        <v>34</v>
      </c>
      <c r="H1083" s="408" t="s">
        <v>34</v>
      </c>
      <c r="I1083" s="409"/>
      <c r="J1083" s="410"/>
      <c r="K1083" s="408" t="s">
        <v>34</v>
      </c>
      <c r="L1083" s="409"/>
      <c r="M1083" s="410"/>
      <c r="N1083" s="408" t="s">
        <v>34</v>
      </c>
      <c r="O1083" s="409"/>
      <c r="P1083" s="410" t="e">
        <f t="shared" si="15"/>
        <v>#VALUE!</v>
      </c>
      <c r="Q1083" s="408" t="s">
        <v>34</v>
      </c>
      <c r="R1083" s="409"/>
    </row>
    <row r="1084" spans="1:18" s="420" customFormat="1" ht="13.5" hidden="1" outlineLevel="3">
      <c r="A1084" s="412"/>
      <c r="B1084" s="413"/>
      <c r="C1084" s="404" t="s">
        <v>223</v>
      </c>
      <c r="D1084" s="462" t="s">
        <v>34</v>
      </c>
      <c r="E1084" s="415" t="s">
        <v>1305</v>
      </c>
      <c r="F1084" s="413"/>
      <c r="G1084" s="416">
        <v>150</v>
      </c>
      <c r="H1084" s="417" t="s">
        <v>34</v>
      </c>
      <c r="I1084" s="418"/>
      <c r="J1084" s="419"/>
      <c r="K1084" s="417" t="s">
        <v>34</v>
      </c>
      <c r="L1084" s="418"/>
      <c r="M1084" s="419"/>
      <c r="N1084" s="417" t="s">
        <v>34</v>
      </c>
      <c r="O1084" s="418"/>
      <c r="P1084" s="419">
        <f t="shared" si="15"/>
        <v>150</v>
      </c>
      <c r="Q1084" s="417" t="s">
        <v>34</v>
      </c>
      <c r="R1084" s="418"/>
    </row>
    <row r="1085" spans="1:18" s="420" customFormat="1" ht="13.5" hidden="1" outlineLevel="3">
      <c r="A1085" s="412"/>
      <c r="B1085" s="413"/>
      <c r="C1085" s="404" t="s">
        <v>223</v>
      </c>
      <c r="D1085" s="462" t="s">
        <v>34</v>
      </c>
      <c r="E1085" s="415" t="s">
        <v>1306</v>
      </c>
      <c r="F1085" s="413"/>
      <c r="G1085" s="416">
        <v>18</v>
      </c>
      <c r="H1085" s="417" t="s">
        <v>34</v>
      </c>
      <c r="I1085" s="418"/>
      <c r="J1085" s="419"/>
      <c r="K1085" s="417" t="s">
        <v>34</v>
      </c>
      <c r="L1085" s="418"/>
      <c r="M1085" s="419"/>
      <c r="N1085" s="417" t="s">
        <v>34</v>
      </c>
      <c r="O1085" s="418"/>
      <c r="P1085" s="419">
        <f t="shared" si="15"/>
        <v>18</v>
      </c>
      <c r="Q1085" s="417" t="s">
        <v>34</v>
      </c>
      <c r="R1085" s="418"/>
    </row>
    <row r="1086" spans="1:18" s="445" customFormat="1" ht="13.5" hidden="1" outlineLevel="3">
      <c r="A1086" s="444"/>
      <c r="B1086" s="446"/>
      <c r="C1086" s="404" t="s">
        <v>223</v>
      </c>
      <c r="D1086" s="463" t="s">
        <v>34</v>
      </c>
      <c r="E1086" s="448" t="s">
        <v>238</v>
      </c>
      <c r="F1086" s="446"/>
      <c r="G1086" s="449">
        <v>256.58</v>
      </c>
      <c r="H1086" s="450" t="s">
        <v>34</v>
      </c>
      <c r="I1086" s="451"/>
      <c r="J1086" s="452"/>
      <c r="K1086" s="450" t="s">
        <v>34</v>
      </c>
      <c r="L1086" s="451"/>
      <c r="M1086" s="452"/>
      <c r="N1086" s="450" t="s">
        <v>34</v>
      </c>
      <c r="O1086" s="451"/>
      <c r="P1086" s="452">
        <f t="shared" si="15"/>
        <v>256.58</v>
      </c>
      <c r="Q1086" s="450" t="s">
        <v>34</v>
      </c>
      <c r="R1086" s="451"/>
    </row>
    <row r="1087" spans="1:18" s="411" customFormat="1" ht="13.5" hidden="1" outlineLevel="3">
      <c r="A1087" s="402"/>
      <c r="B1087" s="403"/>
      <c r="C1087" s="404" t="s">
        <v>223</v>
      </c>
      <c r="D1087" s="407" t="s">
        <v>34</v>
      </c>
      <c r="E1087" s="406" t="s">
        <v>1245</v>
      </c>
      <c r="F1087" s="403"/>
      <c r="G1087" s="407" t="s">
        <v>34</v>
      </c>
      <c r="H1087" s="408" t="s">
        <v>34</v>
      </c>
      <c r="I1087" s="409"/>
      <c r="J1087" s="410"/>
      <c r="K1087" s="408" t="s">
        <v>34</v>
      </c>
      <c r="L1087" s="409"/>
      <c r="M1087" s="410"/>
      <c r="N1087" s="408" t="s">
        <v>34</v>
      </c>
      <c r="O1087" s="409"/>
      <c r="P1087" s="410" t="e">
        <f t="shared" si="15"/>
        <v>#VALUE!</v>
      </c>
      <c r="Q1087" s="408" t="s">
        <v>34</v>
      </c>
      <c r="R1087" s="409"/>
    </row>
    <row r="1088" spans="1:18" s="420" customFormat="1" ht="13.5" hidden="1" outlineLevel="3">
      <c r="A1088" s="412"/>
      <c r="B1088" s="413"/>
      <c r="C1088" s="404" t="s">
        <v>223</v>
      </c>
      <c r="D1088" s="462" t="s">
        <v>34</v>
      </c>
      <c r="E1088" s="415" t="s">
        <v>1285</v>
      </c>
      <c r="F1088" s="413"/>
      <c r="G1088" s="416">
        <v>84.5</v>
      </c>
      <c r="H1088" s="417" t="s">
        <v>34</v>
      </c>
      <c r="I1088" s="418"/>
      <c r="J1088" s="419"/>
      <c r="K1088" s="417" t="s">
        <v>34</v>
      </c>
      <c r="L1088" s="418"/>
      <c r="M1088" s="419"/>
      <c r="N1088" s="417" t="s">
        <v>34</v>
      </c>
      <c r="O1088" s="418"/>
      <c r="P1088" s="419">
        <f t="shared" si="15"/>
        <v>84.5</v>
      </c>
      <c r="Q1088" s="417" t="s">
        <v>34</v>
      </c>
      <c r="R1088" s="418"/>
    </row>
    <row r="1089" spans="1:18" s="420" customFormat="1" ht="13.5" hidden="1" outlineLevel="3">
      <c r="A1089" s="412"/>
      <c r="B1089" s="413"/>
      <c r="C1089" s="404" t="s">
        <v>223</v>
      </c>
      <c r="D1089" s="462" t="s">
        <v>34</v>
      </c>
      <c r="E1089" s="415" t="s">
        <v>1286</v>
      </c>
      <c r="F1089" s="413"/>
      <c r="G1089" s="416">
        <v>363</v>
      </c>
      <c r="H1089" s="417" t="s">
        <v>34</v>
      </c>
      <c r="I1089" s="418"/>
      <c r="J1089" s="419"/>
      <c r="K1089" s="417" t="s">
        <v>34</v>
      </c>
      <c r="L1089" s="418"/>
      <c r="M1089" s="419"/>
      <c r="N1089" s="417" t="s">
        <v>34</v>
      </c>
      <c r="O1089" s="418"/>
      <c r="P1089" s="419">
        <f t="shared" si="15"/>
        <v>363</v>
      </c>
      <c r="Q1089" s="417" t="s">
        <v>34</v>
      </c>
      <c r="R1089" s="418"/>
    </row>
    <row r="1090" spans="1:18" s="420" customFormat="1" ht="13.5" hidden="1" outlineLevel="3">
      <c r="A1090" s="412"/>
      <c r="B1090" s="413"/>
      <c r="C1090" s="404" t="s">
        <v>223</v>
      </c>
      <c r="D1090" s="462" t="s">
        <v>34</v>
      </c>
      <c r="E1090" s="415" t="s">
        <v>1287</v>
      </c>
      <c r="F1090" s="413"/>
      <c r="G1090" s="416">
        <v>121</v>
      </c>
      <c r="H1090" s="417" t="s">
        <v>34</v>
      </c>
      <c r="I1090" s="418"/>
      <c r="J1090" s="419"/>
      <c r="K1090" s="417" t="s">
        <v>34</v>
      </c>
      <c r="L1090" s="418"/>
      <c r="M1090" s="419"/>
      <c r="N1090" s="417" t="s">
        <v>34</v>
      </c>
      <c r="O1090" s="418"/>
      <c r="P1090" s="419">
        <f t="shared" si="15"/>
        <v>121</v>
      </c>
      <c r="Q1090" s="417" t="s">
        <v>34</v>
      </c>
      <c r="R1090" s="418"/>
    </row>
    <row r="1091" spans="1:18" s="420" customFormat="1" ht="13.5" hidden="1" outlineLevel="3">
      <c r="A1091" s="412"/>
      <c r="B1091" s="413"/>
      <c r="C1091" s="404" t="s">
        <v>223</v>
      </c>
      <c r="D1091" s="462" t="s">
        <v>34</v>
      </c>
      <c r="E1091" s="415" t="s">
        <v>1288</v>
      </c>
      <c r="F1091" s="413"/>
      <c r="G1091" s="416">
        <v>363</v>
      </c>
      <c r="H1091" s="417" t="s">
        <v>34</v>
      </c>
      <c r="I1091" s="418"/>
      <c r="J1091" s="419"/>
      <c r="K1091" s="417" t="s">
        <v>34</v>
      </c>
      <c r="L1091" s="418"/>
      <c r="M1091" s="419"/>
      <c r="N1091" s="417" t="s">
        <v>34</v>
      </c>
      <c r="O1091" s="418"/>
      <c r="P1091" s="419">
        <f t="shared" si="15"/>
        <v>363</v>
      </c>
      <c r="Q1091" s="417" t="s">
        <v>34</v>
      </c>
      <c r="R1091" s="418"/>
    </row>
    <row r="1092" spans="1:18" s="420" customFormat="1" ht="13.5" hidden="1" outlineLevel="3">
      <c r="A1092" s="412"/>
      <c r="B1092" s="413"/>
      <c r="C1092" s="404" t="s">
        <v>223</v>
      </c>
      <c r="D1092" s="462" t="s">
        <v>34</v>
      </c>
      <c r="E1092" s="415" t="s">
        <v>1289</v>
      </c>
      <c r="F1092" s="413"/>
      <c r="G1092" s="416">
        <v>357</v>
      </c>
      <c r="H1092" s="417" t="s">
        <v>34</v>
      </c>
      <c r="I1092" s="418"/>
      <c r="J1092" s="419"/>
      <c r="K1092" s="417" t="s">
        <v>34</v>
      </c>
      <c r="L1092" s="418"/>
      <c r="M1092" s="419"/>
      <c r="N1092" s="417" t="s">
        <v>34</v>
      </c>
      <c r="O1092" s="418"/>
      <c r="P1092" s="419">
        <f t="shared" si="15"/>
        <v>357</v>
      </c>
      <c r="Q1092" s="417" t="s">
        <v>34</v>
      </c>
      <c r="R1092" s="418"/>
    </row>
    <row r="1093" spans="1:18" s="411" customFormat="1" ht="13.5" hidden="1" outlineLevel="3">
      <c r="A1093" s="402"/>
      <c r="B1093" s="403"/>
      <c r="C1093" s="404" t="s">
        <v>223</v>
      </c>
      <c r="D1093" s="407" t="s">
        <v>34</v>
      </c>
      <c r="E1093" s="406" t="s">
        <v>1247</v>
      </c>
      <c r="F1093" s="403"/>
      <c r="G1093" s="407" t="s">
        <v>34</v>
      </c>
      <c r="H1093" s="408" t="s">
        <v>34</v>
      </c>
      <c r="I1093" s="409"/>
      <c r="J1093" s="410"/>
      <c r="K1093" s="408" t="s">
        <v>34</v>
      </c>
      <c r="L1093" s="409"/>
      <c r="M1093" s="410"/>
      <c r="N1093" s="408" t="s">
        <v>34</v>
      </c>
      <c r="O1093" s="409"/>
      <c r="P1093" s="410" t="e">
        <f t="shared" si="15"/>
        <v>#VALUE!</v>
      </c>
      <c r="Q1093" s="408" t="s">
        <v>34</v>
      </c>
      <c r="R1093" s="409"/>
    </row>
    <row r="1094" spans="1:18" s="420" customFormat="1" ht="13.5" hidden="1" outlineLevel="3">
      <c r="A1094" s="412"/>
      <c r="B1094" s="413"/>
      <c r="C1094" s="404" t="s">
        <v>223</v>
      </c>
      <c r="D1094" s="462" t="s">
        <v>34</v>
      </c>
      <c r="E1094" s="415" t="s">
        <v>1290</v>
      </c>
      <c r="F1094" s="413"/>
      <c r="G1094" s="416">
        <v>48</v>
      </c>
      <c r="H1094" s="417" t="s">
        <v>34</v>
      </c>
      <c r="I1094" s="418"/>
      <c r="J1094" s="419"/>
      <c r="K1094" s="417" t="s">
        <v>34</v>
      </c>
      <c r="L1094" s="418"/>
      <c r="M1094" s="419"/>
      <c r="N1094" s="417" t="s">
        <v>34</v>
      </c>
      <c r="O1094" s="418"/>
      <c r="P1094" s="419">
        <f t="shared" si="15"/>
        <v>48</v>
      </c>
      <c r="Q1094" s="417" t="s">
        <v>34</v>
      </c>
      <c r="R1094" s="418"/>
    </row>
    <row r="1095" spans="1:18" s="420" customFormat="1" ht="13.5" hidden="1" outlineLevel="3">
      <c r="A1095" s="412"/>
      <c r="B1095" s="413"/>
      <c r="C1095" s="404" t="s">
        <v>223</v>
      </c>
      <c r="D1095" s="462" t="s">
        <v>34</v>
      </c>
      <c r="E1095" s="415" t="s">
        <v>1291</v>
      </c>
      <c r="F1095" s="413"/>
      <c r="G1095" s="416">
        <v>72</v>
      </c>
      <c r="H1095" s="417" t="s">
        <v>34</v>
      </c>
      <c r="I1095" s="418"/>
      <c r="J1095" s="419"/>
      <c r="K1095" s="417" t="s">
        <v>34</v>
      </c>
      <c r="L1095" s="418"/>
      <c r="M1095" s="419"/>
      <c r="N1095" s="417" t="s">
        <v>34</v>
      </c>
      <c r="O1095" s="418"/>
      <c r="P1095" s="419">
        <f t="shared" si="15"/>
        <v>72</v>
      </c>
      <c r="Q1095" s="417" t="s">
        <v>34</v>
      </c>
      <c r="R1095" s="418"/>
    </row>
    <row r="1096" spans="1:18" s="420" customFormat="1" ht="13.5" hidden="1" outlineLevel="3">
      <c r="A1096" s="412"/>
      <c r="B1096" s="413"/>
      <c r="C1096" s="404" t="s">
        <v>223</v>
      </c>
      <c r="D1096" s="462" t="s">
        <v>34</v>
      </c>
      <c r="E1096" s="415" t="s">
        <v>1292</v>
      </c>
      <c r="F1096" s="413"/>
      <c r="G1096" s="416">
        <v>9</v>
      </c>
      <c r="H1096" s="417" t="s">
        <v>34</v>
      </c>
      <c r="I1096" s="418"/>
      <c r="J1096" s="419"/>
      <c r="K1096" s="417" t="s">
        <v>34</v>
      </c>
      <c r="L1096" s="418"/>
      <c r="M1096" s="419"/>
      <c r="N1096" s="417" t="s">
        <v>34</v>
      </c>
      <c r="O1096" s="418"/>
      <c r="P1096" s="419">
        <f t="shared" si="15"/>
        <v>9</v>
      </c>
      <c r="Q1096" s="417" t="s">
        <v>34</v>
      </c>
      <c r="R1096" s="418"/>
    </row>
    <row r="1097" spans="1:18" s="420" customFormat="1" ht="13.5" hidden="1" outlineLevel="3">
      <c r="A1097" s="412"/>
      <c r="B1097" s="413"/>
      <c r="C1097" s="404" t="s">
        <v>223</v>
      </c>
      <c r="D1097" s="462" t="s">
        <v>34</v>
      </c>
      <c r="E1097" s="415" t="s">
        <v>1293</v>
      </c>
      <c r="F1097" s="413"/>
      <c r="G1097" s="416">
        <v>29.845</v>
      </c>
      <c r="H1097" s="417" t="s">
        <v>34</v>
      </c>
      <c r="I1097" s="418"/>
      <c r="J1097" s="419"/>
      <c r="K1097" s="417" t="s">
        <v>34</v>
      </c>
      <c r="L1097" s="418"/>
      <c r="M1097" s="419"/>
      <c r="N1097" s="417" t="s">
        <v>34</v>
      </c>
      <c r="O1097" s="418"/>
      <c r="P1097" s="419">
        <f t="shared" si="15"/>
        <v>29.845</v>
      </c>
      <c r="Q1097" s="417" t="s">
        <v>34</v>
      </c>
      <c r="R1097" s="418"/>
    </row>
    <row r="1098" spans="1:18" s="445" customFormat="1" ht="13.5" hidden="1" outlineLevel="3">
      <c r="A1098" s="444"/>
      <c r="B1098" s="446"/>
      <c r="C1098" s="404" t="s">
        <v>223</v>
      </c>
      <c r="D1098" s="463" t="s">
        <v>34</v>
      </c>
      <c r="E1098" s="448" t="s">
        <v>238</v>
      </c>
      <c r="F1098" s="446"/>
      <c r="G1098" s="449">
        <v>1447.345</v>
      </c>
      <c r="H1098" s="450" t="s">
        <v>34</v>
      </c>
      <c r="I1098" s="451"/>
      <c r="J1098" s="452"/>
      <c r="K1098" s="450" t="s">
        <v>34</v>
      </c>
      <c r="L1098" s="451"/>
      <c r="M1098" s="452"/>
      <c r="N1098" s="450" t="s">
        <v>34</v>
      </c>
      <c r="O1098" s="451"/>
      <c r="P1098" s="452">
        <f t="shared" si="15"/>
        <v>1447.345</v>
      </c>
      <c r="Q1098" s="450" t="s">
        <v>34</v>
      </c>
      <c r="R1098" s="451"/>
    </row>
    <row r="1099" spans="1:18" s="411" customFormat="1" ht="13.5" hidden="1" outlineLevel="3">
      <c r="A1099" s="402"/>
      <c r="B1099" s="403"/>
      <c r="C1099" s="404" t="s">
        <v>223</v>
      </c>
      <c r="D1099" s="407" t="s">
        <v>34</v>
      </c>
      <c r="E1099" s="406" t="s">
        <v>1251</v>
      </c>
      <c r="F1099" s="403"/>
      <c r="G1099" s="407" t="s">
        <v>34</v>
      </c>
      <c r="H1099" s="408" t="s">
        <v>34</v>
      </c>
      <c r="I1099" s="409"/>
      <c r="J1099" s="410"/>
      <c r="K1099" s="408" t="s">
        <v>34</v>
      </c>
      <c r="L1099" s="409"/>
      <c r="M1099" s="410"/>
      <c r="N1099" s="408" t="s">
        <v>34</v>
      </c>
      <c r="O1099" s="409"/>
      <c r="P1099" s="410" t="e">
        <f t="shared" si="15"/>
        <v>#VALUE!</v>
      </c>
      <c r="Q1099" s="408" t="s">
        <v>34</v>
      </c>
      <c r="R1099" s="409"/>
    </row>
    <row r="1100" spans="1:18" s="420" customFormat="1" ht="13.5" hidden="1" outlineLevel="3">
      <c r="A1100" s="412"/>
      <c r="B1100" s="413"/>
      <c r="C1100" s="404" t="s">
        <v>223</v>
      </c>
      <c r="D1100" s="462" t="s">
        <v>34</v>
      </c>
      <c r="E1100" s="415" t="s">
        <v>1307</v>
      </c>
      <c r="F1100" s="413"/>
      <c r="G1100" s="416">
        <v>1336</v>
      </c>
      <c r="H1100" s="417" t="s">
        <v>34</v>
      </c>
      <c r="I1100" s="418"/>
      <c r="J1100" s="419"/>
      <c r="K1100" s="417" t="s">
        <v>34</v>
      </c>
      <c r="L1100" s="418"/>
      <c r="M1100" s="419"/>
      <c r="N1100" s="417" t="s">
        <v>34</v>
      </c>
      <c r="O1100" s="418"/>
      <c r="P1100" s="419">
        <f t="shared" si="15"/>
        <v>1336</v>
      </c>
      <c r="Q1100" s="417" t="s">
        <v>34</v>
      </c>
      <c r="R1100" s="418"/>
    </row>
    <row r="1101" spans="1:18" s="411" customFormat="1" ht="13.5" hidden="1" outlineLevel="3">
      <c r="A1101" s="402"/>
      <c r="B1101" s="403"/>
      <c r="C1101" s="404" t="s">
        <v>223</v>
      </c>
      <c r="D1101" s="407" t="s">
        <v>34</v>
      </c>
      <c r="E1101" s="406" t="s">
        <v>1253</v>
      </c>
      <c r="F1101" s="403"/>
      <c r="G1101" s="407" t="s">
        <v>34</v>
      </c>
      <c r="H1101" s="408" t="s">
        <v>34</v>
      </c>
      <c r="I1101" s="409"/>
      <c r="J1101" s="410"/>
      <c r="K1101" s="408" t="s">
        <v>34</v>
      </c>
      <c r="L1101" s="409"/>
      <c r="M1101" s="410"/>
      <c r="N1101" s="408" t="s">
        <v>34</v>
      </c>
      <c r="O1101" s="409"/>
      <c r="P1101" s="410" t="e">
        <f t="shared" si="15"/>
        <v>#VALUE!</v>
      </c>
      <c r="Q1101" s="408" t="s">
        <v>34</v>
      </c>
      <c r="R1101" s="409"/>
    </row>
    <row r="1102" spans="1:18" s="420" customFormat="1" ht="13.5" hidden="1" outlineLevel="3">
      <c r="A1102" s="412"/>
      <c r="B1102" s="413"/>
      <c r="C1102" s="404" t="s">
        <v>223</v>
      </c>
      <c r="D1102" s="462" t="s">
        <v>34</v>
      </c>
      <c r="E1102" s="415" t="s">
        <v>1308</v>
      </c>
      <c r="F1102" s="413"/>
      <c r="G1102" s="416">
        <v>1448</v>
      </c>
      <c r="H1102" s="417" t="s">
        <v>34</v>
      </c>
      <c r="I1102" s="418"/>
      <c r="J1102" s="419"/>
      <c r="K1102" s="417" t="s">
        <v>34</v>
      </c>
      <c r="L1102" s="418"/>
      <c r="M1102" s="419"/>
      <c r="N1102" s="417" t="s">
        <v>34</v>
      </c>
      <c r="O1102" s="418"/>
      <c r="P1102" s="419">
        <f t="shared" si="15"/>
        <v>1448</v>
      </c>
      <c r="Q1102" s="417" t="s">
        <v>34</v>
      </c>
      <c r="R1102" s="418"/>
    </row>
    <row r="1103" spans="1:18" s="420" customFormat="1" ht="13.5" hidden="1" outlineLevel="3">
      <c r="A1103" s="412"/>
      <c r="B1103" s="413"/>
      <c r="C1103" s="404" t="s">
        <v>223</v>
      </c>
      <c r="D1103" s="462" t="s">
        <v>34</v>
      </c>
      <c r="E1103" s="415" t="s">
        <v>1309</v>
      </c>
      <c r="F1103" s="413"/>
      <c r="G1103" s="416">
        <v>22.5</v>
      </c>
      <c r="H1103" s="417" t="s">
        <v>34</v>
      </c>
      <c r="I1103" s="418"/>
      <c r="J1103" s="419"/>
      <c r="K1103" s="417" t="s">
        <v>34</v>
      </c>
      <c r="L1103" s="418"/>
      <c r="M1103" s="419"/>
      <c r="N1103" s="417" t="s">
        <v>34</v>
      </c>
      <c r="O1103" s="418"/>
      <c r="P1103" s="419">
        <f t="shared" si="15"/>
        <v>22.5</v>
      </c>
      <c r="Q1103" s="417" t="s">
        <v>34</v>
      </c>
      <c r="R1103" s="418"/>
    </row>
    <row r="1104" spans="1:18" s="420" customFormat="1" ht="13.5" hidden="1" outlineLevel="3">
      <c r="A1104" s="412"/>
      <c r="B1104" s="413"/>
      <c r="C1104" s="404" t="s">
        <v>223</v>
      </c>
      <c r="D1104" s="462" t="s">
        <v>34</v>
      </c>
      <c r="E1104" s="415" t="s">
        <v>1310</v>
      </c>
      <c r="F1104" s="413"/>
      <c r="G1104" s="416">
        <v>320</v>
      </c>
      <c r="H1104" s="417" t="s">
        <v>34</v>
      </c>
      <c r="I1104" s="418"/>
      <c r="J1104" s="419"/>
      <c r="K1104" s="417" t="s">
        <v>34</v>
      </c>
      <c r="L1104" s="418"/>
      <c r="M1104" s="419"/>
      <c r="N1104" s="417" t="s">
        <v>34</v>
      </c>
      <c r="O1104" s="418"/>
      <c r="P1104" s="419">
        <f t="shared" si="15"/>
        <v>320</v>
      </c>
      <c r="Q1104" s="417" t="s">
        <v>34</v>
      </c>
      <c r="R1104" s="418"/>
    </row>
    <row r="1105" spans="1:18" s="411" customFormat="1" ht="13.5" hidden="1" outlineLevel="3">
      <c r="A1105" s="402"/>
      <c r="B1105" s="403"/>
      <c r="C1105" s="404" t="s">
        <v>223</v>
      </c>
      <c r="D1105" s="407" t="s">
        <v>34</v>
      </c>
      <c r="E1105" s="406" t="s">
        <v>1257</v>
      </c>
      <c r="F1105" s="403"/>
      <c r="G1105" s="407" t="s">
        <v>34</v>
      </c>
      <c r="H1105" s="408" t="s">
        <v>34</v>
      </c>
      <c r="I1105" s="409"/>
      <c r="J1105" s="410"/>
      <c r="K1105" s="408" t="s">
        <v>34</v>
      </c>
      <c r="L1105" s="409"/>
      <c r="M1105" s="410"/>
      <c r="N1105" s="408" t="s">
        <v>34</v>
      </c>
      <c r="O1105" s="409"/>
      <c r="P1105" s="410" t="e">
        <f t="shared" si="15"/>
        <v>#VALUE!</v>
      </c>
      <c r="Q1105" s="408" t="s">
        <v>34</v>
      </c>
      <c r="R1105" s="409"/>
    </row>
    <row r="1106" spans="1:18" s="420" customFormat="1" ht="13.5" hidden="1" outlineLevel="3">
      <c r="A1106" s="412"/>
      <c r="B1106" s="413"/>
      <c r="C1106" s="404" t="s">
        <v>223</v>
      </c>
      <c r="D1106" s="462" t="s">
        <v>34</v>
      </c>
      <c r="E1106" s="415" t="s">
        <v>1311</v>
      </c>
      <c r="F1106" s="413"/>
      <c r="G1106" s="416">
        <v>50.4</v>
      </c>
      <c r="H1106" s="417" t="s">
        <v>34</v>
      </c>
      <c r="I1106" s="418"/>
      <c r="J1106" s="419"/>
      <c r="K1106" s="417" t="s">
        <v>34</v>
      </c>
      <c r="L1106" s="418"/>
      <c r="M1106" s="419"/>
      <c r="N1106" s="417" t="s">
        <v>34</v>
      </c>
      <c r="O1106" s="418"/>
      <c r="P1106" s="419">
        <f t="shared" si="15"/>
        <v>50.4</v>
      </c>
      <c r="Q1106" s="417" t="s">
        <v>34</v>
      </c>
      <c r="R1106" s="418"/>
    </row>
    <row r="1107" spans="1:18" s="420" customFormat="1" ht="13.5" hidden="1" outlineLevel="3">
      <c r="A1107" s="412"/>
      <c r="B1107" s="413"/>
      <c r="C1107" s="404" t="s">
        <v>223</v>
      </c>
      <c r="D1107" s="462" t="s">
        <v>34</v>
      </c>
      <c r="E1107" s="415" t="s">
        <v>1312</v>
      </c>
      <c r="F1107" s="413"/>
      <c r="G1107" s="416">
        <v>105.6</v>
      </c>
      <c r="H1107" s="417" t="s">
        <v>34</v>
      </c>
      <c r="I1107" s="418"/>
      <c r="J1107" s="419"/>
      <c r="K1107" s="417" t="s">
        <v>34</v>
      </c>
      <c r="L1107" s="418"/>
      <c r="M1107" s="419"/>
      <c r="N1107" s="417" t="s">
        <v>34</v>
      </c>
      <c r="O1107" s="418"/>
      <c r="P1107" s="419">
        <f t="shared" si="15"/>
        <v>105.6</v>
      </c>
      <c r="Q1107" s="417" t="s">
        <v>34</v>
      </c>
      <c r="R1107" s="418"/>
    </row>
    <row r="1108" spans="1:18" s="445" customFormat="1" ht="13.5" hidden="1" outlineLevel="3">
      <c r="A1108" s="444"/>
      <c r="B1108" s="446"/>
      <c r="C1108" s="404" t="s">
        <v>223</v>
      </c>
      <c r="D1108" s="463" t="s">
        <v>34</v>
      </c>
      <c r="E1108" s="448" t="s">
        <v>238</v>
      </c>
      <c r="F1108" s="446"/>
      <c r="G1108" s="449">
        <v>3282.5</v>
      </c>
      <c r="H1108" s="450" t="s">
        <v>34</v>
      </c>
      <c r="I1108" s="451"/>
      <c r="J1108" s="452"/>
      <c r="K1108" s="450" t="s">
        <v>34</v>
      </c>
      <c r="L1108" s="451"/>
      <c r="M1108" s="452"/>
      <c r="N1108" s="450" t="s">
        <v>34</v>
      </c>
      <c r="O1108" s="451"/>
      <c r="P1108" s="452">
        <f t="shared" si="15"/>
        <v>3282.5</v>
      </c>
      <c r="Q1108" s="450" t="s">
        <v>34</v>
      </c>
      <c r="R1108" s="451"/>
    </row>
    <row r="1109" spans="1:18" s="411" customFormat="1" ht="13.5" hidden="1" outlineLevel="3">
      <c r="A1109" s="402"/>
      <c r="B1109" s="403"/>
      <c r="C1109" s="404" t="s">
        <v>223</v>
      </c>
      <c r="D1109" s="407" t="s">
        <v>34</v>
      </c>
      <c r="E1109" s="406" t="s">
        <v>1260</v>
      </c>
      <c r="F1109" s="403"/>
      <c r="G1109" s="407" t="s">
        <v>34</v>
      </c>
      <c r="H1109" s="408" t="s">
        <v>34</v>
      </c>
      <c r="I1109" s="409"/>
      <c r="J1109" s="410"/>
      <c r="K1109" s="408" t="s">
        <v>34</v>
      </c>
      <c r="L1109" s="409"/>
      <c r="M1109" s="410"/>
      <c r="N1109" s="408" t="s">
        <v>34</v>
      </c>
      <c r="O1109" s="409"/>
      <c r="P1109" s="410" t="e">
        <f t="shared" si="15"/>
        <v>#VALUE!</v>
      </c>
      <c r="Q1109" s="408" t="s">
        <v>34</v>
      </c>
      <c r="R1109" s="409"/>
    </row>
    <row r="1110" spans="1:18" s="420" customFormat="1" ht="13.5" hidden="1" outlineLevel="3">
      <c r="A1110" s="412"/>
      <c r="B1110" s="413"/>
      <c r="C1110" s="404" t="s">
        <v>223</v>
      </c>
      <c r="D1110" s="462" t="s">
        <v>34</v>
      </c>
      <c r="E1110" s="415" t="s">
        <v>1313</v>
      </c>
      <c r="F1110" s="413"/>
      <c r="G1110" s="416">
        <v>23.4</v>
      </c>
      <c r="H1110" s="417" t="s">
        <v>34</v>
      </c>
      <c r="I1110" s="418"/>
      <c r="J1110" s="419"/>
      <c r="K1110" s="417" t="s">
        <v>34</v>
      </c>
      <c r="L1110" s="418"/>
      <c r="M1110" s="419"/>
      <c r="N1110" s="417" t="s">
        <v>34</v>
      </c>
      <c r="O1110" s="418"/>
      <c r="P1110" s="419">
        <f t="shared" si="15"/>
        <v>23.4</v>
      </c>
      <c r="Q1110" s="417" t="s">
        <v>34</v>
      </c>
      <c r="R1110" s="418"/>
    </row>
    <row r="1111" spans="1:18" s="420" customFormat="1" ht="13.5" hidden="1" outlineLevel="3">
      <c r="A1111" s="412"/>
      <c r="B1111" s="413"/>
      <c r="C1111" s="404" t="s">
        <v>223</v>
      </c>
      <c r="D1111" s="462" t="s">
        <v>34</v>
      </c>
      <c r="E1111" s="415" t="s">
        <v>1314</v>
      </c>
      <c r="F1111" s="413"/>
      <c r="G1111" s="416">
        <v>22</v>
      </c>
      <c r="H1111" s="417" t="s">
        <v>34</v>
      </c>
      <c r="I1111" s="418"/>
      <c r="J1111" s="419"/>
      <c r="K1111" s="417" t="s">
        <v>34</v>
      </c>
      <c r="L1111" s="418"/>
      <c r="M1111" s="419"/>
      <c r="N1111" s="417" t="s">
        <v>34</v>
      </c>
      <c r="O1111" s="418"/>
      <c r="P1111" s="419">
        <f t="shared" si="15"/>
        <v>22</v>
      </c>
      <c r="Q1111" s="417" t="s">
        <v>34</v>
      </c>
      <c r="R1111" s="418"/>
    </row>
    <row r="1112" spans="1:18" s="420" customFormat="1" ht="13.5" hidden="1" outlineLevel="3">
      <c r="A1112" s="412"/>
      <c r="B1112" s="413"/>
      <c r="C1112" s="404" t="s">
        <v>223</v>
      </c>
      <c r="D1112" s="462" t="s">
        <v>34</v>
      </c>
      <c r="E1112" s="415" t="s">
        <v>1315</v>
      </c>
      <c r="F1112" s="413"/>
      <c r="G1112" s="416">
        <v>13.2</v>
      </c>
      <c r="H1112" s="417" t="s">
        <v>34</v>
      </c>
      <c r="I1112" s="418"/>
      <c r="J1112" s="419"/>
      <c r="K1112" s="417" t="s">
        <v>34</v>
      </c>
      <c r="L1112" s="418"/>
      <c r="M1112" s="419"/>
      <c r="N1112" s="417" t="s">
        <v>34</v>
      </c>
      <c r="O1112" s="418"/>
      <c r="P1112" s="419">
        <f t="shared" si="15"/>
        <v>13.2</v>
      </c>
      <c r="Q1112" s="417" t="s">
        <v>34</v>
      </c>
      <c r="R1112" s="418"/>
    </row>
    <row r="1113" spans="1:18" s="420" customFormat="1" ht="13.5" hidden="1" outlineLevel="3">
      <c r="A1113" s="412"/>
      <c r="B1113" s="413"/>
      <c r="C1113" s="404" t="s">
        <v>223</v>
      </c>
      <c r="D1113" s="462" t="s">
        <v>34</v>
      </c>
      <c r="E1113" s="415" t="s">
        <v>1316</v>
      </c>
      <c r="F1113" s="413"/>
      <c r="G1113" s="416">
        <v>-14.4</v>
      </c>
      <c r="H1113" s="417" t="s">
        <v>34</v>
      </c>
      <c r="I1113" s="418"/>
      <c r="J1113" s="419"/>
      <c r="K1113" s="417" t="s">
        <v>34</v>
      </c>
      <c r="L1113" s="418"/>
      <c r="M1113" s="419"/>
      <c r="N1113" s="417" t="s">
        <v>34</v>
      </c>
      <c r="O1113" s="418"/>
      <c r="P1113" s="419">
        <f t="shared" si="15"/>
        <v>-14.4</v>
      </c>
      <c r="Q1113" s="417" t="s">
        <v>34</v>
      </c>
      <c r="R1113" s="418"/>
    </row>
    <row r="1114" spans="1:18" s="420" customFormat="1" ht="13.5" hidden="1" outlineLevel="3">
      <c r="A1114" s="412"/>
      <c r="B1114" s="413"/>
      <c r="C1114" s="404" t="s">
        <v>223</v>
      </c>
      <c r="D1114" s="462" t="s">
        <v>34</v>
      </c>
      <c r="E1114" s="415" t="s">
        <v>1317</v>
      </c>
      <c r="F1114" s="413"/>
      <c r="G1114" s="416">
        <v>6.5</v>
      </c>
      <c r="H1114" s="417" t="s">
        <v>34</v>
      </c>
      <c r="I1114" s="418"/>
      <c r="J1114" s="419"/>
      <c r="K1114" s="417" t="s">
        <v>34</v>
      </c>
      <c r="L1114" s="418"/>
      <c r="M1114" s="419"/>
      <c r="N1114" s="417" t="s">
        <v>34</v>
      </c>
      <c r="O1114" s="418"/>
      <c r="P1114" s="419">
        <f t="shared" si="15"/>
        <v>6.5</v>
      </c>
      <c r="Q1114" s="417" t="s">
        <v>34</v>
      </c>
      <c r="R1114" s="418"/>
    </row>
    <row r="1115" spans="1:18" s="420" customFormat="1" ht="13.5" hidden="1" outlineLevel="3">
      <c r="A1115" s="412"/>
      <c r="B1115" s="413"/>
      <c r="C1115" s="404" t="s">
        <v>223</v>
      </c>
      <c r="D1115" s="462" t="s">
        <v>34</v>
      </c>
      <c r="E1115" s="415" t="s">
        <v>1318</v>
      </c>
      <c r="F1115" s="413"/>
      <c r="G1115" s="416">
        <v>-3.6</v>
      </c>
      <c r="H1115" s="417" t="s">
        <v>34</v>
      </c>
      <c r="I1115" s="418"/>
      <c r="J1115" s="419"/>
      <c r="K1115" s="417" t="s">
        <v>34</v>
      </c>
      <c r="L1115" s="418"/>
      <c r="M1115" s="419"/>
      <c r="N1115" s="417" t="s">
        <v>34</v>
      </c>
      <c r="O1115" s="418"/>
      <c r="P1115" s="419">
        <f t="shared" si="15"/>
        <v>-3.6</v>
      </c>
      <c r="Q1115" s="417" t="s">
        <v>34</v>
      </c>
      <c r="R1115" s="418"/>
    </row>
    <row r="1116" spans="1:18" s="411" customFormat="1" ht="13.5" hidden="1" outlineLevel="3">
      <c r="A1116" s="402"/>
      <c r="B1116" s="403"/>
      <c r="C1116" s="404" t="s">
        <v>223</v>
      </c>
      <c r="D1116" s="407" t="s">
        <v>34</v>
      </c>
      <c r="E1116" s="406" t="s">
        <v>1265</v>
      </c>
      <c r="F1116" s="403"/>
      <c r="G1116" s="407" t="s">
        <v>34</v>
      </c>
      <c r="H1116" s="408" t="s">
        <v>34</v>
      </c>
      <c r="I1116" s="409"/>
      <c r="J1116" s="410"/>
      <c r="K1116" s="408" t="s">
        <v>34</v>
      </c>
      <c r="L1116" s="409"/>
      <c r="M1116" s="410"/>
      <c r="N1116" s="408" t="s">
        <v>34</v>
      </c>
      <c r="O1116" s="409"/>
      <c r="P1116" s="410" t="e">
        <f t="shared" si="15"/>
        <v>#VALUE!</v>
      </c>
      <c r="Q1116" s="408" t="s">
        <v>34</v>
      </c>
      <c r="R1116" s="409"/>
    </row>
    <row r="1117" spans="1:18" s="420" customFormat="1" ht="13.5" hidden="1" outlineLevel="3">
      <c r="A1117" s="412"/>
      <c r="B1117" s="413"/>
      <c r="C1117" s="404" t="s">
        <v>223</v>
      </c>
      <c r="D1117" s="462" t="s">
        <v>34</v>
      </c>
      <c r="E1117" s="415" t="s">
        <v>1319</v>
      </c>
      <c r="F1117" s="413"/>
      <c r="G1117" s="416">
        <v>-10.406</v>
      </c>
      <c r="H1117" s="417" t="s">
        <v>34</v>
      </c>
      <c r="I1117" s="418"/>
      <c r="J1117" s="419"/>
      <c r="K1117" s="417" t="s">
        <v>34</v>
      </c>
      <c r="L1117" s="418"/>
      <c r="M1117" s="419"/>
      <c r="N1117" s="417" t="s">
        <v>34</v>
      </c>
      <c r="O1117" s="418"/>
      <c r="P1117" s="419">
        <f t="shared" si="15"/>
        <v>-10.406</v>
      </c>
      <c r="Q1117" s="417" t="s">
        <v>34</v>
      </c>
      <c r="R1117" s="418"/>
    </row>
    <row r="1118" spans="1:18" s="420" customFormat="1" ht="13.5" hidden="1" outlineLevel="3">
      <c r="A1118" s="412"/>
      <c r="B1118" s="413"/>
      <c r="C1118" s="404" t="s">
        <v>223</v>
      </c>
      <c r="D1118" s="462" t="s">
        <v>34</v>
      </c>
      <c r="E1118" s="415" t="s">
        <v>1320</v>
      </c>
      <c r="F1118" s="413"/>
      <c r="G1118" s="416">
        <v>2.7</v>
      </c>
      <c r="H1118" s="417" t="s">
        <v>34</v>
      </c>
      <c r="I1118" s="418"/>
      <c r="J1118" s="419"/>
      <c r="K1118" s="417" t="s">
        <v>34</v>
      </c>
      <c r="L1118" s="418"/>
      <c r="M1118" s="419"/>
      <c r="N1118" s="417" t="s">
        <v>34</v>
      </c>
      <c r="O1118" s="418"/>
      <c r="P1118" s="419">
        <f t="shared" si="15"/>
        <v>2.7</v>
      </c>
      <c r="Q1118" s="417" t="s">
        <v>34</v>
      </c>
      <c r="R1118" s="418"/>
    </row>
    <row r="1119" spans="1:18" s="420" customFormat="1" ht="13.5" hidden="1" outlineLevel="3">
      <c r="A1119" s="412"/>
      <c r="B1119" s="413"/>
      <c r="C1119" s="404" t="s">
        <v>223</v>
      </c>
      <c r="D1119" s="462" t="s">
        <v>34</v>
      </c>
      <c r="E1119" s="415" t="s">
        <v>1321</v>
      </c>
      <c r="F1119" s="413"/>
      <c r="G1119" s="416">
        <v>6.1</v>
      </c>
      <c r="H1119" s="417" t="s">
        <v>34</v>
      </c>
      <c r="I1119" s="418"/>
      <c r="J1119" s="419"/>
      <c r="K1119" s="417" t="s">
        <v>34</v>
      </c>
      <c r="L1119" s="418"/>
      <c r="M1119" s="419"/>
      <c r="N1119" s="417" t="s">
        <v>34</v>
      </c>
      <c r="O1119" s="418"/>
      <c r="P1119" s="419">
        <f t="shared" si="15"/>
        <v>6.1</v>
      </c>
      <c r="Q1119" s="417" t="s">
        <v>34</v>
      </c>
      <c r="R1119" s="418"/>
    </row>
    <row r="1120" spans="1:18" s="420" customFormat="1" ht="13.5" hidden="1" outlineLevel="3">
      <c r="A1120" s="412"/>
      <c r="B1120" s="413"/>
      <c r="C1120" s="404" t="s">
        <v>223</v>
      </c>
      <c r="D1120" s="462" t="s">
        <v>34</v>
      </c>
      <c r="E1120" s="415" t="s">
        <v>1322</v>
      </c>
      <c r="F1120" s="413"/>
      <c r="G1120" s="416">
        <v>43.2</v>
      </c>
      <c r="H1120" s="417" t="s">
        <v>34</v>
      </c>
      <c r="I1120" s="418"/>
      <c r="J1120" s="419"/>
      <c r="K1120" s="417" t="s">
        <v>34</v>
      </c>
      <c r="L1120" s="418"/>
      <c r="M1120" s="419"/>
      <c r="N1120" s="417" t="s">
        <v>34</v>
      </c>
      <c r="O1120" s="418"/>
      <c r="P1120" s="419">
        <f t="shared" si="15"/>
        <v>43.2</v>
      </c>
      <c r="Q1120" s="417" t="s">
        <v>34</v>
      </c>
      <c r="R1120" s="418"/>
    </row>
    <row r="1121" spans="1:18" s="445" customFormat="1" ht="13.5" hidden="1" outlineLevel="3">
      <c r="A1121" s="444"/>
      <c r="B1121" s="446"/>
      <c r="C1121" s="404" t="s">
        <v>223</v>
      </c>
      <c r="D1121" s="463" t="s">
        <v>34</v>
      </c>
      <c r="E1121" s="448" t="s">
        <v>238</v>
      </c>
      <c r="F1121" s="446"/>
      <c r="G1121" s="449">
        <v>88.694</v>
      </c>
      <c r="H1121" s="450" t="s">
        <v>34</v>
      </c>
      <c r="I1121" s="451"/>
      <c r="J1121" s="452"/>
      <c r="K1121" s="450" t="s">
        <v>34</v>
      </c>
      <c r="L1121" s="451"/>
      <c r="M1121" s="452"/>
      <c r="N1121" s="450" t="s">
        <v>34</v>
      </c>
      <c r="O1121" s="451"/>
      <c r="P1121" s="452">
        <f t="shared" si="15"/>
        <v>88.694</v>
      </c>
      <c r="Q1121" s="450" t="s">
        <v>34</v>
      </c>
      <c r="R1121" s="451"/>
    </row>
    <row r="1122" spans="1:18" s="411" customFormat="1" ht="13.5" hidden="1" outlineLevel="3">
      <c r="A1122" s="402"/>
      <c r="B1122" s="403"/>
      <c r="C1122" s="404" t="s">
        <v>223</v>
      </c>
      <c r="D1122" s="407" t="s">
        <v>34</v>
      </c>
      <c r="E1122" s="406" t="s">
        <v>1275</v>
      </c>
      <c r="F1122" s="403"/>
      <c r="G1122" s="407" t="s">
        <v>34</v>
      </c>
      <c r="H1122" s="408" t="s">
        <v>34</v>
      </c>
      <c r="I1122" s="409"/>
      <c r="J1122" s="410"/>
      <c r="K1122" s="408" t="s">
        <v>34</v>
      </c>
      <c r="L1122" s="409"/>
      <c r="M1122" s="410"/>
      <c r="N1122" s="408" t="s">
        <v>34</v>
      </c>
      <c r="O1122" s="409"/>
      <c r="P1122" s="410" t="e">
        <f t="shared" si="15"/>
        <v>#VALUE!</v>
      </c>
      <c r="Q1122" s="408" t="s">
        <v>34</v>
      </c>
      <c r="R1122" s="409"/>
    </row>
    <row r="1123" spans="1:18" s="411" customFormat="1" ht="13.5" hidden="1" outlineLevel="3">
      <c r="A1123" s="402"/>
      <c r="B1123" s="403"/>
      <c r="C1123" s="404" t="s">
        <v>223</v>
      </c>
      <c r="D1123" s="407" t="s">
        <v>34</v>
      </c>
      <c r="E1123" s="406" t="s">
        <v>986</v>
      </c>
      <c r="F1123" s="403"/>
      <c r="G1123" s="407" t="s">
        <v>34</v>
      </c>
      <c r="H1123" s="408" t="s">
        <v>34</v>
      </c>
      <c r="I1123" s="409"/>
      <c r="J1123" s="410"/>
      <c r="K1123" s="408" t="s">
        <v>34</v>
      </c>
      <c r="L1123" s="409"/>
      <c r="M1123" s="410"/>
      <c r="N1123" s="408" t="s">
        <v>34</v>
      </c>
      <c r="O1123" s="409"/>
      <c r="P1123" s="410" t="e">
        <f t="shared" si="15"/>
        <v>#VALUE!</v>
      </c>
      <c r="Q1123" s="408" t="s">
        <v>34</v>
      </c>
      <c r="R1123" s="409"/>
    </row>
    <row r="1124" spans="1:18" s="420" customFormat="1" ht="13.5" hidden="1" outlineLevel="3">
      <c r="A1124" s="412"/>
      <c r="B1124" s="413"/>
      <c r="C1124" s="404" t="s">
        <v>223</v>
      </c>
      <c r="D1124" s="462" t="s">
        <v>34</v>
      </c>
      <c r="E1124" s="415" t="s">
        <v>1323</v>
      </c>
      <c r="F1124" s="413"/>
      <c r="G1124" s="416">
        <v>91.16</v>
      </c>
      <c r="H1124" s="417" t="s">
        <v>34</v>
      </c>
      <c r="I1124" s="418"/>
      <c r="J1124" s="419"/>
      <c r="K1124" s="417" t="s">
        <v>34</v>
      </c>
      <c r="L1124" s="418"/>
      <c r="M1124" s="419"/>
      <c r="N1124" s="417" t="s">
        <v>34</v>
      </c>
      <c r="O1124" s="418"/>
      <c r="P1124" s="419">
        <f t="shared" si="15"/>
        <v>91.16</v>
      </c>
      <c r="Q1124" s="417" t="s">
        <v>34</v>
      </c>
      <c r="R1124" s="418"/>
    </row>
    <row r="1125" spans="1:18" s="420" customFormat="1" ht="13.5" hidden="1" outlineLevel="3">
      <c r="A1125" s="412"/>
      <c r="B1125" s="413"/>
      <c r="C1125" s="404" t="s">
        <v>223</v>
      </c>
      <c r="D1125" s="462" t="s">
        <v>34</v>
      </c>
      <c r="E1125" s="415" t="s">
        <v>1324</v>
      </c>
      <c r="F1125" s="413"/>
      <c r="G1125" s="416">
        <v>162.71</v>
      </c>
      <c r="H1125" s="417" t="s">
        <v>34</v>
      </c>
      <c r="I1125" s="418"/>
      <c r="J1125" s="419"/>
      <c r="K1125" s="417" t="s">
        <v>34</v>
      </c>
      <c r="L1125" s="418"/>
      <c r="M1125" s="419"/>
      <c r="N1125" s="417" t="s">
        <v>34</v>
      </c>
      <c r="O1125" s="418"/>
      <c r="P1125" s="419">
        <f t="shared" si="15"/>
        <v>162.71</v>
      </c>
      <c r="Q1125" s="417" t="s">
        <v>34</v>
      </c>
      <c r="R1125" s="418"/>
    </row>
    <row r="1126" spans="1:18" s="411" customFormat="1" ht="13.5" hidden="1" outlineLevel="3">
      <c r="A1126" s="402"/>
      <c r="B1126" s="403"/>
      <c r="C1126" s="404" t="s">
        <v>223</v>
      </c>
      <c r="D1126" s="407" t="s">
        <v>34</v>
      </c>
      <c r="E1126" s="406" t="s">
        <v>988</v>
      </c>
      <c r="F1126" s="403"/>
      <c r="G1126" s="407" t="s">
        <v>34</v>
      </c>
      <c r="H1126" s="408" t="s">
        <v>34</v>
      </c>
      <c r="I1126" s="409"/>
      <c r="J1126" s="410"/>
      <c r="K1126" s="408" t="s">
        <v>34</v>
      </c>
      <c r="L1126" s="409"/>
      <c r="M1126" s="410"/>
      <c r="N1126" s="408" t="s">
        <v>34</v>
      </c>
      <c r="O1126" s="409"/>
      <c r="P1126" s="410" t="e">
        <f t="shared" si="15"/>
        <v>#VALUE!</v>
      </c>
      <c r="Q1126" s="408" t="s">
        <v>34</v>
      </c>
      <c r="R1126" s="409"/>
    </row>
    <row r="1127" spans="1:18" s="420" customFormat="1" ht="13.5" hidden="1" outlineLevel="3">
      <c r="A1127" s="412"/>
      <c r="B1127" s="413"/>
      <c r="C1127" s="404" t="s">
        <v>223</v>
      </c>
      <c r="D1127" s="462" t="s">
        <v>34</v>
      </c>
      <c r="E1127" s="415" t="s">
        <v>1325</v>
      </c>
      <c r="F1127" s="413"/>
      <c r="G1127" s="416">
        <v>273.48</v>
      </c>
      <c r="H1127" s="417" t="s">
        <v>34</v>
      </c>
      <c r="I1127" s="418"/>
      <c r="J1127" s="419"/>
      <c r="K1127" s="417" t="s">
        <v>34</v>
      </c>
      <c r="L1127" s="418"/>
      <c r="M1127" s="419"/>
      <c r="N1127" s="417" t="s">
        <v>34</v>
      </c>
      <c r="O1127" s="418"/>
      <c r="P1127" s="419">
        <f t="shared" si="15"/>
        <v>273.48</v>
      </c>
      <c r="Q1127" s="417" t="s">
        <v>34</v>
      </c>
      <c r="R1127" s="418"/>
    </row>
    <row r="1128" spans="1:18" s="445" customFormat="1" ht="13.5" hidden="1" outlineLevel="3">
      <c r="A1128" s="444"/>
      <c r="B1128" s="446"/>
      <c r="C1128" s="404" t="s">
        <v>223</v>
      </c>
      <c r="D1128" s="463" t="s">
        <v>34</v>
      </c>
      <c r="E1128" s="448" t="s">
        <v>238</v>
      </c>
      <c r="F1128" s="446"/>
      <c r="G1128" s="449">
        <v>527.35</v>
      </c>
      <c r="H1128" s="450" t="s">
        <v>34</v>
      </c>
      <c r="I1128" s="451"/>
      <c r="J1128" s="452"/>
      <c r="K1128" s="450" t="s">
        <v>34</v>
      </c>
      <c r="L1128" s="451"/>
      <c r="M1128" s="452"/>
      <c r="N1128" s="450" t="s">
        <v>34</v>
      </c>
      <c r="O1128" s="451"/>
      <c r="P1128" s="452">
        <f t="shared" si="15"/>
        <v>527.35</v>
      </c>
      <c r="Q1128" s="450" t="s">
        <v>34</v>
      </c>
      <c r="R1128" s="451"/>
    </row>
    <row r="1129" spans="1:18" s="411" customFormat="1" ht="13.5" hidden="1" outlineLevel="3">
      <c r="A1129" s="402"/>
      <c r="B1129" s="403"/>
      <c r="C1129" s="404" t="s">
        <v>223</v>
      </c>
      <c r="D1129" s="407" t="s">
        <v>34</v>
      </c>
      <c r="E1129" s="406" t="s">
        <v>1326</v>
      </c>
      <c r="F1129" s="403"/>
      <c r="G1129" s="407" t="s">
        <v>34</v>
      </c>
      <c r="H1129" s="408" t="s">
        <v>34</v>
      </c>
      <c r="I1129" s="409"/>
      <c r="J1129" s="410"/>
      <c r="K1129" s="408" t="s">
        <v>34</v>
      </c>
      <c r="L1129" s="409"/>
      <c r="M1129" s="410"/>
      <c r="N1129" s="408" t="s">
        <v>34</v>
      </c>
      <c r="O1129" s="409"/>
      <c r="P1129" s="410" t="e">
        <f t="shared" si="15"/>
        <v>#VALUE!</v>
      </c>
      <c r="Q1129" s="408" t="s">
        <v>34</v>
      </c>
      <c r="R1129" s="409"/>
    </row>
    <row r="1130" spans="1:18" s="420" customFormat="1" ht="13.5" hidden="1" outlineLevel="3">
      <c r="A1130" s="412"/>
      <c r="B1130" s="413"/>
      <c r="C1130" s="404" t="s">
        <v>223</v>
      </c>
      <c r="D1130" s="462" t="s">
        <v>34</v>
      </c>
      <c r="E1130" s="415" t="s">
        <v>1327</v>
      </c>
      <c r="F1130" s="413"/>
      <c r="G1130" s="416">
        <v>-2618.573</v>
      </c>
      <c r="H1130" s="417" t="s">
        <v>34</v>
      </c>
      <c r="I1130" s="418"/>
      <c r="J1130" s="419"/>
      <c r="K1130" s="417" t="s">
        <v>34</v>
      </c>
      <c r="L1130" s="418"/>
      <c r="M1130" s="419"/>
      <c r="N1130" s="417" t="s">
        <v>34</v>
      </c>
      <c r="O1130" s="418"/>
      <c r="P1130" s="419">
        <f t="shared" si="15"/>
        <v>-2618.573</v>
      </c>
      <c r="Q1130" s="417" t="s">
        <v>34</v>
      </c>
      <c r="R1130" s="418"/>
    </row>
    <row r="1131" spans="1:18" s="429" customFormat="1" ht="13.5" hidden="1" outlineLevel="3">
      <c r="A1131" s="421"/>
      <c r="B1131" s="422"/>
      <c r="C1131" s="404" t="s">
        <v>223</v>
      </c>
      <c r="D1131" s="464" t="s">
        <v>34</v>
      </c>
      <c r="E1131" s="424" t="s">
        <v>227</v>
      </c>
      <c r="F1131" s="422"/>
      <c r="G1131" s="425">
        <v>2983.896</v>
      </c>
      <c r="H1131" s="426" t="s">
        <v>34</v>
      </c>
      <c r="I1131" s="427"/>
      <c r="J1131" s="428"/>
      <c r="K1131" s="426" t="s">
        <v>34</v>
      </c>
      <c r="L1131" s="427"/>
      <c r="M1131" s="428"/>
      <c r="N1131" s="426" t="s">
        <v>34</v>
      </c>
      <c r="O1131" s="427"/>
      <c r="P1131" s="428">
        <f t="shared" si="15"/>
        <v>2983.896</v>
      </c>
      <c r="Q1131" s="426" t="s">
        <v>34</v>
      </c>
      <c r="R1131" s="427"/>
    </row>
    <row r="1132" spans="1:18" s="320" customFormat="1" ht="31.5" customHeight="1" hidden="1" outlineLevel="2">
      <c r="A1132" s="321"/>
      <c r="B1132" s="394" t="s">
        <v>1328</v>
      </c>
      <c r="C1132" s="394" t="s">
        <v>218</v>
      </c>
      <c r="D1132" s="461" t="s">
        <v>1329</v>
      </c>
      <c r="E1132" s="396" t="s">
        <v>1330</v>
      </c>
      <c r="F1132" s="397" t="s">
        <v>265</v>
      </c>
      <c r="G1132" s="398">
        <v>2983.896</v>
      </c>
      <c r="H1132" s="399">
        <v>348.3</v>
      </c>
      <c r="I1132" s="400">
        <f>ROUND(H1132*G1132,2)</f>
        <v>1039290.98</v>
      </c>
      <c r="J1132" s="401"/>
      <c r="K1132" s="399">
        <v>348.3</v>
      </c>
      <c r="L1132" s="400">
        <f>ROUND(K1132*J1132,2)</f>
        <v>0</v>
      </c>
      <c r="M1132" s="401"/>
      <c r="N1132" s="399">
        <v>348.3</v>
      </c>
      <c r="O1132" s="400">
        <f>ROUND(N1132*M1132,2)</f>
        <v>0</v>
      </c>
      <c r="P1132" s="401">
        <f t="shared" si="15"/>
        <v>2983.896</v>
      </c>
      <c r="Q1132" s="399">
        <v>348.3</v>
      </c>
      <c r="R1132" s="400">
        <f>ROUND(Q1132*P1132,2)</f>
        <v>1039290.98</v>
      </c>
    </row>
    <row r="1133" spans="1:18" s="320" customFormat="1" ht="22.5" customHeight="1" hidden="1" outlineLevel="2" collapsed="1">
      <c r="A1133" s="321"/>
      <c r="B1133" s="394" t="s">
        <v>1331</v>
      </c>
      <c r="C1133" s="394" t="s">
        <v>218</v>
      </c>
      <c r="D1133" s="461" t="s">
        <v>1332</v>
      </c>
      <c r="E1133" s="396" t="s">
        <v>1333</v>
      </c>
      <c r="F1133" s="397" t="s">
        <v>265</v>
      </c>
      <c r="G1133" s="398">
        <v>1204</v>
      </c>
      <c r="H1133" s="399">
        <v>348.3</v>
      </c>
      <c r="I1133" s="400">
        <f>ROUND(H1133*G1133,2)</f>
        <v>419353.2</v>
      </c>
      <c r="J1133" s="401"/>
      <c r="K1133" s="399">
        <v>348.3</v>
      </c>
      <c r="L1133" s="400">
        <f>ROUND(K1133*J1133,2)</f>
        <v>0</v>
      </c>
      <c r="M1133" s="401"/>
      <c r="N1133" s="399">
        <v>348.3</v>
      </c>
      <c r="O1133" s="400">
        <f>ROUND(N1133*M1133,2)</f>
        <v>0</v>
      </c>
      <c r="P1133" s="401">
        <f t="shared" si="15"/>
        <v>1204</v>
      </c>
      <c r="Q1133" s="399">
        <v>348.3</v>
      </c>
      <c r="R1133" s="400">
        <f>ROUND(Q1133*P1133,2)</f>
        <v>419353.2</v>
      </c>
    </row>
    <row r="1134" spans="1:18" s="411" customFormat="1" ht="13.5" hidden="1" outlineLevel="3">
      <c r="A1134" s="402"/>
      <c r="B1134" s="403"/>
      <c r="C1134" s="404" t="s">
        <v>223</v>
      </c>
      <c r="D1134" s="407" t="s">
        <v>34</v>
      </c>
      <c r="E1134" s="406" t="s">
        <v>869</v>
      </c>
      <c r="F1134" s="403"/>
      <c r="G1134" s="407" t="s">
        <v>34</v>
      </c>
      <c r="H1134" s="408" t="s">
        <v>34</v>
      </c>
      <c r="I1134" s="409"/>
      <c r="J1134" s="410"/>
      <c r="K1134" s="408" t="s">
        <v>34</v>
      </c>
      <c r="L1134" s="409"/>
      <c r="M1134" s="410"/>
      <c r="N1134" s="408" t="s">
        <v>34</v>
      </c>
      <c r="O1134" s="409"/>
      <c r="P1134" s="410" t="e">
        <f t="shared" si="15"/>
        <v>#VALUE!</v>
      </c>
      <c r="Q1134" s="408" t="s">
        <v>34</v>
      </c>
      <c r="R1134" s="409"/>
    </row>
    <row r="1135" spans="1:18" s="411" customFormat="1" ht="13.5" hidden="1" outlineLevel="3">
      <c r="A1135" s="402"/>
      <c r="B1135" s="403"/>
      <c r="C1135" s="404" t="s">
        <v>223</v>
      </c>
      <c r="D1135" s="407" t="s">
        <v>34</v>
      </c>
      <c r="E1135" s="406" t="s">
        <v>1245</v>
      </c>
      <c r="F1135" s="403"/>
      <c r="G1135" s="407" t="s">
        <v>34</v>
      </c>
      <c r="H1135" s="408" t="s">
        <v>34</v>
      </c>
      <c r="I1135" s="409"/>
      <c r="J1135" s="410"/>
      <c r="K1135" s="408" t="s">
        <v>34</v>
      </c>
      <c r="L1135" s="409"/>
      <c r="M1135" s="410"/>
      <c r="N1135" s="408" t="s">
        <v>34</v>
      </c>
      <c r="O1135" s="409"/>
      <c r="P1135" s="410" t="e">
        <f t="shared" si="15"/>
        <v>#VALUE!</v>
      </c>
      <c r="Q1135" s="408" t="s">
        <v>34</v>
      </c>
      <c r="R1135" s="409"/>
    </row>
    <row r="1136" spans="1:18" s="420" customFormat="1" ht="13.5" hidden="1" outlineLevel="3">
      <c r="A1136" s="412"/>
      <c r="B1136" s="413"/>
      <c r="C1136" s="404" t="s">
        <v>223</v>
      </c>
      <c r="D1136" s="462" t="s">
        <v>34</v>
      </c>
      <c r="E1136" s="415" t="s">
        <v>1286</v>
      </c>
      <c r="F1136" s="413"/>
      <c r="G1136" s="416">
        <v>363</v>
      </c>
      <c r="H1136" s="417" t="s">
        <v>34</v>
      </c>
      <c r="I1136" s="418"/>
      <c r="J1136" s="419"/>
      <c r="K1136" s="417" t="s">
        <v>34</v>
      </c>
      <c r="L1136" s="418"/>
      <c r="M1136" s="419"/>
      <c r="N1136" s="417" t="s">
        <v>34</v>
      </c>
      <c r="O1136" s="418"/>
      <c r="P1136" s="419">
        <f t="shared" si="15"/>
        <v>363</v>
      </c>
      <c r="Q1136" s="417" t="s">
        <v>34</v>
      </c>
      <c r="R1136" s="418"/>
    </row>
    <row r="1137" spans="1:18" s="420" customFormat="1" ht="13.5" hidden="1" outlineLevel="3">
      <c r="A1137" s="412"/>
      <c r="B1137" s="413"/>
      <c r="C1137" s="404" t="s">
        <v>223</v>
      </c>
      <c r="D1137" s="462" t="s">
        <v>34</v>
      </c>
      <c r="E1137" s="415" t="s">
        <v>1287</v>
      </c>
      <c r="F1137" s="413"/>
      <c r="G1137" s="416">
        <v>121</v>
      </c>
      <c r="H1137" s="417" t="s">
        <v>34</v>
      </c>
      <c r="I1137" s="418"/>
      <c r="J1137" s="419"/>
      <c r="K1137" s="417" t="s">
        <v>34</v>
      </c>
      <c r="L1137" s="418"/>
      <c r="M1137" s="419"/>
      <c r="N1137" s="417" t="s">
        <v>34</v>
      </c>
      <c r="O1137" s="418"/>
      <c r="P1137" s="419">
        <f t="shared" si="15"/>
        <v>121</v>
      </c>
      <c r="Q1137" s="417" t="s">
        <v>34</v>
      </c>
      <c r="R1137" s="418"/>
    </row>
    <row r="1138" spans="1:18" s="420" customFormat="1" ht="13.5" hidden="1" outlineLevel="3">
      <c r="A1138" s="412"/>
      <c r="B1138" s="413"/>
      <c r="C1138" s="404" t="s">
        <v>223</v>
      </c>
      <c r="D1138" s="462" t="s">
        <v>34</v>
      </c>
      <c r="E1138" s="415" t="s">
        <v>1288</v>
      </c>
      <c r="F1138" s="413"/>
      <c r="G1138" s="416">
        <v>363</v>
      </c>
      <c r="H1138" s="417" t="s">
        <v>34</v>
      </c>
      <c r="I1138" s="418"/>
      <c r="J1138" s="419"/>
      <c r="K1138" s="417" t="s">
        <v>34</v>
      </c>
      <c r="L1138" s="418"/>
      <c r="M1138" s="419"/>
      <c r="N1138" s="417" t="s">
        <v>34</v>
      </c>
      <c r="O1138" s="418"/>
      <c r="P1138" s="419">
        <f t="shared" si="15"/>
        <v>363</v>
      </c>
      <c r="Q1138" s="417" t="s">
        <v>34</v>
      </c>
      <c r="R1138" s="418"/>
    </row>
    <row r="1139" spans="1:18" s="420" customFormat="1" ht="13.5" hidden="1" outlineLevel="3">
      <c r="A1139" s="412"/>
      <c r="B1139" s="413"/>
      <c r="C1139" s="404" t="s">
        <v>223</v>
      </c>
      <c r="D1139" s="462" t="s">
        <v>34</v>
      </c>
      <c r="E1139" s="415" t="s">
        <v>1289</v>
      </c>
      <c r="F1139" s="413"/>
      <c r="G1139" s="416">
        <v>357</v>
      </c>
      <c r="H1139" s="417" t="s">
        <v>34</v>
      </c>
      <c r="I1139" s="418"/>
      <c r="J1139" s="419"/>
      <c r="K1139" s="417" t="s">
        <v>34</v>
      </c>
      <c r="L1139" s="418"/>
      <c r="M1139" s="419"/>
      <c r="N1139" s="417" t="s">
        <v>34</v>
      </c>
      <c r="O1139" s="418"/>
      <c r="P1139" s="419">
        <f t="shared" si="15"/>
        <v>357</v>
      </c>
      <c r="Q1139" s="417" t="s">
        <v>34</v>
      </c>
      <c r="R1139" s="418"/>
    </row>
    <row r="1140" spans="1:18" s="429" customFormat="1" ht="13.5" hidden="1" outlineLevel="3">
      <c r="A1140" s="421"/>
      <c r="B1140" s="422"/>
      <c r="C1140" s="404" t="s">
        <v>223</v>
      </c>
      <c r="D1140" s="464" t="s">
        <v>34</v>
      </c>
      <c r="E1140" s="424" t="s">
        <v>227</v>
      </c>
      <c r="F1140" s="422"/>
      <c r="G1140" s="425">
        <v>1204</v>
      </c>
      <c r="H1140" s="426" t="s">
        <v>34</v>
      </c>
      <c r="I1140" s="427"/>
      <c r="J1140" s="428"/>
      <c r="K1140" s="426" t="s">
        <v>34</v>
      </c>
      <c r="L1140" s="427"/>
      <c r="M1140" s="428"/>
      <c r="N1140" s="426" t="s">
        <v>34</v>
      </c>
      <c r="O1140" s="427"/>
      <c r="P1140" s="428">
        <f t="shared" si="15"/>
        <v>1204</v>
      </c>
      <c r="Q1140" s="426" t="s">
        <v>34</v>
      </c>
      <c r="R1140" s="427"/>
    </row>
    <row r="1141" spans="1:18" s="320" customFormat="1" ht="22.5" customHeight="1" hidden="1" outlineLevel="2" collapsed="1">
      <c r="A1141" s="321"/>
      <c r="B1141" s="394" t="s">
        <v>1334</v>
      </c>
      <c r="C1141" s="394" t="s">
        <v>218</v>
      </c>
      <c r="D1141" s="461" t="s">
        <v>1335</v>
      </c>
      <c r="E1141" s="396" t="s">
        <v>1336</v>
      </c>
      <c r="F1141" s="397" t="s">
        <v>292</v>
      </c>
      <c r="G1141" s="398">
        <v>268.642</v>
      </c>
      <c r="H1141" s="399">
        <v>28282</v>
      </c>
      <c r="I1141" s="400">
        <f>ROUND(H1141*G1141,2)</f>
        <v>7597733.04</v>
      </c>
      <c r="J1141" s="401"/>
      <c r="K1141" s="399">
        <v>28282</v>
      </c>
      <c r="L1141" s="400">
        <f>ROUND(K1141*J1141,2)</f>
        <v>0</v>
      </c>
      <c r="M1141" s="401"/>
      <c r="N1141" s="399">
        <v>28282</v>
      </c>
      <c r="O1141" s="400">
        <f>ROUND(N1141*M1141,2)</f>
        <v>0</v>
      </c>
      <c r="P1141" s="401">
        <f t="shared" si="15"/>
        <v>268.642</v>
      </c>
      <c r="Q1141" s="399">
        <v>28282</v>
      </c>
      <c r="R1141" s="400">
        <f>ROUND(Q1141*P1141,2)</f>
        <v>7597733.04</v>
      </c>
    </row>
    <row r="1142" spans="1:18" s="420" customFormat="1" ht="13.5" hidden="1" outlineLevel="3">
      <c r="A1142" s="412"/>
      <c r="B1142" s="413"/>
      <c r="C1142" s="404" t="s">
        <v>223</v>
      </c>
      <c r="D1142" s="462" t="s">
        <v>34</v>
      </c>
      <c r="E1142" s="415" t="s">
        <v>1337</v>
      </c>
      <c r="F1142" s="413"/>
      <c r="G1142" s="416">
        <v>268.642</v>
      </c>
      <c r="H1142" s="417" t="s">
        <v>34</v>
      </c>
      <c r="I1142" s="418"/>
      <c r="J1142" s="419"/>
      <c r="K1142" s="417" t="s">
        <v>34</v>
      </c>
      <c r="L1142" s="418"/>
      <c r="M1142" s="419"/>
      <c r="N1142" s="417" t="s">
        <v>34</v>
      </c>
      <c r="O1142" s="418"/>
      <c r="P1142" s="419">
        <f t="shared" si="15"/>
        <v>268.642</v>
      </c>
      <c r="Q1142" s="417" t="s">
        <v>34</v>
      </c>
      <c r="R1142" s="418"/>
    </row>
    <row r="1143" spans="1:18" s="320" customFormat="1" ht="22.5" customHeight="1" hidden="1" outlineLevel="2" collapsed="1">
      <c r="A1143" s="321"/>
      <c r="B1143" s="394" t="s">
        <v>1338</v>
      </c>
      <c r="C1143" s="394" t="s">
        <v>218</v>
      </c>
      <c r="D1143" s="461" t="s">
        <v>1339</v>
      </c>
      <c r="E1143" s="396" t="s">
        <v>1340</v>
      </c>
      <c r="F1143" s="397" t="s">
        <v>292</v>
      </c>
      <c r="G1143" s="398">
        <v>0.32</v>
      </c>
      <c r="H1143" s="399">
        <v>27167.4</v>
      </c>
      <c r="I1143" s="400">
        <f>ROUND(H1143*G1143,2)</f>
        <v>8693.57</v>
      </c>
      <c r="J1143" s="401"/>
      <c r="K1143" s="399">
        <v>27167.4</v>
      </c>
      <c r="L1143" s="400">
        <f>ROUND(K1143*J1143,2)</f>
        <v>0</v>
      </c>
      <c r="M1143" s="401"/>
      <c r="N1143" s="399">
        <v>27167.4</v>
      </c>
      <c r="O1143" s="400">
        <f>ROUND(N1143*M1143,2)</f>
        <v>0</v>
      </c>
      <c r="P1143" s="401">
        <f aca="true" t="shared" si="16" ref="P1143:P1206">J1143+M1143+G1143</f>
        <v>0.32</v>
      </c>
      <c r="Q1143" s="399">
        <v>27167.4</v>
      </c>
      <c r="R1143" s="400">
        <f>ROUND(Q1143*P1143,2)</f>
        <v>8693.57</v>
      </c>
    </row>
    <row r="1144" spans="1:18" s="420" customFormat="1" ht="13.5" hidden="1" outlineLevel="3">
      <c r="A1144" s="412"/>
      <c r="B1144" s="413"/>
      <c r="C1144" s="404" t="s">
        <v>223</v>
      </c>
      <c r="D1144" s="462" t="s">
        <v>34</v>
      </c>
      <c r="E1144" s="415" t="s">
        <v>1341</v>
      </c>
      <c r="F1144" s="413"/>
      <c r="G1144" s="416">
        <v>0.32</v>
      </c>
      <c r="H1144" s="417" t="s">
        <v>34</v>
      </c>
      <c r="I1144" s="418"/>
      <c r="J1144" s="419"/>
      <c r="K1144" s="417" t="s">
        <v>34</v>
      </c>
      <c r="L1144" s="418"/>
      <c r="M1144" s="419"/>
      <c r="N1144" s="417" t="s">
        <v>34</v>
      </c>
      <c r="O1144" s="418"/>
      <c r="P1144" s="419">
        <f t="shared" si="16"/>
        <v>0.32</v>
      </c>
      <c r="Q1144" s="417" t="s">
        <v>34</v>
      </c>
      <c r="R1144" s="418"/>
    </row>
    <row r="1145" spans="1:18" s="320" customFormat="1" ht="31.5" customHeight="1" hidden="1" outlineLevel="2">
      <c r="A1145" s="321"/>
      <c r="B1145" s="394" t="s">
        <v>1342</v>
      </c>
      <c r="C1145" s="394" t="s">
        <v>218</v>
      </c>
      <c r="D1145" s="461" t="s">
        <v>1343</v>
      </c>
      <c r="E1145" s="396" t="s">
        <v>1344</v>
      </c>
      <c r="F1145" s="397" t="s">
        <v>292</v>
      </c>
      <c r="G1145" s="398">
        <v>268.642</v>
      </c>
      <c r="H1145" s="399">
        <v>835.9</v>
      </c>
      <c r="I1145" s="400">
        <f>ROUND(H1145*G1145,2)</f>
        <v>224557.85</v>
      </c>
      <c r="J1145" s="401"/>
      <c r="K1145" s="399">
        <v>835.9</v>
      </c>
      <c r="L1145" s="400">
        <f>ROUND(K1145*J1145,2)</f>
        <v>0</v>
      </c>
      <c r="M1145" s="401"/>
      <c r="N1145" s="399">
        <v>835.9</v>
      </c>
      <c r="O1145" s="400">
        <f>ROUND(N1145*M1145,2)</f>
        <v>0</v>
      </c>
      <c r="P1145" s="401">
        <f t="shared" si="16"/>
        <v>268.642</v>
      </c>
      <c r="Q1145" s="399">
        <v>835.9</v>
      </c>
      <c r="R1145" s="400">
        <f>ROUND(Q1145*P1145,2)</f>
        <v>224557.85</v>
      </c>
    </row>
    <row r="1146" spans="1:18" s="320" customFormat="1" ht="22.5" customHeight="1" hidden="1" outlineLevel="2" collapsed="1">
      <c r="A1146" s="321"/>
      <c r="B1146" s="394" t="s">
        <v>1345</v>
      </c>
      <c r="C1146" s="394" t="s">
        <v>218</v>
      </c>
      <c r="D1146" s="461" t="s">
        <v>1346</v>
      </c>
      <c r="E1146" s="396" t="s">
        <v>1347</v>
      </c>
      <c r="F1146" s="397" t="s">
        <v>366</v>
      </c>
      <c r="G1146" s="398">
        <v>70</v>
      </c>
      <c r="H1146" s="399">
        <v>209</v>
      </c>
      <c r="I1146" s="400">
        <f>ROUND(H1146*G1146,2)</f>
        <v>14630</v>
      </c>
      <c r="J1146" s="401"/>
      <c r="K1146" s="399">
        <v>209</v>
      </c>
      <c r="L1146" s="400">
        <f>ROUND(K1146*J1146,2)</f>
        <v>0</v>
      </c>
      <c r="M1146" s="401"/>
      <c r="N1146" s="399">
        <v>209</v>
      </c>
      <c r="O1146" s="400">
        <f>ROUND(N1146*M1146,2)</f>
        <v>0</v>
      </c>
      <c r="P1146" s="401">
        <f t="shared" si="16"/>
        <v>70</v>
      </c>
      <c r="Q1146" s="399">
        <v>209</v>
      </c>
      <c r="R1146" s="400">
        <f>ROUND(Q1146*P1146,2)</f>
        <v>14630</v>
      </c>
    </row>
    <row r="1147" spans="1:18" s="420" customFormat="1" ht="13.5" hidden="1" outlineLevel="3">
      <c r="A1147" s="412"/>
      <c r="B1147" s="413"/>
      <c r="C1147" s="404" t="s">
        <v>223</v>
      </c>
      <c r="D1147" s="462" t="s">
        <v>34</v>
      </c>
      <c r="E1147" s="415" t="s">
        <v>1348</v>
      </c>
      <c r="F1147" s="413"/>
      <c r="G1147" s="416">
        <v>70</v>
      </c>
      <c r="H1147" s="417" t="s">
        <v>34</v>
      </c>
      <c r="I1147" s="418"/>
      <c r="J1147" s="419"/>
      <c r="K1147" s="417" t="s">
        <v>34</v>
      </c>
      <c r="L1147" s="418"/>
      <c r="M1147" s="419"/>
      <c r="N1147" s="417" t="s">
        <v>34</v>
      </c>
      <c r="O1147" s="418"/>
      <c r="P1147" s="419">
        <f t="shared" si="16"/>
        <v>70</v>
      </c>
      <c r="Q1147" s="417" t="s">
        <v>34</v>
      </c>
      <c r="R1147" s="418"/>
    </row>
    <row r="1148" spans="1:18" s="320" customFormat="1" ht="22.5" customHeight="1" hidden="1" outlineLevel="2" collapsed="1">
      <c r="A1148" s="321"/>
      <c r="B1148" s="394" t="s">
        <v>1349</v>
      </c>
      <c r="C1148" s="394" t="s">
        <v>218</v>
      </c>
      <c r="D1148" s="461" t="s">
        <v>1350</v>
      </c>
      <c r="E1148" s="396" t="s">
        <v>1351</v>
      </c>
      <c r="F1148" s="397" t="s">
        <v>221</v>
      </c>
      <c r="G1148" s="398">
        <v>16.149</v>
      </c>
      <c r="H1148" s="399">
        <v>3099.9</v>
      </c>
      <c r="I1148" s="400">
        <f>ROUND(H1148*G1148,2)</f>
        <v>50060.29</v>
      </c>
      <c r="J1148" s="401"/>
      <c r="K1148" s="399">
        <v>3099.9</v>
      </c>
      <c r="L1148" s="400">
        <f>ROUND(K1148*J1148,2)</f>
        <v>0</v>
      </c>
      <c r="M1148" s="401"/>
      <c r="N1148" s="399">
        <v>3099.9</v>
      </c>
      <c r="O1148" s="400">
        <f>ROUND(N1148*M1148,2)</f>
        <v>0</v>
      </c>
      <c r="P1148" s="401">
        <f t="shared" si="16"/>
        <v>16.149</v>
      </c>
      <c r="Q1148" s="399">
        <v>3099.9</v>
      </c>
      <c r="R1148" s="400">
        <f>ROUND(Q1148*P1148,2)</f>
        <v>50060.29</v>
      </c>
    </row>
    <row r="1149" spans="1:18" s="411" customFormat="1" ht="13.5" hidden="1" outlineLevel="3">
      <c r="A1149" s="402"/>
      <c r="B1149" s="403"/>
      <c r="C1149" s="404" t="s">
        <v>223</v>
      </c>
      <c r="D1149" s="407" t="s">
        <v>34</v>
      </c>
      <c r="E1149" s="406" t="s">
        <v>1352</v>
      </c>
      <c r="F1149" s="403"/>
      <c r="G1149" s="407" t="s">
        <v>34</v>
      </c>
      <c r="H1149" s="408" t="s">
        <v>34</v>
      </c>
      <c r="I1149" s="409"/>
      <c r="J1149" s="410"/>
      <c r="K1149" s="408" t="s">
        <v>34</v>
      </c>
      <c r="L1149" s="409"/>
      <c r="M1149" s="410"/>
      <c r="N1149" s="408" t="s">
        <v>34</v>
      </c>
      <c r="O1149" s="409"/>
      <c r="P1149" s="410" t="e">
        <f t="shared" si="16"/>
        <v>#VALUE!</v>
      </c>
      <c r="Q1149" s="408" t="s">
        <v>34</v>
      </c>
      <c r="R1149" s="409"/>
    </row>
    <row r="1150" spans="1:18" s="411" customFormat="1" ht="13.5" hidden="1" outlineLevel="3">
      <c r="A1150" s="402"/>
      <c r="B1150" s="403"/>
      <c r="C1150" s="404" t="s">
        <v>223</v>
      </c>
      <c r="D1150" s="407" t="s">
        <v>34</v>
      </c>
      <c r="E1150" s="406" t="s">
        <v>1353</v>
      </c>
      <c r="F1150" s="403"/>
      <c r="G1150" s="407" t="s">
        <v>34</v>
      </c>
      <c r="H1150" s="408" t="s">
        <v>34</v>
      </c>
      <c r="I1150" s="409"/>
      <c r="J1150" s="410"/>
      <c r="K1150" s="408" t="s">
        <v>34</v>
      </c>
      <c r="L1150" s="409"/>
      <c r="M1150" s="410"/>
      <c r="N1150" s="408" t="s">
        <v>34</v>
      </c>
      <c r="O1150" s="409"/>
      <c r="P1150" s="410" t="e">
        <f t="shared" si="16"/>
        <v>#VALUE!</v>
      </c>
      <c r="Q1150" s="408" t="s">
        <v>34</v>
      </c>
      <c r="R1150" s="409"/>
    </row>
    <row r="1151" spans="1:18" s="420" customFormat="1" ht="13.5" hidden="1" outlineLevel="3">
      <c r="A1151" s="412"/>
      <c r="B1151" s="413"/>
      <c r="C1151" s="404" t="s">
        <v>223</v>
      </c>
      <c r="D1151" s="462" t="s">
        <v>34</v>
      </c>
      <c r="E1151" s="415" t="s">
        <v>1354</v>
      </c>
      <c r="F1151" s="413"/>
      <c r="G1151" s="416">
        <v>8.188</v>
      </c>
      <c r="H1151" s="417" t="s">
        <v>34</v>
      </c>
      <c r="I1151" s="418"/>
      <c r="J1151" s="419"/>
      <c r="K1151" s="417" t="s">
        <v>34</v>
      </c>
      <c r="L1151" s="418"/>
      <c r="M1151" s="419"/>
      <c r="N1151" s="417" t="s">
        <v>34</v>
      </c>
      <c r="O1151" s="418"/>
      <c r="P1151" s="419">
        <f t="shared" si="16"/>
        <v>8.188</v>
      </c>
      <c r="Q1151" s="417" t="s">
        <v>34</v>
      </c>
      <c r="R1151" s="418"/>
    </row>
    <row r="1152" spans="1:18" s="411" customFormat="1" ht="13.5" hidden="1" outlineLevel="3">
      <c r="A1152" s="402"/>
      <c r="B1152" s="403"/>
      <c r="C1152" s="404" t="s">
        <v>223</v>
      </c>
      <c r="D1152" s="407" t="s">
        <v>34</v>
      </c>
      <c r="E1152" s="406" t="s">
        <v>1355</v>
      </c>
      <c r="F1152" s="403"/>
      <c r="G1152" s="407" t="s">
        <v>34</v>
      </c>
      <c r="H1152" s="408" t="s">
        <v>34</v>
      </c>
      <c r="I1152" s="409"/>
      <c r="J1152" s="410"/>
      <c r="K1152" s="408" t="s">
        <v>34</v>
      </c>
      <c r="L1152" s="409"/>
      <c r="M1152" s="410"/>
      <c r="N1152" s="408" t="s">
        <v>34</v>
      </c>
      <c r="O1152" s="409"/>
      <c r="P1152" s="410" t="e">
        <f t="shared" si="16"/>
        <v>#VALUE!</v>
      </c>
      <c r="Q1152" s="408" t="s">
        <v>34</v>
      </c>
      <c r="R1152" s="409"/>
    </row>
    <row r="1153" spans="1:18" s="420" customFormat="1" ht="13.5" hidden="1" outlineLevel="3">
      <c r="A1153" s="412"/>
      <c r="B1153" s="413"/>
      <c r="C1153" s="404" t="s">
        <v>223</v>
      </c>
      <c r="D1153" s="462" t="s">
        <v>34</v>
      </c>
      <c r="E1153" s="415" t="s">
        <v>1356</v>
      </c>
      <c r="F1153" s="413"/>
      <c r="G1153" s="416">
        <v>1.863</v>
      </c>
      <c r="H1153" s="417" t="s">
        <v>34</v>
      </c>
      <c r="I1153" s="418"/>
      <c r="J1153" s="419"/>
      <c r="K1153" s="417" t="s">
        <v>34</v>
      </c>
      <c r="L1153" s="418"/>
      <c r="M1153" s="419"/>
      <c r="N1153" s="417" t="s">
        <v>34</v>
      </c>
      <c r="O1153" s="418"/>
      <c r="P1153" s="419">
        <f t="shared" si="16"/>
        <v>1.863</v>
      </c>
      <c r="Q1153" s="417" t="s">
        <v>34</v>
      </c>
      <c r="R1153" s="418"/>
    </row>
    <row r="1154" spans="1:18" s="420" customFormat="1" ht="13.5" hidden="1" outlineLevel="3">
      <c r="A1154" s="412"/>
      <c r="B1154" s="413"/>
      <c r="C1154" s="404" t="s">
        <v>223</v>
      </c>
      <c r="D1154" s="462" t="s">
        <v>34</v>
      </c>
      <c r="E1154" s="415" t="s">
        <v>1357</v>
      </c>
      <c r="F1154" s="413"/>
      <c r="G1154" s="416">
        <v>4.992</v>
      </c>
      <c r="H1154" s="417" t="s">
        <v>34</v>
      </c>
      <c r="I1154" s="418"/>
      <c r="J1154" s="419"/>
      <c r="K1154" s="417" t="s">
        <v>34</v>
      </c>
      <c r="L1154" s="418"/>
      <c r="M1154" s="419"/>
      <c r="N1154" s="417" t="s">
        <v>34</v>
      </c>
      <c r="O1154" s="418"/>
      <c r="P1154" s="419">
        <f t="shared" si="16"/>
        <v>4.992</v>
      </c>
      <c r="Q1154" s="417" t="s">
        <v>34</v>
      </c>
      <c r="R1154" s="418"/>
    </row>
    <row r="1155" spans="1:18" s="420" customFormat="1" ht="13.5" hidden="1" outlineLevel="3">
      <c r="A1155" s="412"/>
      <c r="B1155" s="413"/>
      <c r="C1155" s="404" t="s">
        <v>223</v>
      </c>
      <c r="D1155" s="462" t="s">
        <v>34</v>
      </c>
      <c r="E1155" s="415" t="s">
        <v>1358</v>
      </c>
      <c r="F1155" s="413"/>
      <c r="G1155" s="416">
        <v>2.147</v>
      </c>
      <c r="H1155" s="417" t="s">
        <v>34</v>
      </c>
      <c r="I1155" s="418"/>
      <c r="J1155" s="419"/>
      <c r="K1155" s="417" t="s">
        <v>34</v>
      </c>
      <c r="L1155" s="418"/>
      <c r="M1155" s="419"/>
      <c r="N1155" s="417" t="s">
        <v>34</v>
      </c>
      <c r="O1155" s="418"/>
      <c r="P1155" s="419">
        <f t="shared" si="16"/>
        <v>2.147</v>
      </c>
      <c r="Q1155" s="417" t="s">
        <v>34</v>
      </c>
      <c r="R1155" s="418"/>
    </row>
    <row r="1156" spans="1:18" s="420" customFormat="1" ht="13.5" hidden="1" outlineLevel="3">
      <c r="A1156" s="412"/>
      <c r="B1156" s="413"/>
      <c r="C1156" s="404" t="s">
        <v>223</v>
      </c>
      <c r="D1156" s="462" t="s">
        <v>34</v>
      </c>
      <c r="E1156" s="415" t="s">
        <v>1359</v>
      </c>
      <c r="F1156" s="413"/>
      <c r="G1156" s="416">
        <v>-1.041</v>
      </c>
      <c r="H1156" s="417" t="s">
        <v>34</v>
      </c>
      <c r="I1156" s="418"/>
      <c r="J1156" s="419"/>
      <c r="K1156" s="417" t="s">
        <v>34</v>
      </c>
      <c r="L1156" s="418"/>
      <c r="M1156" s="419"/>
      <c r="N1156" s="417" t="s">
        <v>34</v>
      </c>
      <c r="O1156" s="418"/>
      <c r="P1156" s="419">
        <f t="shared" si="16"/>
        <v>-1.041</v>
      </c>
      <c r="Q1156" s="417" t="s">
        <v>34</v>
      </c>
      <c r="R1156" s="418"/>
    </row>
    <row r="1157" spans="1:18" s="429" customFormat="1" ht="13.5" hidden="1" outlineLevel="3">
      <c r="A1157" s="421"/>
      <c r="B1157" s="422"/>
      <c r="C1157" s="404" t="s">
        <v>223</v>
      </c>
      <c r="D1157" s="464" t="s">
        <v>34</v>
      </c>
      <c r="E1157" s="424" t="s">
        <v>227</v>
      </c>
      <c r="F1157" s="422"/>
      <c r="G1157" s="425">
        <v>16.149</v>
      </c>
      <c r="H1157" s="426" t="s">
        <v>34</v>
      </c>
      <c r="I1157" s="427"/>
      <c r="J1157" s="428"/>
      <c r="K1157" s="426" t="s">
        <v>34</v>
      </c>
      <c r="L1157" s="427"/>
      <c r="M1157" s="428"/>
      <c r="N1157" s="426" t="s">
        <v>34</v>
      </c>
      <c r="O1157" s="427"/>
      <c r="P1157" s="428">
        <f t="shared" si="16"/>
        <v>16.149</v>
      </c>
      <c r="Q1157" s="426" t="s">
        <v>34</v>
      </c>
      <c r="R1157" s="427"/>
    </row>
    <row r="1158" spans="1:18" s="320" customFormat="1" ht="22.5" customHeight="1" hidden="1" outlineLevel="2" collapsed="1">
      <c r="A1158" s="321"/>
      <c r="B1158" s="394" t="s">
        <v>1360</v>
      </c>
      <c r="C1158" s="394" t="s">
        <v>218</v>
      </c>
      <c r="D1158" s="461" t="s">
        <v>1361</v>
      </c>
      <c r="E1158" s="396" t="s">
        <v>1362</v>
      </c>
      <c r="F1158" s="397" t="s">
        <v>366</v>
      </c>
      <c r="G1158" s="398">
        <v>21</v>
      </c>
      <c r="H1158" s="399">
        <v>3845.2</v>
      </c>
      <c r="I1158" s="400">
        <f>ROUND(H1158*G1158,2)</f>
        <v>80749.2</v>
      </c>
      <c r="J1158" s="401"/>
      <c r="K1158" s="399">
        <v>3845.2</v>
      </c>
      <c r="L1158" s="400">
        <f>ROUND(K1158*J1158,2)</f>
        <v>0</v>
      </c>
      <c r="M1158" s="401"/>
      <c r="N1158" s="399">
        <v>3845.2</v>
      </c>
      <c r="O1158" s="400">
        <f>ROUND(N1158*M1158,2)</f>
        <v>0</v>
      </c>
      <c r="P1158" s="401">
        <f t="shared" si="16"/>
        <v>21</v>
      </c>
      <c r="Q1158" s="399">
        <v>3845.2</v>
      </c>
      <c r="R1158" s="400">
        <f>ROUND(Q1158*P1158,2)</f>
        <v>80749.2</v>
      </c>
    </row>
    <row r="1159" spans="1:18" s="411" customFormat="1" ht="13.5" hidden="1" outlineLevel="3">
      <c r="A1159" s="402"/>
      <c r="B1159" s="403"/>
      <c r="C1159" s="404" t="s">
        <v>223</v>
      </c>
      <c r="D1159" s="407" t="s">
        <v>34</v>
      </c>
      <c r="E1159" s="406" t="s">
        <v>1363</v>
      </c>
      <c r="F1159" s="403"/>
      <c r="G1159" s="407" t="s">
        <v>34</v>
      </c>
      <c r="H1159" s="408" t="s">
        <v>34</v>
      </c>
      <c r="I1159" s="409"/>
      <c r="J1159" s="410"/>
      <c r="K1159" s="408" t="s">
        <v>34</v>
      </c>
      <c r="L1159" s="409"/>
      <c r="M1159" s="410"/>
      <c r="N1159" s="408" t="s">
        <v>34</v>
      </c>
      <c r="O1159" s="409"/>
      <c r="P1159" s="410" t="e">
        <f t="shared" si="16"/>
        <v>#VALUE!</v>
      </c>
      <c r="Q1159" s="408" t="s">
        <v>34</v>
      </c>
      <c r="R1159" s="409"/>
    </row>
    <row r="1160" spans="1:18" s="420" customFormat="1" ht="13.5" hidden="1" outlineLevel="3">
      <c r="A1160" s="412"/>
      <c r="B1160" s="413"/>
      <c r="C1160" s="404" t="s">
        <v>223</v>
      </c>
      <c r="D1160" s="462" t="s">
        <v>34</v>
      </c>
      <c r="E1160" s="415" t="s">
        <v>1364</v>
      </c>
      <c r="F1160" s="413"/>
      <c r="G1160" s="416">
        <v>21</v>
      </c>
      <c r="H1160" s="417" t="s">
        <v>34</v>
      </c>
      <c r="I1160" s="418"/>
      <c r="J1160" s="419"/>
      <c r="K1160" s="417" t="s">
        <v>34</v>
      </c>
      <c r="L1160" s="418"/>
      <c r="M1160" s="419"/>
      <c r="N1160" s="417" t="s">
        <v>34</v>
      </c>
      <c r="O1160" s="418"/>
      <c r="P1160" s="419">
        <f t="shared" si="16"/>
        <v>21</v>
      </c>
      <c r="Q1160" s="417" t="s">
        <v>34</v>
      </c>
      <c r="R1160" s="418"/>
    </row>
    <row r="1161" spans="1:18" s="320" customFormat="1" ht="22.5" customHeight="1" hidden="1" outlineLevel="2" collapsed="1">
      <c r="A1161" s="321"/>
      <c r="B1161" s="394" t="s">
        <v>1365</v>
      </c>
      <c r="C1161" s="394" t="s">
        <v>218</v>
      </c>
      <c r="D1161" s="461" t="s">
        <v>1366</v>
      </c>
      <c r="E1161" s="396" t="s">
        <v>1367</v>
      </c>
      <c r="F1161" s="397" t="s">
        <v>265</v>
      </c>
      <c r="G1161" s="398">
        <v>54.098</v>
      </c>
      <c r="H1161" s="399">
        <v>626.9</v>
      </c>
      <c r="I1161" s="400">
        <f>ROUND(H1161*G1161,2)</f>
        <v>33914.04</v>
      </c>
      <c r="J1161" s="401"/>
      <c r="K1161" s="399">
        <v>626.9</v>
      </c>
      <c r="L1161" s="400">
        <f>ROUND(K1161*J1161,2)</f>
        <v>0</v>
      </c>
      <c r="M1161" s="401"/>
      <c r="N1161" s="399">
        <v>626.9</v>
      </c>
      <c r="O1161" s="400">
        <f>ROUND(N1161*M1161,2)</f>
        <v>0</v>
      </c>
      <c r="P1161" s="401">
        <f t="shared" si="16"/>
        <v>54.098</v>
      </c>
      <c r="Q1161" s="399">
        <v>626.9</v>
      </c>
      <c r="R1161" s="400">
        <f>ROUND(Q1161*P1161,2)</f>
        <v>33914.04</v>
      </c>
    </row>
    <row r="1162" spans="1:18" s="411" customFormat="1" ht="13.5" hidden="1" outlineLevel="3">
      <c r="A1162" s="402"/>
      <c r="B1162" s="403"/>
      <c r="C1162" s="404" t="s">
        <v>223</v>
      </c>
      <c r="D1162" s="407" t="s">
        <v>34</v>
      </c>
      <c r="E1162" s="406" t="s">
        <v>1352</v>
      </c>
      <c r="F1162" s="403"/>
      <c r="G1162" s="407" t="s">
        <v>34</v>
      </c>
      <c r="H1162" s="408" t="s">
        <v>34</v>
      </c>
      <c r="I1162" s="409"/>
      <c r="J1162" s="410"/>
      <c r="K1162" s="408" t="s">
        <v>34</v>
      </c>
      <c r="L1162" s="409"/>
      <c r="M1162" s="410"/>
      <c r="N1162" s="408" t="s">
        <v>34</v>
      </c>
      <c r="O1162" s="409"/>
      <c r="P1162" s="410" t="e">
        <f t="shared" si="16"/>
        <v>#VALUE!</v>
      </c>
      <c r="Q1162" s="408" t="s">
        <v>34</v>
      </c>
      <c r="R1162" s="409"/>
    </row>
    <row r="1163" spans="1:18" s="411" customFormat="1" ht="13.5" hidden="1" outlineLevel="3">
      <c r="A1163" s="402"/>
      <c r="B1163" s="403"/>
      <c r="C1163" s="404" t="s">
        <v>223</v>
      </c>
      <c r="D1163" s="407" t="s">
        <v>34</v>
      </c>
      <c r="E1163" s="406" t="s">
        <v>1353</v>
      </c>
      <c r="F1163" s="403"/>
      <c r="G1163" s="407" t="s">
        <v>34</v>
      </c>
      <c r="H1163" s="408" t="s">
        <v>34</v>
      </c>
      <c r="I1163" s="409"/>
      <c r="J1163" s="410"/>
      <c r="K1163" s="408" t="s">
        <v>34</v>
      </c>
      <c r="L1163" s="409"/>
      <c r="M1163" s="410"/>
      <c r="N1163" s="408" t="s">
        <v>34</v>
      </c>
      <c r="O1163" s="409"/>
      <c r="P1163" s="410" t="e">
        <f t="shared" si="16"/>
        <v>#VALUE!</v>
      </c>
      <c r="Q1163" s="408" t="s">
        <v>34</v>
      </c>
      <c r="R1163" s="409"/>
    </row>
    <row r="1164" spans="1:18" s="420" customFormat="1" ht="13.5" hidden="1" outlineLevel="3">
      <c r="A1164" s="412"/>
      <c r="B1164" s="413"/>
      <c r="C1164" s="404" t="s">
        <v>223</v>
      </c>
      <c r="D1164" s="462" t="s">
        <v>34</v>
      </c>
      <c r="E1164" s="415" t="s">
        <v>1368</v>
      </c>
      <c r="F1164" s="413"/>
      <c r="G1164" s="416">
        <v>9.552</v>
      </c>
      <c r="H1164" s="417" t="s">
        <v>34</v>
      </c>
      <c r="I1164" s="418"/>
      <c r="J1164" s="419"/>
      <c r="K1164" s="417" t="s">
        <v>34</v>
      </c>
      <c r="L1164" s="418"/>
      <c r="M1164" s="419"/>
      <c r="N1164" s="417" t="s">
        <v>34</v>
      </c>
      <c r="O1164" s="418"/>
      <c r="P1164" s="419">
        <f t="shared" si="16"/>
        <v>9.552</v>
      </c>
      <c r="Q1164" s="417" t="s">
        <v>34</v>
      </c>
      <c r="R1164" s="418"/>
    </row>
    <row r="1165" spans="1:18" s="411" customFormat="1" ht="13.5" hidden="1" outlineLevel="3">
      <c r="A1165" s="402"/>
      <c r="B1165" s="403"/>
      <c r="C1165" s="404" t="s">
        <v>223</v>
      </c>
      <c r="D1165" s="407" t="s">
        <v>34</v>
      </c>
      <c r="E1165" s="406" t="s">
        <v>1355</v>
      </c>
      <c r="F1165" s="403"/>
      <c r="G1165" s="407" t="s">
        <v>34</v>
      </c>
      <c r="H1165" s="408" t="s">
        <v>34</v>
      </c>
      <c r="I1165" s="409"/>
      <c r="J1165" s="410"/>
      <c r="K1165" s="408" t="s">
        <v>34</v>
      </c>
      <c r="L1165" s="409"/>
      <c r="M1165" s="410"/>
      <c r="N1165" s="408" t="s">
        <v>34</v>
      </c>
      <c r="O1165" s="409"/>
      <c r="P1165" s="410" t="e">
        <f t="shared" si="16"/>
        <v>#VALUE!</v>
      </c>
      <c r="Q1165" s="408" t="s">
        <v>34</v>
      </c>
      <c r="R1165" s="409"/>
    </row>
    <row r="1166" spans="1:18" s="420" customFormat="1" ht="13.5" hidden="1" outlineLevel="3">
      <c r="A1166" s="412"/>
      <c r="B1166" s="413"/>
      <c r="C1166" s="404" t="s">
        <v>223</v>
      </c>
      <c r="D1166" s="462" t="s">
        <v>34</v>
      </c>
      <c r="E1166" s="415" t="s">
        <v>1369</v>
      </c>
      <c r="F1166" s="413"/>
      <c r="G1166" s="416">
        <v>8.855</v>
      </c>
      <c r="H1166" s="417" t="s">
        <v>34</v>
      </c>
      <c r="I1166" s="418"/>
      <c r="J1166" s="419"/>
      <c r="K1166" s="417" t="s">
        <v>34</v>
      </c>
      <c r="L1166" s="418"/>
      <c r="M1166" s="419"/>
      <c r="N1166" s="417" t="s">
        <v>34</v>
      </c>
      <c r="O1166" s="418"/>
      <c r="P1166" s="419">
        <f t="shared" si="16"/>
        <v>8.855</v>
      </c>
      <c r="Q1166" s="417" t="s">
        <v>34</v>
      </c>
      <c r="R1166" s="418"/>
    </row>
    <row r="1167" spans="1:18" s="420" customFormat="1" ht="13.5" hidden="1" outlineLevel="3">
      <c r="A1167" s="412"/>
      <c r="B1167" s="413"/>
      <c r="C1167" s="404" t="s">
        <v>223</v>
      </c>
      <c r="D1167" s="462" t="s">
        <v>34</v>
      </c>
      <c r="E1167" s="415" t="s">
        <v>1370</v>
      </c>
      <c r="F1167" s="413"/>
      <c r="G1167" s="416">
        <v>24.958</v>
      </c>
      <c r="H1167" s="417" t="s">
        <v>34</v>
      </c>
      <c r="I1167" s="418"/>
      <c r="J1167" s="419"/>
      <c r="K1167" s="417" t="s">
        <v>34</v>
      </c>
      <c r="L1167" s="418"/>
      <c r="M1167" s="419"/>
      <c r="N1167" s="417" t="s">
        <v>34</v>
      </c>
      <c r="O1167" s="418"/>
      <c r="P1167" s="419">
        <f t="shared" si="16"/>
        <v>24.958</v>
      </c>
      <c r="Q1167" s="417" t="s">
        <v>34</v>
      </c>
      <c r="R1167" s="418"/>
    </row>
    <row r="1168" spans="1:18" s="420" customFormat="1" ht="13.5" hidden="1" outlineLevel="3">
      <c r="A1168" s="412"/>
      <c r="B1168" s="413"/>
      <c r="C1168" s="404" t="s">
        <v>223</v>
      </c>
      <c r="D1168" s="462" t="s">
        <v>34</v>
      </c>
      <c r="E1168" s="415" t="s">
        <v>1371</v>
      </c>
      <c r="F1168" s="413"/>
      <c r="G1168" s="416">
        <v>10.733</v>
      </c>
      <c r="H1168" s="417" t="s">
        <v>34</v>
      </c>
      <c r="I1168" s="418"/>
      <c r="J1168" s="419"/>
      <c r="K1168" s="417" t="s">
        <v>34</v>
      </c>
      <c r="L1168" s="418"/>
      <c r="M1168" s="419"/>
      <c r="N1168" s="417" t="s">
        <v>34</v>
      </c>
      <c r="O1168" s="418"/>
      <c r="P1168" s="419">
        <f t="shared" si="16"/>
        <v>10.733</v>
      </c>
      <c r="Q1168" s="417" t="s">
        <v>34</v>
      </c>
      <c r="R1168" s="418"/>
    </row>
    <row r="1169" spans="1:18" s="429" customFormat="1" ht="13.5" hidden="1" outlineLevel="3">
      <c r="A1169" s="421"/>
      <c r="B1169" s="422"/>
      <c r="C1169" s="404" t="s">
        <v>223</v>
      </c>
      <c r="D1169" s="464" t="s">
        <v>34</v>
      </c>
      <c r="E1169" s="424" t="s">
        <v>227</v>
      </c>
      <c r="F1169" s="422"/>
      <c r="G1169" s="425">
        <v>54.098</v>
      </c>
      <c r="H1169" s="426" t="s">
        <v>34</v>
      </c>
      <c r="I1169" s="427"/>
      <c r="J1169" s="428"/>
      <c r="K1169" s="426" t="s">
        <v>34</v>
      </c>
      <c r="L1169" s="427"/>
      <c r="M1169" s="428"/>
      <c r="N1169" s="426" t="s">
        <v>34</v>
      </c>
      <c r="O1169" s="427"/>
      <c r="P1169" s="428">
        <f t="shared" si="16"/>
        <v>54.098</v>
      </c>
      <c r="Q1169" s="426" t="s">
        <v>34</v>
      </c>
      <c r="R1169" s="427"/>
    </row>
    <row r="1170" spans="1:18" s="320" customFormat="1" ht="22.5" customHeight="1" hidden="1" outlineLevel="2">
      <c r="A1170" s="321"/>
      <c r="B1170" s="394" t="s">
        <v>1372</v>
      </c>
      <c r="C1170" s="394" t="s">
        <v>218</v>
      </c>
      <c r="D1170" s="461" t="s">
        <v>1373</v>
      </c>
      <c r="E1170" s="396" t="s">
        <v>1374</v>
      </c>
      <c r="F1170" s="397" t="s">
        <v>265</v>
      </c>
      <c r="G1170" s="398">
        <v>54.098</v>
      </c>
      <c r="H1170" s="399">
        <v>348.3</v>
      </c>
      <c r="I1170" s="400">
        <f>ROUND(H1170*G1170,2)</f>
        <v>18842.33</v>
      </c>
      <c r="J1170" s="401"/>
      <c r="K1170" s="399">
        <v>348.3</v>
      </c>
      <c r="L1170" s="400">
        <f>ROUND(K1170*J1170,2)</f>
        <v>0</v>
      </c>
      <c r="M1170" s="401"/>
      <c r="N1170" s="399">
        <v>348.3</v>
      </c>
      <c r="O1170" s="400">
        <f>ROUND(N1170*M1170,2)</f>
        <v>0</v>
      </c>
      <c r="P1170" s="401">
        <f t="shared" si="16"/>
        <v>54.098</v>
      </c>
      <c r="Q1170" s="399">
        <v>348.3</v>
      </c>
      <c r="R1170" s="400">
        <f>ROUND(Q1170*P1170,2)</f>
        <v>18842.33</v>
      </c>
    </row>
    <row r="1171" spans="1:18" s="320" customFormat="1" ht="22.5" customHeight="1" hidden="1" outlineLevel="2" collapsed="1">
      <c r="A1171" s="321"/>
      <c r="B1171" s="394" t="s">
        <v>1375</v>
      </c>
      <c r="C1171" s="394" t="s">
        <v>218</v>
      </c>
      <c r="D1171" s="461" t="s">
        <v>1376</v>
      </c>
      <c r="E1171" s="396" t="s">
        <v>1377</v>
      </c>
      <c r="F1171" s="397" t="s">
        <v>292</v>
      </c>
      <c r="G1171" s="398">
        <v>0.039</v>
      </c>
      <c r="H1171" s="399">
        <v>28282</v>
      </c>
      <c r="I1171" s="400">
        <f>ROUND(H1171*G1171,2)</f>
        <v>1103</v>
      </c>
      <c r="J1171" s="401"/>
      <c r="K1171" s="399">
        <v>28282</v>
      </c>
      <c r="L1171" s="400">
        <f>ROUND(K1171*J1171,2)</f>
        <v>0</v>
      </c>
      <c r="M1171" s="401"/>
      <c r="N1171" s="399">
        <v>28282</v>
      </c>
      <c r="O1171" s="400">
        <f>ROUND(N1171*M1171,2)</f>
        <v>0</v>
      </c>
      <c r="P1171" s="401">
        <f t="shared" si="16"/>
        <v>0.039</v>
      </c>
      <c r="Q1171" s="399">
        <v>28282</v>
      </c>
      <c r="R1171" s="400">
        <f>ROUND(Q1171*P1171,2)</f>
        <v>1103</v>
      </c>
    </row>
    <row r="1172" spans="1:18" s="411" customFormat="1" ht="13.5" hidden="1" outlineLevel="3">
      <c r="A1172" s="402"/>
      <c r="B1172" s="403"/>
      <c r="C1172" s="404" t="s">
        <v>223</v>
      </c>
      <c r="D1172" s="407" t="s">
        <v>34</v>
      </c>
      <c r="E1172" s="406" t="s">
        <v>1352</v>
      </c>
      <c r="F1172" s="403"/>
      <c r="G1172" s="407" t="s">
        <v>34</v>
      </c>
      <c r="H1172" s="408" t="s">
        <v>34</v>
      </c>
      <c r="I1172" s="409"/>
      <c r="J1172" s="410"/>
      <c r="K1172" s="408" t="s">
        <v>34</v>
      </c>
      <c r="L1172" s="409"/>
      <c r="M1172" s="410"/>
      <c r="N1172" s="408" t="s">
        <v>34</v>
      </c>
      <c r="O1172" s="409"/>
      <c r="P1172" s="410" t="e">
        <f t="shared" si="16"/>
        <v>#VALUE!</v>
      </c>
      <c r="Q1172" s="408" t="s">
        <v>34</v>
      </c>
      <c r="R1172" s="409"/>
    </row>
    <row r="1173" spans="1:18" s="411" customFormat="1" ht="13.5" hidden="1" outlineLevel="3">
      <c r="A1173" s="402"/>
      <c r="B1173" s="403"/>
      <c r="C1173" s="404" t="s">
        <v>223</v>
      </c>
      <c r="D1173" s="407" t="s">
        <v>34</v>
      </c>
      <c r="E1173" s="406" t="s">
        <v>1353</v>
      </c>
      <c r="F1173" s="403"/>
      <c r="G1173" s="407" t="s">
        <v>34</v>
      </c>
      <c r="H1173" s="408" t="s">
        <v>34</v>
      </c>
      <c r="I1173" s="409"/>
      <c r="J1173" s="410"/>
      <c r="K1173" s="408" t="s">
        <v>34</v>
      </c>
      <c r="L1173" s="409"/>
      <c r="M1173" s="410"/>
      <c r="N1173" s="408" t="s">
        <v>34</v>
      </c>
      <c r="O1173" s="409"/>
      <c r="P1173" s="410" t="e">
        <f t="shared" si="16"/>
        <v>#VALUE!</v>
      </c>
      <c r="Q1173" s="408" t="s">
        <v>34</v>
      </c>
      <c r="R1173" s="409"/>
    </row>
    <row r="1174" spans="1:18" s="420" customFormat="1" ht="13.5" hidden="1" outlineLevel="3">
      <c r="A1174" s="412"/>
      <c r="B1174" s="413"/>
      <c r="C1174" s="404" t="s">
        <v>223</v>
      </c>
      <c r="D1174" s="462" t="s">
        <v>34</v>
      </c>
      <c r="E1174" s="415" t="s">
        <v>1378</v>
      </c>
      <c r="F1174" s="413"/>
      <c r="G1174" s="416">
        <v>0.02</v>
      </c>
      <c r="H1174" s="417" t="s">
        <v>34</v>
      </c>
      <c r="I1174" s="418"/>
      <c r="J1174" s="419"/>
      <c r="K1174" s="417" t="s">
        <v>34</v>
      </c>
      <c r="L1174" s="418"/>
      <c r="M1174" s="419"/>
      <c r="N1174" s="417" t="s">
        <v>34</v>
      </c>
      <c r="O1174" s="418"/>
      <c r="P1174" s="419">
        <f t="shared" si="16"/>
        <v>0.02</v>
      </c>
      <c r="Q1174" s="417" t="s">
        <v>34</v>
      </c>
      <c r="R1174" s="418"/>
    </row>
    <row r="1175" spans="1:18" s="411" customFormat="1" ht="13.5" hidden="1" outlineLevel="3">
      <c r="A1175" s="402"/>
      <c r="B1175" s="403"/>
      <c r="C1175" s="404" t="s">
        <v>223</v>
      </c>
      <c r="D1175" s="407" t="s">
        <v>34</v>
      </c>
      <c r="E1175" s="406" t="s">
        <v>1355</v>
      </c>
      <c r="F1175" s="403"/>
      <c r="G1175" s="407" t="s">
        <v>34</v>
      </c>
      <c r="H1175" s="408" t="s">
        <v>34</v>
      </c>
      <c r="I1175" s="409"/>
      <c r="J1175" s="410"/>
      <c r="K1175" s="408" t="s">
        <v>34</v>
      </c>
      <c r="L1175" s="409"/>
      <c r="M1175" s="410"/>
      <c r="N1175" s="408" t="s">
        <v>34</v>
      </c>
      <c r="O1175" s="409"/>
      <c r="P1175" s="410" t="e">
        <f t="shared" si="16"/>
        <v>#VALUE!</v>
      </c>
      <c r="Q1175" s="408" t="s">
        <v>34</v>
      </c>
      <c r="R1175" s="409"/>
    </row>
    <row r="1176" spans="1:18" s="420" customFormat="1" ht="13.5" hidden="1" outlineLevel="3">
      <c r="A1176" s="412"/>
      <c r="B1176" s="413"/>
      <c r="C1176" s="404" t="s">
        <v>223</v>
      </c>
      <c r="D1176" s="462" t="s">
        <v>34</v>
      </c>
      <c r="E1176" s="415" t="s">
        <v>1379</v>
      </c>
      <c r="F1176" s="413"/>
      <c r="G1176" s="416">
        <v>0.005</v>
      </c>
      <c r="H1176" s="417" t="s">
        <v>34</v>
      </c>
      <c r="I1176" s="418"/>
      <c r="J1176" s="419"/>
      <c r="K1176" s="417" t="s">
        <v>34</v>
      </c>
      <c r="L1176" s="418"/>
      <c r="M1176" s="419"/>
      <c r="N1176" s="417" t="s">
        <v>34</v>
      </c>
      <c r="O1176" s="418"/>
      <c r="P1176" s="419">
        <f t="shared" si="16"/>
        <v>0.005</v>
      </c>
      <c r="Q1176" s="417" t="s">
        <v>34</v>
      </c>
      <c r="R1176" s="418"/>
    </row>
    <row r="1177" spans="1:18" s="420" customFormat="1" ht="13.5" hidden="1" outlineLevel="3">
      <c r="A1177" s="412"/>
      <c r="B1177" s="413"/>
      <c r="C1177" s="404" t="s">
        <v>223</v>
      </c>
      <c r="D1177" s="462" t="s">
        <v>34</v>
      </c>
      <c r="E1177" s="415" t="s">
        <v>1380</v>
      </c>
      <c r="F1177" s="413"/>
      <c r="G1177" s="416">
        <v>0.012</v>
      </c>
      <c r="H1177" s="417" t="s">
        <v>34</v>
      </c>
      <c r="I1177" s="418"/>
      <c r="J1177" s="419"/>
      <c r="K1177" s="417" t="s">
        <v>34</v>
      </c>
      <c r="L1177" s="418"/>
      <c r="M1177" s="419"/>
      <c r="N1177" s="417" t="s">
        <v>34</v>
      </c>
      <c r="O1177" s="418"/>
      <c r="P1177" s="419">
        <f t="shared" si="16"/>
        <v>0.012</v>
      </c>
      <c r="Q1177" s="417" t="s">
        <v>34</v>
      </c>
      <c r="R1177" s="418"/>
    </row>
    <row r="1178" spans="1:18" s="420" customFormat="1" ht="13.5" hidden="1" outlineLevel="3">
      <c r="A1178" s="412"/>
      <c r="B1178" s="413"/>
      <c r="C1178" s="404" t="s">
        <v>223</v>
      </c>
      <c r="D1178" s="462" t="s">
        <v>34</v>
      </c>
      <c r="E1178" s="415" t="s">
        <v>1381</v>
      </c>
      <c r="F1178" s="413"/>
      <c r="G1178" s="416">
        <v>0.005</v>
      </c>
      <c r="H1178" s="417" t="s">
        <v>34</v>
      </c>
      <c r="I1178" s="418"/>
      <c r="J1178" s="419"/>
      <c r="K1178" s="417" t="s">
        <v>34</v>
      </c>
      <c r="L1178" s="418"/>
      <c r="M1178" s="419"/>
      <c r="N1178" s="417" t="s">
        <v>34</v>
      </c>
      <c r="O1178" s="418"/>
      <c r="P1178" s="419">
        <f t="shared" si="16"/>
        <v>0.005</v>
      </c>
      <c r="Q1178" s="417" t="s">
        <v>34</v>
      </c>
      <c r="R1178" s="418"/>
    </row>
    <row r="1179" spans="1:18" s="420" customFormat="1" ht="13.5" hidden="1" outlineLevel="3">
      <c r="A1179" s="412"/>
      <c r="B1179" s="413"/>
      <c r="C1179" s="404" t="s">
        <v>223</v>
      </c>
      <c r="D1179" s="462" t="s">
        <v>34</v>
      </c>
      <c r="E1179" s="415" t="s">
        <v>1382</v>
      </c>
      <c r="F1179" s="413"/>
      <c r="G1179" s="416">
        <v>-0.003</v>
      </c>
      <c r="H1179" s="417" t="s">
        <v>34</v>
      </c>
      <c r="I1179" s="418"/>
      <c r="J1179" s="419"/>
      <c r="K1179" s="417" t="s">
        <v>34</v>
      </c>
      <c r="L1179" s="418"/>
      <c r="M1179" s="419"/>
      <c r="N1179" s="417" t="s">
        <v>34</v>
      </c>
      <c r="O1179" s="418"/>
      <c r="P1179" s="419">
        <f t="shared" si="16"/>
        <v>-0.003</v>
      </c>
      <c r="Q1179" s="417" t="s">
        <v>34</v>
      </c>
      <c r="R1179" s="418"/>
    </row>
    <row r="1180" spans="1:18" s="429" customFormat="1" ht="13.5" hidden="1" outlineLevel="3">
      <c r="A1180" s="421"/>
      <c r="B1180" s="422"/>
      <c r="C1180" s="404" t="s">
        <v>223</v>
      </c>
      <c r="D1180" s="464" t="s">
        <v>34</v>
      </c>
      <c r="E1180" s="424" t="s">
        <v>227</v>
      </c>
      <c r="F1180" s="422"/>
      <c r="G1180" s="425">
        <v>0.039</v>
      </c>
      <c r="H1180" s="426" t="s">
        <v>34</v>
      </c>
      <c r="I1180" s="427"/>
      <c r="J1180" s="428"/>
      <c r="K1180" s="426" t="s">
        <v>34</v>
      </c>
      <c r="L1180" s="427"/>
      <c r="M1180" s="428"/>
      <c r="N1180" s="426" t="s">
        <v>34</v>
      </c>
      <c r="O1180" s="427"/>
      <c r="P1180" s="428">
        <f t="shared" si="16"/>
        <v>0.039</v>
      </c>
      <c r="Q1180" s="426" t="s">
        <v>34</v>
      </c>
      <c r="R1180" s="427"/>
    </row>
    <row r="1181" spans="1:18" s="320" customFormat="1" ht="22.5" customHeight="1" hidden="1" outlineLevel="2" collapsed="1">
      <c r="A1181" s="321"/>
      <c r="B1181" s="394" t="s">
        <v>1383</v>
      </c>
      <c r="C1181" s="394" t="s">
        <v>218</v>
      </c>
      <c r="D1181" s="461" t="s">
        <v>1384</v>
      </c>
      <c r="E1181" s="396" t="s">
        <v>1385</v>
      </c>
      <c r="F1181" s="397" t="s">
        <v>292</v>
      </c>
      <c r="G1181" s="398">
        <v>1.799</v>
      </c>
      <c r="H1181" s="399">
        <v>28282</v>
      </c>
      <c r="I1181" s="400">
        <f>ROUND(H1181*G1181,2)</f>
        <v>50879.32</v>
      </c>
      <c r="J1181" s="401"/>
      <c r="K1181" s="399">
        <v>28282</v>
      </c>
      <c r="L1181" s="400">
        <f>ROUND(K1181*J1181,2)</f>
        <v>0</v>
      </c>
      <c r="M1181" s="401"/>
      <c r="N1181" s="399">
        <v>28282</v>
      </c>
      <c r="O1181" s="400">
        <f>ROUND(N1181*M1181,2)</f>
        <v>0</v>
      </c>
      <c r="P1181" s="401">
        <f t="shared" si="16"/>
        <v>1.799</v>
      </c>
      <c r="Q1181" s="399">
        <v>28282</v>
      </c>
      <c r="R1181" s="400">
        <f>ROUND(Q1181*P1181,2)</f>
        <v>50879.32</v>
      </c>
    </row>
    <row r="1182" spans="1:18" s="420" customFormat="1" ht="13.5" hidden="1" outlineLevel="3">
      <c r="A1182" s="412"/>
      <c r="B1182" s="413"/>
      <c r="C1182" s="404" t="s">
        <v>223</v>
      </c>
      <c r="D1182" s="462" t="s">
        <v>34</v>
      </c>
      <c r="E1182" s="415" t="s">
        <v>1386</v>
      </c>
      <c r="F1182" s="413"/>
      <c r="G1182" s="416">
        <v>1.799</v>
      </c>
      <c r="H1182" s="417" t="s">
        <v>34</v>
      </c>
      <c r="I1182" s="418"/>
      <c r="J1182" s="419"/>
      <c r="K1182" s="417" t="s">
        <v>34</v>
      </c>
      <c r="L1182" s="418"/>
      <c r="M1182" s="419"/>
      <c r="N1182" s="417" t="s">
        <v>34</v>
      </c>
      <c r="O1182" s="418"/>
      <c r="P1182" s="419">
        <f t="shared" si="16"/>
        <v>1.799</v>
      </c>
      <c r="Q1182" s="417" t="s">
        <v>34</v>
      </c>
      <c r="R1182" s="418"/>
    </row>
    <row r="1183" spans="1:18" s="320" customFormat="1" ht="22.5" customHeight="1" hidden="1" outlineLevel="2" collapsed="1">
      <c r="A1183" s="321"/>
      <c r="B1183" s="394" t="s">
        <v>1387</v>
      </c>
      <c r="C1183" s="394" t="s">
        <v>218</v>
      </c>
      <c r="D1183" s="461" t="s">
        <v>1388</v>
      </c>
      <c r="E1183" s="396" t="s">
        <v>1389</v>
      </c>
      <c r="F1183" s="397" t="s">
        <v>366</v>
      </c>
      <c r="G1183" s="398">
        <v>6.3</v>
      </c>
      <c r="H1183" s="399">
        <v>390.1</v>
      </c>
      <c r="I1183" s="400">
        <f>ROUND(H1183*G1183,2)</f>
        <v>2457.63</v>
      </c>
      <c r="J1183" s="401"/>
      <c r="K1183" s="399">
        <v>390.1</v>
      </c>
      <c r="L1183" s="400">
        <f>ROUND(K1183*J1183,2)</f>
        <v>0</v>
      </c>
      <c r="M1183" s="401"/>
      <c r="N1183" s="399">
        <v>390.1</v>
      </c>
      <c r="O1183" s="400">
        <f>ROUND(N1183*M1183,2)</f>
        <v>0</v>
      </c>
      <c r="P1183" s="401">
        <f t="shared" si="16"/>
        <v>6.3</v>
      </c>
      <c r="Q1183" s="399">
        <v>390.1</v>
      </c>
      <c r="R1183" s="400">
        <f>ROUND(Q1183*P1183,2)</f>
        <v>2457.63</v>
      </c>
    </row>
    <row r="1184" spans="1:18" s="411" customFormat="1" ht="13.5" hidden="1" outlineLevel="3">
      <c r="A1184" s="402"/>
      <c r="B1184" s="403"/>
      <c r="C1184" s="404" t="s">
        <v>223</v>
      </c>
      <c r="D1184" s="407" t="s">
        <v>34</v>
      </c>
      <c r="E1184" s="406" t="s">
        <v>343</v>
      </c>
      <c r="F1184" s="403"/>
      <c r="G1184" s="407" t="s">
        <v>34</v>
      </c>
      <c r="H1184" s="408" t="s">
        <v>34</v>
      </c>
      <c r="I1184" s="409"/>
      <c r="J1184" s="410"/>
      <c r="K1184" s="408" t="s">
        <v>34</v>
      </c>
      <c r="L1184" s="409"/>
      <c r="M1184" s="410"/>
      <c r="N1184" s="408" t="s">
        <v>34</v>
      </c>
      <c r="O1184" s="409"/>
      <c r="P1184" s="410" t="e">
        <f t="shared" si="16"/>
        <v>#VALUE!</v>
      </c>
      <c r="Q1184" s="408" t="s">
        <v>34</v>
      </c>
      <c r="R1184" s="409"/>
    </row>
    <row r="1185" spans="1:18" s="420" customFormat="1" ht="13.5" hidden="1" outlineLevel="3">
      <c r="A1185" s="412"/>
      <c r="B1185" s="413"/>
      <c r="C1185" s="404" t="s">
        <v>223</v>
      </c>
      <c r="D1185" s="462" t="s">
        <v>34</v>
      </c>
      <c r="E1185" s="415" t="s">
        <v>1390</v>
      </c>
      <c r="F1185" s="413"/>
      <c r="G1185" s="416">
        <v>6.3</v>
      </c>
      <c r="H1185" s="417" t="s">
        <v>34</v>
      </c>
      <c r="I1185" s="418"/>
      <c r="J1185" s="419"/>
      <c r="K1185" s="417" t="s">
        <v>34</v>
      </c>
      <c r="L1185" s="418"/>
      <c r="M1185" s="419"/>
      <c r="N1185" s="417" t="s">
        <v>34</v>
      </c>
      <c r="O1185" s="418"/>
      <c r="P1185" s="419">
        <f t="shared" si="16"/>
        <v>6.3</v>
      </c>
      <c r="Q1185" s="417" t="s">
        <v>34</v>
      </c>
      <c r="R1185" s="418"/>
    </row>
    <row r="1186" spans="1:18" s="320" customFormat="1" ht="22.5" customHeight="1" hidden="1" outlineLevel="2" collapsed="1">
      <c r="A1186" s="321"/>
      <c r="B1186" s="394" t="s">
        <v>1391</v>
      </c>
      <c r="C1186" s="394" t="s">
        <v>218</v>
      </c>
      <c r="D1186" s="461" t="s">
        <v>1392</v>
      </c>
      <c r="E1186" s="396" t="s">
        <v>1393</v>
      </c>
      <c r="F1186" s="397" t="s">
        <v>366</v>
      </c>
      <c r="G1186" s="398">
        <v>19.701</v>
      </c>
      <c r="H1186" s="399">
        <v>390.1</v>
      </c>
      <c r="I1186" s="400">
        <f>ROUND(H1186*G1186,2)</f>
        <v>7685.36</v>
      </c>
      <c r="J1186" s="401"/>
      <c r="K1186" s="399">
        <v>390.1</v>
      </c>
      <c r="L1186" s="400">
        <f>ROUND(K1186*J1186,2)</f>
        <v>0</v>
      </c>
      <c r="M1186" s="401"/>
      <c r="N1186" s="399">
        <v>390.1</v>
      </c>
      <c r="O1186" s="400">
        <f>ROUND(N1186*M1186,2)</f>
        <v>0</v>
      </c>
      <c r="P1186" s="401">
        <f t="shared" si="16"/>
        <v>19.701</v>
      </c>
      <c r="Q1186" s="399">
        <v>390.1</v>
      </c>
      <c r="R1186" s="400">
        <f>ROUND(Q1186*P1186,2)</f>
        <v>7685.36</v>
      </c>
    </row>
    <row r="1187" spans="1:18" s="420" customFormat="1" ht="13.5" hidden="1" outlineLevel="3">
      <c r="A1187" s="412"/>
      <c r="B1187" s="413"/>
      <c r="C1187" s="404" t="s">
        <v>223</v>
      </c>
      <c r="D1187" s="462" t="s">
        <v>34</v>
      </c>
      <c r="E1187" s="415" t="s">
        <v>1394</v>
      </c>
      <c r="F1187" s="413"/>
      <c r="G1187" s="416">
        <v>19.701</v>
      </c>
      <c r="H1187" s="417" t="s">
        <v>34</v>
      </c>
      <c r="I1187" s="418"/>
      <c r="J1187" s="419"/>
      <c r="K1187" s="417" t="s">
        <v>34</v>
      </c>
      <c r="L1187" s="418"/>
      <c r="M1187" s="419"/>
      <c r="N1187" s="417" t="s">
        <v>34</v>
      </c>
      <c r="O1187" s="418"/>
      <c r="P1187" s="419">
        <f t="shared" si="16"/>
        <v>19.701</v>
      </c>
      <c r="Q1187" s="417" t="s">
        <v>34</v>
      </c>
      <c r="R1187" s="418"/>
    </row>
    <row r="1188" spans="1:18" s="320" customFormat="1" ht="31.5" customHeight="1" hidden="1" outlineLevel="2" collapsed="1">
      <c r="A1188" s="321"/>
      <c r="B1188" s="394" t="s">
        <v>1395</v>
      </c>
      <c r="C1188" s="394" t="s">
        <v>218</v>
      </c>
      <c r="D1188" s="461" t="s">
        <v>1396</v>
      </c>
      <c r="E1188" s="396" t="s">
        <v>1397</v>
      </c>
      <c r="F1188" s="397" t="s">
        <v>221</v>
      </c>
      <c r="G1188" s="398">
        <v>60.408</v>
      </c>
      <c r="H1188" s="399">
        <v>1741.5</v>
      </c>
      <c r="I1188" s="400">
        <f>ROUND(H1188*G1188,2)</f>
        <v>105200.53</v>
      </c>
      <c r="J1188" s="401"/>
      <c r="K1188" s="399">
        <v>1741.5</v>
      </c>
      <c r="L1188" s="400">
        <f>ROUND(K1188*J1188,2)</f>
        <v>0</v>
      </c>
      <c r="M1188" s="401"/>
      <c r="N1188" s="399">
        <v>1741.5</v>
      </c>
      <c r="O1188" s="400">
        <f>ROUND(N1188*M1188,2)</f>
        <v>0</v>
      </c>
      <c r="P1188" s="401">
        <f t="shared" si="16"/>
        <v>60.408</v>
      </c>
      <c r="Q1188" s="399">
        <v>1741.5</v>
      </c>
      <c r="R1188" s="400">
        <f>ROUND(Q1188*P1188,2)</f>
        <v>105200.53</v>
      </c>
    </row>
    <row r="1189" spans="1:18" s="411" customFormat="1" ht="13.5" hidden="1" outlineLevel="3">
      <c r="A1189" s="402"/>
      <c r="B1189" s="403"/>
      <c r="C1189" s="404" t="s">
        <v>223</v>
      </c>
      <c r="D1189" s="407" t="s">
        <v>34</v>
      </c>
      <c r="E1189" s="406" t="s">
        <v>1398</v>
      </c>
      <c r="F1189" s="403"/>
      <c r="G1189" s="407" t="s">
        <v>34</v>
      </c>
      <c r="H1189" s="408" t="s">
        <v>34</v>
      </c>
      <c r="I1189" s="409"/>
      <c r="J1189" s="410"/>
      <c r="K1189" s="408" t="s">
        <v>34</v>
      </c>
      <c r="L1189" s="409"/>
      <c r="M1189" s="410"/>
      <c r="N1189" s="408" t="s">
        <v>34</v>
      </c>
      <c r="O1189" s="409"/>
      <c r="P1189" s="410" t="e">
        <f t="shared" si="16"/>
        <v>#VALUE!</v>
      </c>
      <c r="Q1189" s="408" t="s">
        <v>34</v>
      </c>
      <c r="R1189" s="409"/>
    </row>
    <row r="1190" spans="1:18" s="420" customFormat="1" ht="13.5" hidden="1" outlineLevel="3">
      <c r="A1190" s="412"/>
      <c r="B1190" s="413"/>
      <c r="C1190" s="404" t="s">
        <v>223</v>
      </c>
      <c r="D1190" s="462" t="s">
        <v>34</v>
      </c>
      <c r="E1190" s="415" t="s">
        <v>1399</v>
      </c>
      <c r="F1190" s="413"/>
      <c r="G1190" s="416">
        <v>4.147</v>
      </c>
      <c r="H1190" s="417" t="s">
        <v>34</v>
      </c>
      <c r="I1190" s="418"/>
      <c r="J1190" s="419"/>
      <c r="K1190" s="417" t="s">
        <v>34</v>
      </c>
      <c r="L1190" s="418"/>
      <c r="M1190" s="419"/>
      <c r="N1190" s="417" t="s">
        <v>34</v>
      </c>
      <c r="O1190" s="418"/>
      <c r="P1190" s="419">
        <f t="shared" si="16"/>
        <v>4.147</v>
      </c>
      <c r="Q1190" s="417" t="s">
        <v>34</v>
      </c>
      <c r="R1190" s="418"/>
    </row>
    <row r="1191" spans="1:18" s="420" customFormat="1" ht="13.5" hidden="1" outlineLevel="3">
      <c r="A1191" s="412"/>
      <c r="B1191" s="413"/>
      <c r="C1191" s="404" t="s">
        <v>223</v>
      </c>
      <c r="D1191" s="462" t="s">
        <v>34</v>
      </c>
      <c r="E1191" s="415" t="s">
        <v>1400</v>
      </c>
      <c r="F1191" s="413"/>
      <c r="G1191" s="416">
        <v>41.846</v>
      </c>
      <c r="H1191" s="417" t="s">
        <v>34</v>
      </c>
      <c r="I1191" s="418"/>
      <c r="J1191" s="419"/>
      <c r="K1191" s="417" t="s">
        <v>34</v>
      </c>
      <c r="L1191" s="418"/>
      <c r="M1191" s="419"/>
      <c r="N1191" s="417" t="s">
        <v>34</v>
      </c>
      <c r="O1191" s="418"/>
      <c r="P1191" s="419">
        <f t="shared" si="16"/>
        <v>41.846</v>
      </c>
      <c r="Q1191" s="417" t="s">
        <v>34</v>
      </c>
      <c r="R1191" s="418"/>
    </row>
    <row r="1192" spans="1:18" s="411" customFormat="1" ht="13.5" hidden="1" outlineLevel="3">
      <c r="A1192" s="402"/>
      <c r="B1192" s="403"/>
      <c r="C1192" s="404" t="s">
        <v>223</v>
      </c>
      <c r="D1192" s="407" t="s">
        <v>34</v>
      </c>
      <c r="E1192" s="406" t="s">
        <v>1401</v>
      </c>
      <c r="F1192" s="403"/>
      <c r="G1192" s="407" t="s">
        <v>34</v>
      </c>
      <c r="H1192" s="408" t="s">
        <v>34</v>
      </c>
      <c r="I1192" s="409"/>
      <c r="J1192" s="410"/>
      <c r="K1192" s="408" t="s">
        <v>34</v>
      </c>
      <c r="L1192" s="409"/>
      <c r="M1192" s="410"/>
      <c r="N1192" s="408" t="s">
        <v>34</v>
      </c>
      <c r="O1192" s="409"/>
      <c r="P1192" s="410" t="e">
        <f t="shared" si="16"/>
        <v>#VALUE!</v>
      </c>
      <c r="Q1192" s="408" t="s">
        <v>34</v>
      </c>
      <c r="R1192" s="409"/>
    </row>
    <row r="1193" spans="1:18" s="420" customFormat="1" ht="13.5" hidden="1" outlineLevel="3">
      <c r="A1193" s="412"/>
      <c r="B1193" s="413"/>
      <c r="C1193" s="404" t="s">
        <v>223</v>
      </c>
      <c r="D1193" s="462" t="s">
        <v>34</v>
      </c>
      <c r="E1193" s="415" t="s">
        <v>1402</v>
      </c>
      <c r="F1193" s="413"/>
      <c r="G1193" s="416">
        <v>2.356</v>
      </c>
      <c r="H1193" s="417" t="s">
        <v>34</v>
      </c>
      <c r="I1193" s="418"/>
      <c r="J1193" s="419"/>
      <c r="K1193" s="417" t="s">
        <v>34</v>
      </c>
      <c r="L1193" s="418"/>
      <c r="M1193" s="419"/>
      <c r="N1193" s="417" t="s">
        <v>34</v>
      </c>
      <c r="O1193" s="418"/>
      <c r="P1193" s="419">
        <f t="shared" si="16"/>
        <v>2.356</v>
      </c>
      <c r="Q1193" s="417" t="s">
        <v>34</v>
      </c>
      <c r="R1193" s="418"/>
    </row>
    <row r="1194" spans="1:18" s="420" customFormat="1" ht="13.5" hidden="1" outlineLevel="3">
      <c r="A1194" s="412"/>
      <c r="B1194" s="413"/>
      <c r="C1194" s="404" t="s">
        <v>223</v>
      </c>
      <c r="D1194" s="462" t="s">
        <v>34</v>
      </c>
      <c r="E1194" s="415" t="s">
        <v>1403</v>
      </c>
      <c r="F1194" s="413"/>
      <c r="G1194" s="416">
        <v>5.642</v>
      </c>
      <c r="H1194" s="417" t="s">
        <v>34</v>
      </c>
      <c r="I1194" s="418"/>
      <c r="J1194" s="419"/>
      <c r="K1194" s="417" t="s">
        <v>34</v>
      </c>
      <c r="L1194" s="418"/>
      <c r="M1194" s="419"/>
      <c r="N1194" s="417" t="s">
        <v>34</v>
      </c>
      <c r="O1194" s="418"/>
      <c r="P1194" s="419">
        <f t="shared" si="16"/>
        <v>5.642</v>
      </c>
      <c r="Q1194" s="417" t="s">
        <v>34</v>
      </c>
      <c r="R1194" s="418"/>
    </row>
    <row r="1195" spans="1:18" s="420" customFormat="1" ht="13.5" hidden="1" outlineLevel="3">
      <c r="A1195" s="412"/>
      <c r="B1195" s="413"/>
      <c r="C1195" s="404" t="s">
        <v>223</v>
      </c>
      <c r="D1195" s="462" t="s">
        <v>34</v>
      </c>
      <c r="E1195" s="415" t="s">
        <v>1404</v>
      </c>
      <c r="F1195" s="413"/>
      <c r="G1195" s="416">
        <v>6.417</v>
      </c>
      <c r="H1195" s="417" t="s">
        <v>34</v>
      </c>
      <c r="I1195" s="418"/>
      <c r="J1195" s="419"/>
      <c r="K1195" s="417" t="s">
        <v>34</v>
      </c>
      <c r="L1195" s="418"/>
      <c r="M1195" s="419"/>
      <c r="N1195" s="417" t="s">
        <v>34</v>
      </c>
      <c r="O1195" s="418"/>
      <c r="P1195" s="419">
        <f t="shared" si="16"/>
        <v>6.417</v>
      </c>
      <c r="Q1195" s="417" t="s">
        <v>34</v>
      </c>
      <c r="R1195" s="418"/>
    </row>
    <row r="1196" spans="1:18" s="429" customFormat="1" ht="13.5" hidden="1" outlineLevel="3">
      <c r="A1196" s="421"/>
      <c r="B1196" s="422"/>
      <c r="C1196" s="404" t="s">
        <v>223</v>
      </c>
      <c r="D1196" s="464" t="s">
        <v>34</v>
      </c>
      <c r="E1196" s="424" t="s">
        <v>227</v>
      </c>
      <c r="F1196" s="422"/>
      <c r="G1196" s="425">
        <v>60.408</v>
      </c>
      <c r="H1196" s="426" t="s">
        <v>34</v>
      </c>
      <c r="I1196" s="427"/>
      <c r="J1196" s="428"/>
      <c r="K1196" s="426" t="s">
        <v>34</v>
      </c>
      <c r="L1196" s="427"/>
      <c r="M1196" s="428"/>
      <c r="N1196" s="426" t="s">
        <v>34</v>
      </c>
      <c r="O1196" s="427"/>
      <c r="P1196" s="428">
        <f t="shared" si="16"/>
        <v>60.408</v>
      </c>
      <c r="Q1196" s="426" t="s">
        <v>34</v>
      </c>
      <c r="R1196" s="427"/>
    </row>
    <row r="1197" spans="1:18" s="320" customFormat="1" ht="31.5" customHeight="1" hidden="1" outlineLevel="2" collapsed="1">
      <c r="A1197" s="321"/>
      <c r="B1197" s="394" t="s">
        <v>1405</v>
      </c>
      <c r="C1197" s="394" t="s">
        <v>218</v>
      </c>
      <c r="D1197" s="461" t="s">
        <v>1406</v>
      </c>
      <c r="E1197" s="396" t="s">
        <v>1407</v>
      </c>
      <c r="F1197" s="397" t="s">
        <v>265</v>
      </c>
      <c r="G1197" s="398">
        <v>87.295</v>
      </c>
      <c r="H1197" s="399">
        <v>1602.2</v>
      </c>
      <c r="I1197" s="400">
        <f>ROUND(H1197*G1197,2)</f>
        <v>139864.05</v>
      </c>
      <c r="J1197" s="401"/>
      <c r="K1197" s="399">
        <v>1602.2</v>
      </c>
      <c r="L1197" s="400">
        <f>ROUND(K1197*J1197,2)</f>
        <v>0</v>
      </c>
      <c r="M1197" s="401"/>
      <c r="N1197" s="399">
        <v>1602.2</v>
      </c>
      <c r="O1197" s="400">
        <f>ROUND(N1197*M1197,2)</f>
        <v>0</v>
      </c>
      <c r="P1197" s="401">
        <f t="shared" si="16"/>
        <v>87.295</v>
      </c>
      <c r="Q1197" s="399">
        <v>1602.2</v>
      </c>
      <c r="R1197" s="400">
        <f>ROUND(Q1197*P1197,2)</f>
        <v>139864.05</v>
      </c>
    </row>
    <row r="1198" spans="1:18" s="411" customFormat="1" ht="13.5" hidden="1" outlineLevel="3">
      <c r="A1198" s="402"/>
      <c r="B1198" s="403"/>
      <c r="C1198" s="404" t="s">
        <v>223</v>
      </c>
      <c r="D1198" s="407" t="s">
        <v>34</v>
      </c>
      <c r="E1198" s="406" t="s">
        <v>500</v>
      </c>
      <c r="F1198" s="403"/>
      <c r="G1198" s="407" t="s">
        <v>34</v>
      </c>
      <c r="H1198" s="408" t="s">
        <v>34</v>
      </c>
      <c r="I1198" s="409"/>
      <c r="J1198" s="410"/>
      <c r="K1198" s="408" t="s">
        <v>34</v>
      </c>
      <c r="L1198" s="409"/>
      <c r="M1198" s="410"/>
      <c r="N1198" s="408" t="s">
        <v>34</v>
      </c>
      <c r="O1198" s="409"/>
      <c r="P1198" s="410" t="e">
        <f t="shared" si="16"/>
        <v>#VALUE!</v>
      </c>
      <c r="Q1198" s="408" t="s">
        <v>34</v>
      </c>
      <c r="R1198" s="409"/>
    </row>
    <row r="1199" spans="1:18" s="411" customFormat="1" ht="13.5" hidden="1" outlineLevel="3">
      <c r="A1199" s="402"/>
      <c r="B1199" s="403"/>
      <c r="C1199" s="404" t="s">
        <v>223</v>
      </c>
      <c r="D1199" s="407" t="s">
        <v>34</v>
      </c>
      <c r="E1199" s="406" t="s">
        <v>1408</v>
      </c>
      <c r="F1199" s="403"/>
      <c r="G1199" s="407" t="s">
        <v>34</v>
      </c>
      <c r="H1199" s="408" t="s">
        <v>34</v>
      </c>
      <c r="I1199" s="409"/>
      <c r="J1199" s="410"/>
      <c r="K1199" s="408" t="s">
        <v>34</v>
      </c>
      <c r="L1199" s="409"/>
      <c r="M1199" s="410"/>
      <c r="N1199" s="408" t="s">
        <v>34</v>
      </c>
      <c r="O1199" s="409"/>
      <c r="P1199" s="410" t="e">
        <f t="shared" si="16"/>
        <v>#VALUE!</v>
      </c>
      <c r="Q1199" s="408" t="s">
        <v>34</v>
      </c>
      <c r="R1199" s="409"/>
    </row>
    <row r="1200" spans="1:18" s="420" customFormat="1" ht="13.5" hidden="1" outlineLevel="3">
      <c r="A1200" s="412"/>
      <c r="B1200" s="413"/>
      <c r="C1200" s="404" t="s">
        <v>223</v>
      </c>
      <c r="D1200" s="462" t="s">
        <v>150</v>
      </c>
      <c r="E1200" s="415" t="s">
        <v>1409</v>
      </c>
      <c r="F1200" s="413"/>
      <c r="G1200" s="416">
        <v>10.21</v>
      </c>
      <c r="H1200" s="417" t="s">
        <v>34</v>
      </c>
      <c r="I1200" s="418"/>
      <c r="J1200" s="419"/>
      <c r="K1200" s="417" t="s">
        <v>34</v>
      </c>
      <c r="L1200" s="418"/>
      <c r="M1200" s="419"/>
      <c r="N1200" s="417" t="s">
        <v>34</v>
      </c>
      <c r="O1200" s="418"/>
      <c r="P1200" s="419">
        <f t="shared" si="16"/>
        <v>10.21</v>
      </c>
      <c r="Q1200" s="417" t="s">
        <v>34</v>
      </c>
      <c r="R1200" s="418"/>
    </row>
    <row r="1201" spans="1:18" s="411" customFormat="1" ht="13.5" hidden="1" outlineLevel="3">
      <c r="A1201" s="402"/>
      <c r="B1201" s="403"/>
      <c r="C1201" s="404" t="s">
        <v>223</v>
      </c>
      <c r="D1201" s="407" t="s">
        <v>34</v>
      </c>
      <c r="E1201" s="406" t="s">
        <v>1410</v>
      </c>
      <c r="F1201" s="403"/>
      <c r="G1201" s="407" t="s">
        <v>34</v>
      </c>
      <c r="H1201" s="408" t="s">
        <v>34</v>
      </c>
      <c r="I1201" s="409"/>
      <c r="J1201" s="410"/>
      <c r="K1201" s="408" t="s">
        <v>34</v>
      </c>
      <c r="L1201" s="409"/>
      <c r="M1201" s="410"/>
      <c r="N1201" s="408" t="s">
        <v>34</v>
      </c>
      <c r="O1201" s="409"/>
      <c r="P1201" s="410" t="e">
        <f t="shared" si="16"/>
        <v>#VALUE!</v>
      </c>
      <c r="Q1201" s="408" t="s">
        <v>34</v>
      </c>
      <c r="R1201" s="409"/>
    </row>
    <row r="1202" spans="1:18" s="420" customFormat="1" ht="13.5" hidden="1" outlineLevel="3">
      <c r="A1202" s="412"/>
      <c r="B1202" s="413"/>
      <c r="C1202" s="404" t="s">
        <v>223</v>
      </c>
      <c r="D1202" s="462" t="s">
        <v>149</v>
      </c>
      <c r="E1202" s="415" t="s">
        <v>1411</v>
      </c>
      <c r="F1202" s="413"/>
      <c r="G1202" s="416">
        <v>4.335</v>
      </c>
      <c r="H1202" s="417" t="s">
        <v>34</v>
      </c>
      <c r="I1202" s="418"/>
      <c r="J1202" s="419"/>
      <c r="K1202" s="417" t="s">
        <v>34</v>
      </c>
      <c r="L1202" s="418"/>
      <c r="M1202" s="419"/>
      <c r="N1202" s="417" t="s">
        <v>34</v>
      </c>
      <c r="O1202" s="418"/>
      <c r="P1202" s="419">
        <f t="shared" si="16"/>
        <v>4.335</v>
      </c>
      <c r="Q1202" s="417" t="s">
        <v>34</v>
      </c>
      <c r="R1202" s="418"/>
    </row>
    <row r="1203" spans="1:18" s="411" customFormat="1" ht="13.5" hidden="1" outlineLevel="3">
      <c r="A1203" s="402"/>
      <c r="B1203" s="403"/>
      <c r="C1203" s="404" t="s">
        <v>223</v>
      </c>
      <c r="D1203" s="407" t="s">
        <v>34</v>
      </c>
      <c r="E1203" s="406" t="s">
        <v>869</v>
      </c>
      <c r="F1203" s="403"/>
      <c r="G1203" s="407" t="s">
        <v>34</v>
      </c>
      <c r="H1203" s="408" t="s">
        <v>34</v>
      </c>
      <c r="I1203" s="409"/>
      <c r="J1203" s="410"/>
      <c r="K1203" s="408" t="s">
        <v>34</v>
      </c>
      <c r="L1203" s="409"/>
      <c r="M1203" s="410"/>
      <c r="N1203" s="408" t="s">
        <v>34</v>
      </c>
      <c r="O1203" s="409"/>
      <c r="P1203" s="410" t="e">
        <f t="shared" si="16"/>
        <v>#VALUE!</v>
      </c>
      <c r="Q1203" s="408" t="s">
        <v>34</v>
      </c>
      <c r="R1203" s="409"/>
    </row>
    <row r="1204" spans="1:18" s="420" customFormat="1" ht="13.5" hidden="1" outlineLevel="3">
      <c r="A1204" s="412"/>
      <c r="B1204" s="413"/>
      <c r="C1204" s="404" t="s">
        <v>223</v>
      </c>
      <c r="D1204" s="462" t="s">
        <v>152</v>
      </c>
      <c r="E1204" s="415" t="s">
        <v>1412</v>
      </c>
      <c r="F1204" s="413"/>
      <c r="G1204" s="416">
        <v>72.75</v>
      </c>
      <c r="H1204" s="417" t="s">
        <v>34</v>
      </c>
      <c r="I1204" s="418"/>
      <c r="J1204" s="419"/>
      <c r="K1204" s="417" t="s">
        <v>34</v>
      </c>
      <c r="L1204" s="418"/>
      <c r="M1204" s="419"/>
      <c r="N1204" s="417" t="s">
        <v>34</v>
      </c>
      <c r="O1204" s="418"/>
      <c r="P1204" s="419">
        <f t="shared" si="16"/>
        <v>72.75</v>
      </c>
      <c r="Q1204" s="417" t="s">
        <v>34</v>
      </c>
      <c r="R1204" s="418"/>
    </row>
    <row r="1205" spans="1:18" s="429" customFormat="1" ht="13.5" hidden="1" outlineLevel="3">
      <c r="A1205" s="421"/>
      <c r="B1205" s="422"/>
      <c r="C1205" s="404" t="s">
        <v>223</v>
      </c>
      <c r="D1205" s="464" t="s">
        <v>34</v>
      </c>
      <c r="E1205" s="424" t="s">
        <v>227</v>
      </c>
      <c r="F1205" s="422"/>
      <c r="G1205" s="425">
        <v>87.295</v>
      </c>
      <c r="H1205" s="426" t="s">
        <v>34</v>
      </c>
      <c r="I1205" s="427"/>
      <c r="J1205" s="428"/>
      <c r="K1205" s="426" t="s">
        <v>34</v>
      </c>
      <c r="L1205" s="427"/>
      <c r="M1205" s="428"/>
      <c r="N1205" s="426" t="s">
        <v>34</v>
      </c>
      <c r="O1205" s="427"/>
      <c r="P1205" s="428">
        <f t="shared" si="16"/>
        <v>87.295</v>
      </c>
      <c r="Q1205" s="426" t="s">
        <v>34</v>
      </c>
      <c r="R1205" s="427"/>
    </row>
    <row r="1206" spans="1:18" s="320" customFormat="1" ht="22.5" customHeight="1" hidden="1" outlineLevel="2" collapsed="1">
      <c r="A1206" s="321"/>
      <c r="B1206" s="453" t="s">
        <v>1413</v>
      </c>
      <c r="C1206" s="453" t="s">
        <v>316</v>
      </c>
      <c r="D1206" s="472" t="s">
        <v>1414</v>
      </c>
      <c r="E1206" s="455" t="s">
        <v>1415</v>
      </c>
      <c r="F1206" s="456" t="s">
        <v>1005</v>
      </c>
      <c r="G1206" s="457">
        <v>133.952</v>
      </c>
      <c r="H1206" s="458">
        <v>104.5</v>
      </c>
      <c r="I1206" s="459">
        <f>ROUND(H1206*G1206,2)</f>
        <v>13997.98</v>
      </c>
      <c r="J1206" s="460"/>
      <c r="K1206" s="458">
        <v>104.5</v>
      </c>
      <c r="L1206" s="459">
        <f>ROUND(K1206*J1206,2)</f>
        <v>0</v>
      </c>
      <c r="M1206" s="460"/>
      <c r="N1206" s="458">
        <v>104.5</v>
      </c>
      <c r="O1206" s="459">
        <f>ROUND(N1206*M1206,2)</f>
        <v>0</v>
      </c>
      <c r="P1206" s="460">
        <f t="shared" si="16"/>
        <v>133.952</v>
      </c>
      <c r="Q1206" s="458">
        <v>104.5</v>
      </c>
      <c r="R1206" s="459">
        <f>ROUND(Q1206*P1206,2)</f>
        <v>13997.98</v>
      </c>
    </row>
    <row r="1207" spans="1:18" s="420" customFormat="1" ht="13.5" hidden="1" outlineLevel="3">
      <c r="A1207" s="412"/>
      <c r="B1207" s="413"/>
      <c r="C1207" s="404" t="s">
        <v>223</v>
      </c>
      <c r="D1207" s="462" t="s">
        <v>34</v>
      </c>
      <c r="E1207" s="415" t="s">
        <v>1416</v>
      </c>
      <c r="F1207" s="413"/>
      <c r="G1207" s="416">
        <v>133.952</v>
      </c>
      <c r="H1207" s="417" t="s">
        <v>34</v>
      </c>
      <c r="I1207" s="418"/>
      <c r="J1207" s="419"/>
      <c r="K1207" s="417" t="s">
        <v>34</v>
      </c>
      <c r="L1207" s="418"/>
      <c r="M1207" s="419"/>
      <c r="N1207" s="417" t="s">
        <v>34</v>
      </c>
      <c r="O1207" s="418"/>
      <c r="P1207" s="419">
        <f aca="true" t="shared" si="17" ref="P1207:P1270">J1207+M1207+G1207</f>
        <v>133.952</v>
      </c>
      <c r="Q1207" s="417" t="s">
        <v>34</v>
      </c>
      <c r="R1207" s="418"/>
    </row>
    <row r="1208" spans="1:18" s="320" customFormat="1" ht="22.5" customHeight="1" hidden="1" outlineLevel="2" collapsed="1">
      <c r="A1208" s="321"/>
      <c r="B1208" s="453" t="s">
        <v>1417</v>
      </c>
      <c r="C1208" s="453" t="s">
        <v>316</v>
      </c>
      <c r="D1208" s="472" t="s">
        <v>1418</v>
      </c>
      <c r="E1208" s="455" t="s">
        <v>1419</v>
      </c>
      <c r="F1208" s="456" t="s">
        <v>1005</v>
      </c>
      <c r="G1208" s="457">
        <v>3076.157</v>
      </c>
      <c r="H1208" s="458">
        <v>97.5</v>
      </c>
      <c r="I1208" s="459">
        <f>ROUND(H1208*G1208,2)</f>
        <v>299925.31</v>
      </c>
      <c r="J1208" s="460"/>
      <c r="K1208" s="458">
        <v>97.5</v>
      </c>
      <c r="L1208" s="459">
        <f>ROUND(K1208*J1208,2)</f>
        <v>0</v>
      </c>
      <c r="M1208" s="460"/>
      <c r="N1208" s="458">
        <v>97.5</v>
      </c>
      <c r="O1208" s="459">
        <f>ROUND(N1208*M1208,2)</f>
        <v>0</v>
      </c>
      <c r="P1208" s="460">
        <f t="shared" si="17"/>
        <v>3076.157</v>
      </c>
      <c r="Q1208" s="458">
        <v>97.5</v>
      </c>
      <c r="R1208" s="459">
        <f>ROUND(Q1208*P1208,2)</f>
        <v>299925.31</v>
      </c>
    </row>
    <row r="1209" spans="1:18" s="420" customFormat="1" ht="13.5" hidden="1" outlineLevel="3">
      <c r="A1209" s="412"/>
      <c r="B1209" s="413"/>
      <c r="C1209" s="404" t="s">
        <v>223</v>
      </c>
      <c r="D1209" s="462" t="s">
        <v>34</v>
      </c>
      <c r="E1209" s="415" t="s">
        <v>1420</v>
      </c>
      <c r="F1209" s="413"/>
      <c r="G1209" s="416">
        <v>378.587</v>
      </c>
      <c r="H1209" s="417" t="s">
        <v>34</v>
      </c>
      <c r="I1209" s="418"/>
      <c r="J1209" s="419"/>
      <c r="K1209" s="417" t="s">
        <v>34</v>
      </c>
      <c r="L1209" s="418"/>
      <c r="M1209" s="419"/>
      <c r="N1209" s="417" t="s">
        <v>34</v>
      </c>
      <c r="O1209" s="418"/>
      <c r="P1209" s="419">
        <f t="shared" si="17"/>
        <v>378.587</v>
      </c>
      <c r="Q1209" s="417" t="s">
        <v>34</v>
      </c>
      <c r="R1209" s="418"/>
    </row>
    <row r="1210" spans="1:18" s="420" customFormat="1" ht="13.5" hidden="1" outlineLevel="3">
      <c r="A1210" s="412"/>
      <c r="B1210" s="413"/>
      <c r="C1210" s="404" t="s">
        <v>223</v>
      </c>
      <c r="D1210" s="462" t="s">
        <v>34</v>
      </c>
      <c r="E1210" s="415" t="s">
        <v>1421</v>
      </c>
      <c r="F1210" s="413"/>
      <c r="G1210" s="416">
        <v>2697.57</v>
      </c>
      <c r="H1210" s="417" t="s">
        <v>34</v>
      </c>
      <c r="I1210" s="418"/>
      <c r="J1210" s="419"/>
      <c r="K1210" s="417" t="s">
        <v>34</v>
      </c>
      <c r="L1210" s="418"/>
      <c r="M1210" s="419"/>
      <c r="N1210" s="417" t="s">
        <v>34</v>
      </c>
      <c r="O1210" s="418"/>
      <c r="P1210" s="419">
        <f t="shared" si="17"/>
        <v>2697.57</v>
      </c>
      <c r="Q1210" s="417" t="s">
        <v>34</v>
      </c>
      <c r="R1210" s="418"/>
    </row>
    <row r="1211" spans="1:18" s="429" customFormat="1" ht="13.5" hidden="1" outlineLevel="3">
      <c r="A1211" s="421"/>
      <c r="B1211" s="422"/>
      <c r="C1211" s="404" t="s">
        <v>223</v>
      </c>
      <c r="D1211" s="464" t="s">
        <v>34</v>
      </c>
      <c r="E1211" s="424" t="s">
        <v>227</v>
      </c>
      <c r="F1211" s="422"/>
      <c r="G1211" s="425">
        <v>3076.157</v>
      </c>
      <c r="H1211" s="426" t="s">
        <v>34</v>
      </c>
      <c r="I1211" s="427"/>
      <c r="J1211" s="428"/>
      <c r="K1211" s="426" t="s">
        <v>34</v>
      </c>
      <c r="L1211" s="427"/>
      <c r="M1211" s="428"/>
      <c r="N1211" s="426" t="s">
        <v>34</v>
      </c>
      <c r="O1211" s="427"/>
      <c r="P1211" s="428">
        <f t="shared" si="17"/>
        <v>3076.157</v>
      </c>
      <c r="Q1211" s="426" t="s">
        <v>34</v>
      </c>
      <c r="R1211" s="427"/>
    </row>
    <row r="1212" spans="1:18" s="320" customFormat="1" ht="22.5" customHeight="1" hidden="1" outlineLevel="2" collapsed="1">
      <c r="A1212" s="321"/>
      <c r="B1212" s="394" t="s">
        <v>1422</v>
      </c>
      <c r="C1212" s="394" t="s">
        <v>218</v>
      </c>
      <c r="D1212" s="461" t="s">
        <v>1423</v>
      </c>
      <c r="E1212" s="396" t="s">
        <v>1424</v>
      </c>
      <c r="F1212" s="397" t="s">
        <v>221</v>
      </c>
      <c r="G1212" s="398">
        <v>2.423</v>
      </c>
      <c r="H1212" s="399">
        <v>5990.8</v>
      </c>
      <c r="I1212" s="400">
        <f>ROUND(H1212*G1212,2)</f>
        <v>14515.71</v>
      </c>
      <c r="J1212" s="401"/>
      <c r="K1212" s="399">
        <v>5990.8</v>
      </c>
      <c r="L1212" s="400">
        <f>ROUND(K1212*J1212,2)</f>
        <v>0</v>
      </c>
      <c r="M1212" s="401"/>
      <c r="N1212" s="399">
        <v>5990.8</v>
      </c>
      <c r="O1212" s="400">
        <f>ROUND(N1212*M1212,2)</f>
        <v>0</v>
      </c>
      <c r="P1212" s="401">
        <f t="shared" si="17"/>
        <v>2.423</v>
      </c>
      <c r="Q1212" s="399">
        <v>5990.8</v>
      </c>
      <c r="R1212" s="400">
        <f>ROUND(Q1212*P1212,2)</f>
        <v>14515.71</v>
      </c>
    </row>
    <row r="1213" spans="1:18" s="411" customFormat="1" ht="13.5" hidden="1" outlineLevel="3">
      <c r="A1213" s="402"/>
      <c r="B1213" s="403"/>
      <c r="C1213" s="404" t="s">
        <v>223</v>
      </c>
      <c r="D1213" s="407" t="s">
        <v>34</v>
      </c>
      <c r="E1213" s="406" t="s">
        <v>1425</v>
      </c>
      <c r="F1213" s="403"/>
      <c r="G1213" s="407" t="s">
        <v>34</v>
      </c>
      <c r="H1213" s="408" t="s">
        <v>34</v>
      </c>
      <c r="I1213" s="409"/>
      <c r="J1213" s="410"/>
      <c r="K1213" s="408" t="s">
        <v>34</v>
      </c>
      <c r="L1213" s="409"/>
      <c r="M1213" s="410"/>
      <c r="N1213" s="408" t="s">
        <v>34</v>
      </c>
      <c r="O1213" s="409"/>
      <c r="P1213" s="410" t="e">
        <f t="shared" si="17"/>
        <v>#VALUE!</v>
      </c>
      <c r="Q1213" s="408" t="s">
        <v>34</v>
      </c>
      <c r="R1213" s="409"/>
    </row>
    <row r="1214" spans="1:18" s="420" customFormat="1" ht="13.5" hidden="1" outlineLevel="3">
      <c r="A1214" s="412"/>
      <c r="B1214" s="413"/>
      <c r="C1214" s="404" t="s">
        <v>223</v>
      </c>
      <c r="D1214" s="462" t="s">
        <v>34</v>
      </c>
      <c r="E1214" s="415" t="s">
        <v>1426</v>
      </c>
      <c r="F1214" s="413"/>
      <c r="G1214" s="416">
        <v>2.423</v>
      </c>
      <c r="H1214" s="417" t="s">
        <v>34</v>
      </c>
      <c r="I1214" s="418"/>
      <c r="J1214" s="419"/>
      <c r="K1214" s="417" t="s">
        <v>34</v>
      </c>
      <c r="L1214" s="418"/>
      <c r="M1214" s="419"/>
      <c r="N1214" s="417" t="s">
        <v>34</v>
      </c>
      <c r="O1214" s="418"/>
      <c r="P1214" s="419">
        <f t="shared" si="17"/>
        <v>2.423</v>
      </c>
      <c r="Q1214" s="417" t="s">
        <v>34</v>
      </c>
      <c r="R1214" s="418"/>
    </row>
    <row r="1215" spans="1:18" s="320" customFormat="1" ht="22.5" customHeight="1" hidden="1" outlineLevel="2">
      <c r="A1215" s="321"/>
      <c r="B1215" s="394" t="s">
        <v>1427</v>
      </c>
      <c r="C1215" s="394" t="s">
        <v>218</v>
      </c>
      <c r="D1215" s="461" t="s">
        <v>1428</v>
      </c>
      <c r="E1215" s="396" t="s">
        <v>1429</v>
      </c>
      <c r="F1215" s="397" t="s">
        <v>221</v>
      </c>
      <c r="G1215" s="398">
        <v>2.423</v>
      </c>
      <c r="H1215" s="399">
        <v>1184.2</v>
      </c>
      <c r="I1215" s="400">
        <f>ROUND(H1215*G1215,2)</f>
        <v>2869.32</v>
      </c>
      <c r="J1215" s="401"/>
      <c r="K1215" s="399">
        <v>1184.2</v>
      </c>
      <c r="L1215" s="400">
        <f>ROUND(K1215*J1215,2)</f>
        <v>0</v>
      </c>
      <c r="M1215" s="401"/>
      <c r="N1215" s="399">
        <v>1184.2</v>
      </c>
      <c r="O1215" s="400">
        <f>ROUND(N1215*M1215,2)</f>
        <v>0</v>
      </c>
      <c r="P1215" s="401">
        <f t="shared" si="17"/>
        <v>2.423</v>
      </c>
      <c r="Q1215" s="399">
        <v>1184.2</v>
      </c>
      <c r="R1215" s="400">
        <f>ROUND(Q1215*P1215,2)</f>
        <v>2869.32</v>
      </c>
    </row>
    <row r="1216" spans="1:18" s="320" customFormat="1" ht="22.5" customHeight="1" hidden="1" outlineLevel="2" collapsed="1">
      <c r="A1216" s="321"/>
      <c r="B1216" s="394" t="s">
        <v>1430</v>
      </c>
      <c r="C1216" s="394" t="s">
        <v>218</v>
      </c>
      <c r="D1216" s="461" t="s">
        <v>1431</v>
      </c>
      <c r="E1216" s="396" t="s">
        <v>1432</v>
      </c>
      <c r="F1216" s="397" t="s">
        <v>221</v>
      </c>
      <c r="G1216" s="398">
        <v>160.57</v>
      </c>
      <c r="H1216" s="399">
        <v>1114.6</v>
      </c>
      <c r="I1216" s="400">
        <f>ROUND(H1216*G1216,2)</f>
        <v>178971.32</v>
      </c>
      <c r="J1216" s="401"/>
      <c r="K1216" s="399">
        <v>1114.6</v>
      </c>
      <c r="L1216" s="400">
        <f>ROUND(K1216*J1216,2)</f>
        <v>0</v>
      </c>
      <c r="M1216" s="401"/>
      <c r="N1216" s="399">
        <v>1114.6</v>
      </c>
      <c r="O1216" s="400">
        <f>ROUND(N1216*M1216,2)</f>
        <v>0</v>
      </c>
      <c r="P1216" s="401">
        <f t="shared" si="17"/>
        <v>160.57</v>
      </c>
      <c r="Q1216" s="399">
        <v>1114.6</v>
      </c>
      <c r="R1216" s="400">
        <f>ROUND(Q1216*P1216,2)</f>
        <v>178971.32</v>
      </c>
    </row>
    <row r="1217" spans="1:18" s="411" customFormat="1" ht="13.5" hidden="1" outlineLevel="3">
      <c r="A1217" s="402"/>
      <c r="B1217" s="403"/>
      <c r="C1217" s="404" t="s">
        <v>223</v>
      </c>
      <c r="D1217" s="407" t="s">
        <v>34</v>
      </c>
      <c r="E1217" s="406" t="s">
        <v>1401</v>
      </c>
      <c r="F1217" s="403"/>
      <c r="G1217" s="407" t="s">
        <v>34</v>
      </c>
      <c r="H1217" s="408" t="s">
        <v>34</v>
      </c>
      <c r="I1217" s="409"/>
      <c r="J1217" s="410"/>
      <c r="K1217" s="408" t="s">
        <v>34</v>
      </c>
      <c r="L1217" s="409"/>
      <c r="M1217" s="410"/>
      <c r="N1217" s="408" t="s">
        <v>34</v>
      </c>
      <c r="O1217" s="409"/>
      <c r="P1217" s="410" t="e">
        <f t="shared" si="17"/>
        <v>#VALUE!</v>
      </c>
      <c r="Q1217" s="408" t="s">
        <v>34</v>
      </c>
      <c r="R1217" s="409"/>
    </row>
    <row r="1218" spans="1:18" s="420" customFormat="1" ht="13.5" hidden="1" outlineLevel="3">
      <c r="A1218" s="412"/>
      <c r="B1218" s="413"/>
      <c r="C1218" s="404" t="s">
        <v>223</v>
      </c>
      <c r="D1218" s="462" t="s">
        <v>34</v>
      </c>
      <c r="E1218" s="415" t="s">
        <v>1433</v>
      </c>
      <c r="F1218" s="413"/>
      <c r="G1218" s="416">
        <v>5.8</v>
      </c>
      <c r="H1218" s="417" t="s">
        <v>34</v>
      </c>
      <c r="I1218" s="418"/>
      <c r="J1218" s="419"/>
      <c r="K1218" s="417" t="s">
        <v>34</v>
      </c>
      <c r="L1218" s="418"/>
      <c r="M1218" s="419"/>
      <c r="N1218" s="417" t="s">
        <v>34</v>
      </c>
      <c r="O1218" s="418"/>
      <c r="P1218" s="419">
        <f t="shared" si="17"/>
        <v>5.8</v>
      </c>
      <c r="Q1218" s="417" t="s">
        <v>34</v>
      </c>
      <c r="R1218" s="418"/>
    </row>
    <row r="1219" spans="1:18" s="445" customFormat="1" ht="13.5" hidden="1" outlineLevel="3">
      <c r="A1219" s="444"/>
      <c r="B1219" s="446"/>
      <c r="C1219" s="404" t="s">
        <v>223</v>
      </c>
      <c r="D1219" s="463" t="s">
        <v>34</v>
      </c>
      <c r="E1219" s="448" t="s">
        <v>238</v>
      </c>
      <c r="F1219" s="446"/>
      <c r="G1219" s="449">
        <v>5.8</v>
      </c>
      <c r="H1219" s="450" t="s">
        <v>34</v>
      </c>
      <c r="I1219" s="451"/>
      <c r="J1219" s="452"/>
      <c r="K1219" s="450" t="s">
        <v>34</v>
      </c>
      <c r="L1219" s="451"/>
      <c r="M1219" s="452"/>
      <c r="N1219" s="450" t="s">
        <v>34</v>
      </c>
      <c r="O1219" s="451"/>
      <c r="P1219" s="452">
        <f t="shared" si="17"/>
        <v>5.8</v>
      </c>
      <c r="Q1219" s="450" t="s">
        <v>34</v>
      </c>
      <c r="R1219" s="451"/>
    </row>
    <row r="1220" spans="1:18" s="411" customFormat="1" ht="13.5" hidden="1" outlineLevel="3">
      <c r="A1220" s="402"/>
      <c r="B1220" s="403"/>
      <c r="C1220" s="404" t="s">
        <v>223</v>
      </c>
      <c r="D1220" s="407" t="s">
        <v>34</v>
      </c>
      <c r="E1220" s="406" t="s">
        <v>224</v>
      </c>
      <c r="F1220" s="403"/>
      <c r="G1220" s="407" t="s">
        <v>34</v>
      </c>
      <c r="H1220" s="408" t="s">
        <v>34</v>
      </c>
      <c r="I1220" s="409"/>
      <c r="J1220" s="410"/>
      <c r="K1220" s="408" t="s">
        <v>34</v>
      </c>
      <c r="L1220" s="409"/>
      <c r="M1220" s="410"/>
      <c r="N1220" s="408" t="s">
        <v>34</v>
      </c>
      <c r="O1220" s="409"/>
      <c r="P1220" s="410" t="e">
        <f t="shared" si="17"/>
        <v>#VALUE!</v>
      </c>
      <c r="Q1220" s="408" t="s">
        <v>34</v>
      </c>
      <c r="R1220" s="409"/>
    </row>
    <row r="1221" spans="1:18" s="420" customFormat="1" ht="13.5" hidden="1" outlineLevel="3">
      <c r="A1221" s="412"/>
      <c r="B1221" s="413"/>
      <c r="C1221" s="404" t="s">
        <v>223</v>
      </c>
      <c r="D1221" s="462" t="s">
        <v>34</v>
      </c>
      <c r="E1221" s="415" t="s">
        <v>1434</v>
      </c>
      <c r="F1221" s="413"/>
      <c r="G1221" s="416">
        <v>2.676</v>
      </c>
      <c r="H1221" s="417" t="s">
        <v>34</v>
      </c>
      <c r="I1221" s="418"/>
      <c r="J1221" s="419"/>
      <c r="K1221" s="417" t="s">
        <v>34</v>
      </c>
      <c r="L1221" s="418"/>
      <c r="M1221" s="419"/>
      <c r="N1221" s="417" t="s">
        <v>34</v>
      </c>
      <c r="O1221" s="418"/>
      <c r="P1221" s="419">
        <f t="shared" si="17"/>
        <v>2.676</v>
      </c>
      <c r="Q1221" s="417" t="s">
        <v>34</v>
      </c>
      <c r="R1221" s="418"/>
    </row>
    <row r="1222" spans="1:18" s="445" customFormat="1" ht="13.5" hidden="1" outlineLevel="3">
      <c r="A1222" s="444"/>
      <c r="B1222" s="446"/>
      <c r="C1222" s="404" t="s">
        <v>223</v>
      </c>
      <c r="D1222" s="463" t="s">
        <v>34</v>
      </c>
      <c r="E1222" s="448" t="s">
        <v>238</v>
      </c>
      <c r="F1222" s="446"/>
      <c r="G1222" s="449">
        <v>2.676</v>
      </c>
      <c r="H1222" s="450" t="s">
        <v>34</v>
      </c>
      <c r="I1222" s="451"/>
      <c r="J1222" s="452"/>
      <c r="K1222" s="450" t="s">
        <v>34</v>
      </c>
      <c r="L1222" s="451"/>
      <c r="M1222" s="452"/>
      <c r="N1222" s="450" t="s">
        <v>34</v>
      </c>
      <c r="O1222" s="451"/>
      <c r="P1222" s="452">
        <f t="shared" si="17"/>
        <v>2.676</v>
      </c>
      <c r="Q1222" s="450" t="s">
        <v>34</v>
      </c>
      <c r="R1222" s="451"/>
    </row>
    <row r="1223" spans="1:18" s="411" customFormat="1" ht="13.5" hidden="1" outlineLevel="3">
      <c r="A1223" s="402"/>
      <c r="B1223" s="403"/>
      <c r="C1223" s="404" t="s">
        <v>223</v>
      </c>
      <c r="D1223" s="407" t="s">
        <v>34</v>
      </c>
      <c r="E1223" s="406" t="s">
        <v>1435</v>
      </c>
      <c r="F1223" s="403"/>
      <c r="G1223" s="407" t="s">
        <v>34</v>
      </c>
      <c r="H1223" s="408" t="s">
        <v>34</v>
      </c>
      <c r="I1223" s="409"/>
      <c r="J1223" s="410"/>
      <c r="K1223" s="408" t="s">
        <v>34</v>
      </c>
      <c r="L1223" s="409"/>
      <c r="M1223" s="410"/>
      <c r="N1223" s="408" t="s">
        <v>34</v>
      </c>
      <c r="O1223" s="409"/>
      <c r="P1223" s="410" t="e">
        <f t="shared" si="17"/>
        <v>#VALUE!</v>
      </c>
      <c r="Q1223" s="408" t="s">
        <v>34</v>
      </c>
      <c r="R1223" s="409"/>
    </row>
    <row r="1224" spans="1:18" s="420" customFormat="1" ht="13.5" hidden="1" outlineLevel="3">
      <c r="A1224" s="412"/>
      <c r="B1224" s="413"/>
      <c r="C1224" s="404" t="s">
        <v>223</v>
      </c>
      <c r="D1224" s="462" t="s">
        <v>34</v>
      </c>
      <c r="E1224" s="415" t="s">
        <v>1436</v>
      </c>
      <c r="F1224" s="413"/>
      <c r="G1224" s="416">
        <v>39.78</v>
      </c>
      <c r="H1224" s="417" t="s">
        <v>34</v>
      </c>
      <c r="I1224" s="418"/>
      <c r="J1224" s="419"/>
      <c r="K1224" s="417" t="s">
        <v>34</v>
      </c>
      <c r="L1224" s="418"/>
      <c r="M1224" s="419"/>
      <c r="N1224" s="417" t="s">
        <v>34</v>
      </c>
      <c r="O1224" s="418"/>
      <c r="P1224" s="419">
        <f t="shared" si="17"/>
        <v>39.78</v>
      </c>
      <c r="Q1224" s="417" t="s">
        <v>34</v>
      </c>
      <c r="R1224" s="418"/>
    </row>
    <row r="1225" spans="1:18" s="420" customFormat="1" ht="13.5" hidden="1" outlineLevel="3">
      <c r="A1225" s="412"/>
      <c r="B1225" s="413"/>
      <c r="C1225" s="404" t="s">
        <v>223</v>
      </c>
      <c r="D1225" s="462" t="s">
        <v>34</v>
      </c>
      <c r="E1225" s="415" t="s">
        <v>1437</v>
      </c>
      <c r="F1225" s="413"/>
      <c r="G1225" s="416">
        <v>30.328</v>
      </c>
      <c r="H1225" s="417" t="s">
        <v>34</v>
      </c>
      <c r="I1225" s="418"/>
      <c r="J1225" s="419"/>
      <c r="K1225" s="417" t="s">
        <v>34</v>
      </c>
      <c r="L1225" s="418"/>
      <c r="M1225" s="419"/>
      <c r="N1225" s="417" t="s">
        <v>34</v>
      </c>
      <c r="O1225" s="418"/>
      <c r="P1225" s="419">
        <f t="shared" si="17"/>
        <v>30.328</v>
      </c>
      <c r="Q1225" s="417" t="s">
        <v>34</v>
      </c>
      <c r="R1225" s="418"/>
    </row>
    <row r="1226" spans="1:18" s="411" customFormat="1" ht="13.5" hidden="1" outlineLevel="3">
      <c r="A1226" s="402"/>
      <c r="B1226" s="403"/>
      <c r="C1226" s="404" t="s">
        <v>223</v>
      </c>
      <c r="D1226" s="407" t="s">
        <v>34</v>
      </c>
      <c r="E1226" s="406" t="s">
        <v>1438</v>
      </c>
      <c r="F1226" s="403"/>
      <c r="G1226" s="407" t="s">
        <v>34</v>
      </c>
      <c r="H1226" s="408" t="s">
        <v>34</v>
      </c>
      <c r="I1226" s="409"/>
      <c r="J1226" s="410"/>
      <c r="K1226" s="408" t="s">
        <v>34</v>
      </c>
      <c r="L1226" s="409"/>
      <c r="M1226" s="410"/>
      <c r="N1226" s="408" t="s">
        <v>34</v>
      </c>
      <c r="O1226" s="409"/>
      <c r="P1226" s="410" t="e">
        <f t="shared" si="17"/>
        <v>#VALUE!</v>
      </c>
      <c r="Q1226" s="408" t="s">
        <v>34</v>
      </c>
      <c r="R1226" s="409"/>
    </row>
    <row r="1227" spans="1:18" s="420" customFormat="1" ht="13.5" hidden="1" outlineLevel="3">
      <c r="A1227" s="412"/>
      <c r="B1227" s="413"/>
      <c r="C1227" s="404" t="s">
        <v>223</v>
      </c>
      <c r="D1227" s="462" t="s">
        <v>34</v>
      </c>
      <c r="E1227" s="415" t="s">
        <v>1439</v>
      </c>
      <c r="F1227" s="413"/>
      <c r="G1227" s="416">
        <v>2.805</v>
      </c>
      <c r="H1227" s="417" t="s">
        <v>34</v>
      </c>
      <c r="I1227" s="418"/>
      <c r="J1227" s="419"/>
      <c r="K1227" s="417" t="s">
        <v>34</v>
      </c>
      <c r="L1227" s="418"/>
      <c r="M1227" s="419"/>
      <c r="N1227" s="417" t="s">
        <v>34</v>
      </c>
      <c r="O1227" s="418"/>
      <c r="P1227" s="419">
        <f t="shared" si="17"/>
        <v>2.805</v>
      </c>
      <c r="Q1227" s="417" t="s">
        <v>34</v>
      </c>
      <c r="R1227" s="418"/>
    </row>
    <row r="1228" spans="1:18" s="411" customFormat="1" ht="13.5" hidden="1" outlineLevel="3">
      <c r="A1228" s="402"/>
      <c r="B1228" s="403"/>
      <c r="C1228" s="404" t="s">
        <v>223</v>
      </c>
      <c r="D1228" s="407" t="s">
        <v>34</v>
      </c>
      <c r="E1228" s="406" t="s">
        <v>1440</v>
      </c>
      <c r="F1228" s="403"/>
      <c r="G1228" s="407" t="s">
        <v>34</v>
      </c>
      <c r="H1228" s="408" t="s">
        <v>34</v>
      </c>
      <c r="I1228" s="409"/>
      <c r="J1228" s="410"/>
      <c r="K1228" s="408" t="s">
        <v>34</v>
      </c>
      <c r="L1228" s="409"/>
      <c r="M1228" s="410"/>
      <c r="N1228" s="408" t="s">
        <v>34</v>
      </c>
      <c r="O1228" s="409"/>
      <c r="P1228" s="410" t="e">
        <f t="shared" si="17"/>
        <v>#VALUE!</v>
      </c>
      <c r="Q1228" s="408" t="s">
        <v>34</v>
      </c>
      <c r="R1228" s="409"/>
    </row>
    <row r="1229" spans="1:18" s="420" customFormat="1" ht="13.5" hidden="1" outlineLevel="3">
      <c r="A1229" s="412"/>
      <c r="B1229" s="413"/>
      <c r="C1229" s="404" t="s">
        <v>223</v>
      </c>
      <c r="D1229" s="462" t="s">
        <v>34</v>
      </c>
      <c r="E1229" s="415" t="s">
        <v>1441</v>
      </c>
      <c r="F1229" s="413"/>
      <c r="G1229" s="416">
        <v>3.876</v>
      </c>
      <c r="H1229" s="417" t="s">
        <v>34</v>
      </c>
      <c r="I1229" s="418"/>
      <c r="J1229" s="419"/>
      <c r="K1229" s="417" t="s">
        <v>34</v>
      </c>
      <c r="L1229" s="418"/>
      <c r="M1229" s="419"/>
      <c r="N1229" s="417" t="s">
        <v>34</v>
      </c>
      <c r="O1229" s="418"/>
      <c r="P1229" s="419">
        <f t="shared" si="17"/>
        <v>3.876</v>
      </c>
      <c r="Q1229" s="417" t="s">
        <v>34</v>
      </c>
      <c r="R1229" s="418"/>
    </row>
    <row r="1230" spans="1:18" s="420" customFormat="1" ht="13.5" hidden="1" outlineLevel="3">
      <c r="A1230" s="412"/>
      <c r="B1230" s="413"/>
      <c r="C1230" s="404" t="s">
        <v>223</v>
      </c>
      <c r="D1230" s="462" t="s">
        <v>34</v>
      </c>
      <c r="E1230" s="415" t="s">
        <v>1442</v>
      </c>
      <c r="F1230" s="413"/>
      <c r="G1230" s="416">
        <v>11.148</v>
      </c>
      <c r="H1230" s="417" t="s">
        <v>34</v>
      </c>
      <c r="I1230" s="418"/>
      <c r="J1230" s="419"/>
      <c r="K1230" s="417" t="s">
        <v>34</v>
      </c>
      <c r="L1230" s="418"/>
      <c r="M1230" s="419"/>
      <c r="N1230" s="417" t="s">
        <v>34</v>
      </c>
      <c r="O1230" s="418"/>
      <c r="P1230" s="419">
        <f t="shared" si="17"/>
        <v>11.148</v>
      </c>
      <c r="Q1230" s="417" t="s">
        <v>34</v>
      </c>
      <c r="R1230" s="418"/>
    </row>
    <row r="1231" spans="1:18" s="445" customFormat="1" ht="13.5" hidden="1" outlineLevel="3">
      <c r="A1231" s="444"/>
      <c r="B1231" s="446"/>
      <c r="C1231" s="404" t="s">
        <v>223</v>
      </c>
      <c r="D1231" s="463" t="s">
        <v>34</v>
      </c>
      <c r="E1231" s="448" t="s">
        <v>238</v>
      </c>
      <c r="F1231" s="446"/>
      <c r="G1231" s="449">
        <v>87.937</v>
      </c>
      <c r="H1231" s="450" t="s">
        <v>34</v>
      </c>
      <c r="I1231" s="451"/>
      <c r="J1231" s="452"/>
      <c r="K1231" s="450" t="s">
        <v>34</v>
      </c>
      <c r="L1231" s="451"/>
      <c r="M1231" s="452"/>
      <c r="N1231" s="450" t="s">
        <v>34</v>
      </c>
      <c r="O1231" s="451"/>
      <c r="P1231" s="452">
        <f t="shared" si="17"/>
        <v>87.937</v>
      </c>
      <c r="Q1231" s="450" t="s">
        <v>34</v>
      </c>
      <c r="R1231" s="451"/>
    </row>
    <row r="1232" spans="1:18" s="411" customFormat="1" ht="13.5" hidden="1" outlineLevel="3">
      <c r="A1232" s="402"/>
      <c r="B1232" s="403"/>
      <c r="C1232" s="404" t="s">
        <v>223</v>
      </c>
      <c r="D1232" s="407" t="s">
        <v>34</v>
      </c>
      <c r="E1232" s="406" t="s">
        <v>1443</v>
      </c>
      <c r="F1232" s="403"/>
      <c r="G1232" s="407" t="s">
        <v>34</v>
      </c>
      <c r="H1232" s="408" t="s">
        <v>34</v>
      </c>
      <c r="I1232" s="409"/>
      <c r="J1232" s="410"/>
      <c r="K1232" s="408" t="s">
        <v>34</v>
      </c>
      <c r="L1232" s="409"/>
      <c r="M1232" s="410"/>
      <c r="N1232" s="408" t="s">
        <v>34</v>
      </c>
      <c r="O1232" s="409"/>
      <c r="P1232" s="410" t="e">
        <f t="shared" si="17"/>
        <v>#VALUE!</v>
      </c>
      <c r="Q1232" s="408" t="s">
        <v>34</v>
      </c>
      <c r="R1232" s="409"/>
    </row>
    <row r="1233" spans="1:18" s="420" customFormat="1" ht="13.5" hidden="1" outlineLevel="3">
      <c r="A1233" s="412"/>
      <c r="B1233" s="413"/>
      <c r="C1233" s="404" t="s">
        <v>223</v>
      </c>
      <c r="D1233" s="462" t="s">
        <v>34</v>
      </c>
      <c r="E1233" s="415" t="s">
        <v>1444</v>
      </c>
      <c r="F1233" s="413"/>
      <c r="G1233" s="416">
        <v>0.241</v>
      </c>
      <c r="H1233" s="417" t="s">
        <v>34</v>
      </c>
      <c r="I1233" s="418"/>
      <c r="J1233" s="419"/>
      <c r="K1233" s="417" t="s">
        <v>34</v>
      </c>
      <c r="L1233" s="418"/>
      <c r="M1233" s="419"/>
      <c r="N1233" s="417" t="s">
        <v>34</v>
      </c>
      <c r="O1233" s="418"/>
      <c r="P1233" s="419">
        <f t="shared" si="17"/>
        <v>0.241</v>
      </c>
      <c r="Q1233" s="417" t="s">
        <v>34</v>
      </c>
      <c r="R1233" s="418"/>
    </row>
    <row r="1234" spans="1:18" s="420" customFormat="1" ht="13.5" hidden="1" outlineLevel="3">
      <c r="A1234" s="412"/>
      <c r="B1234" s="413"/>
      <c r="C1234" s="404" t="s">
        <v>223</v>
      </c>
      <c r="D1234" s="462" t="s">
        <v>34</v>
      </c>
      <c r="E1234" s="415" t="s">
        <v>1445</v>
      </c>
      <c r="F1234" s="413"/>
      <c r="G1234" s="416">
        <v>15.3</v>
      </c>
      <c r="H1234" s="417" t="s">
        <v>34</v>
      </c>
      <c r="I1234" s="418"/>
      <c r="J1234" s="419"/>
      <c r="K1234" s="417" t="s">
        <v>34</v>
      </c>
      <c r="L1234" s="418"/>
      <c r="M1234" s="419"/>
      <c r="N1234" s="417" t="s">
        <v>34</v>
      </c>
      <c r="O1234" s="418"/>
      <c r="P1234" s="419">
        <f t="shared" si="17"/>
        <v>15.3</v>
      </c>
      <c r="Q1234" s="417" t="s">
        <v>34</v>
      </c>
      <c r="R1234" s="418"/>
    </row>
    <row r="1235" spans="1:18" s="420" customFormat="1" ht="13.5" hidden="1" outlineLevel="3">
      <c r="A1235" s="412"/>
      <c r="B1235" s="413"/>
      <c r="C1235" s="404" t="s">
        <v>223</v>
      </c>
      <c r="D1235" s="462" t="s">
        <v>34</v>
      </c>
      <c r="E1235" s="415" t="s">
        <v>1446</v>
      </c>
      <c r="F1235" s="413"/>
      <c r="G1235" s="416">
        <v>36.572</v>
      </c>
      <c r="H1235" s="417" t="s">
        <v>34</v>
      </c>
      <c r="I1235" s="418"/>
      <c r="J1235" s="419"/>
      <c r="K1235" s="417" t="s">
        <v>34</v>
      </c>
      <c r="L1235" s="418"/>
      <c r="M1235" s="419"/>
      <c r="N1235" s="417" t="s">
        <v>34</v>
      </c>
      <c r="O1235" s="418"/>
      <c r="P1235" s="419">
        <f t="shared" si="17"/>
        <v>36.572</v>
      </c>
      <c r="Q1235" s="417" t="s">
        <v>34</v>
      </c>
      <c r="R1235" s="418"/>
    </row>
    <row r="1236" spans="1:18" s="411" customFormat="1" ht="13.5" hidden="1" outlineLevel="3">
      <c r="A1236" s="402"/>
      <c r="B1236" s="403"/>
      <c r="C1236" s="404" t="s">
        <v>223</v>
      </c>
      <c r="D1236" s="407" t="s">
        <v>34</v>
      </c>
      <c r="E1236" s="406" t="s">
        <v>1438</v>
      </c>
      <c r="F1236" s="403"/>
      <c r="G1236" s="407" t="s">
        <v>34</v>
      </c>
      <c r="H1236" s="408" t="s">
        <v>34</v>
      </c>
      <c r="I1236" s="409"/>
      <c r="J1236" s="410"/>
      <c r="K1236" s="408" t="s">
        <v>34</v>
      </c>
      <c r="L1236" s="409"/>
      <c r="M1236" s="410"/>
      <c r="N1236" s="408" t="s">
        <v>34</v>
      </c>
      <c r="O1236" s="409"/>
      <c r="P1236" s="410" t="e">
        <f t="shared" si="17"/>
        <v>#VALUE!</v>
      </c>
      <c r="Q1236" s="408" t="s">
        <v>34</v>
      </c>
      <c r="R1236" s="409"/>
    </row>
    <row r="1237" spans="1:18" s="420" customFormat="1" ht="13.5" hidden="1" outlineLevel="3">
      <c r="A1237" s="412"/>
      <c r="B1237" s="413"/>
      <c r="C1237" s="404" t="s">
        <v>223</v>
      </c>
      <c r="D1237" s="462" t="s">
        <v>34</v>
      </c>
      <c r="E1237" s="415" t="s">
        <v>1447</v>
      </c>
      <c r="F1237" s="413"/>
      <c r="G1237" s="416">
        <v>2.714</v>
      </c>
      <c r="H1237" s="417" t="s">
        <v>34</v>
      </c>
      <c r="I1237" s="418"/>
      <c r="J1237" s="419"/>
      <c r="K1237" s="417" t="s">
        <v>34</v>
      </c>
      <c r="L1237" s="418"/>
      <c r="M1237" s="419"/>
      <c r="N1237" s="417" t="s">
        <v>34</v>
      </c>
      <c r="O1237" s="418"/>
      <c r="P1237" s="419">
        <f t="shared" si="17"/>
        <v>2.714</v>
      </c>
      <c r="Q1237" s="417" t="s">
        <v>34</v>
      </c>
      <c r="R1237" s="418"/>
    </row>
    <row r="1238" spans="1:18" s="411" customFormat="1" ht="13.5" hidden="1" outlineLevel="3">
      <c r="A1238" s="402"/>
      <c r="B1238" s="403"/>
      <c r="C1238" s="404" t="s">
        <v>223</v>
      </c>
      <c r="D1238" s="407" t="s">
        <v>34</v>
      </c>
      <c r="E1238" s="406" t="s">
        <v>1440</v>
      </c>
      <c r="F1238" s="403"/>
      <c r="G1238" s="407" t="s">
        <v>34</v>
      </c>
      <c r="H1238" s="408" t="s">
        <v>34</v>
      </c>
      <c r="I1238" s="409"/>
      <c r="J1238" s="410"/>
      <c r="K1238" s="408" t="s">
        <v>34</v>
      </c>
      <c r="L1238" s="409"/>
      <c r="M1238" s="410"/>
      <c r="N1238" s="408" t="s">
        <v>34</v>
      </c>
      <c r="O1238" s="409"/>
      <c r="P1238" s="410" t="e">
        <f t="shared" si="17"/>
        <v>#VALUE!</v>
      </c>
      <c r="Q1238" s="408" t="s">
        <v>34</v>
      </c>
      <c r="R1238" s="409"/>
    </row>
    <row r="1239" spans="1:18" s="420" customFormat="1" ht="13.5" hidden="1" outlineLevel="3">
      <c r="A1239" s="412"/>
      <c r="B1239" s="413"/>
      <c r="C1239" s="404" t="s">
        <v>223</v>
      </c>
      <c r="D1239" s="462" t="s">
        <v>34</v>
      </c>
      <c r="E1239" s="415" t="s">
        <v>1441</v>
      </c>
      <c r="F1239" s="413"/>
      <c r="G1239" s="416">
        <v>3.876</v>
      </c>
      <c r="H1239" s="417" t="s">
        <v>34</v>
      </c>
      <c r="I1239" s="418"/>
      <c r="J1239" s="419"/>
      <c r="K1239" s="417" t="s">
        <v>34</v>
      </c>
      <c r="L1239" s="418"/>
      <c r="M1239" s="419"/>
      <c r="N1239" s="417" t="s">
        <v>34</v>
      </c>
      <c r="O1239" s="418"/>
      <c r="P1239" s="419">
        <f t="shared" si="17"/>
        <v>3.876</v>
      </c>
      <c r="Q1239" s="417" t="s">
        <v>34</v>
      </c>
      <c r="R1239" s="418"/>
    </row>
    <row r="1240" spans="1:18" s="420" customFormat="1" ht="13.5" hidden="1" outlineLevel="3">
      <c r="A1240" s="412"/>
      <c r="B1240" s="413"/>
      <c r="C1240" s="404" t="s">
        <v>223</v>
      </c>
      <c r="D1240" s="462" t="s">
        <v>34</v>
      </c>
      <c r="E1240" s="415" t="s">
        <v>1448</v>
      </c>
      <c r="F1240" s="413"/>
      <c r="G1240" s="416">
        <v>5.454</v>
      </c>
      <c r="H1240" s="417" t="s">
        <v>34</v>
      </c>
      <c r="I1240" s="418"/>
      <c r="J1240" s="419"/>
      <c r="K1240" s="417" t="s">
        <v>34</v>
      </c>
      <c r="L1240" s="418"/>
      <c r="M1240" s="419"/>
      <c r="N1240" s="417" t="s">
        <v>34</v>
      </c>
      <c r="O1240" s="418"/>
      <c r="P1240" s="419">
        <f t="shared" si="17"/>
        <v>5.454</v>
      </c>
      <c r="Q1240" s="417" t="s">
        <v>34</v>
      </c>
      <c r="R1240" s="418"/>
    </row>
    <row r="1241" spans="1:18" s="445" customFormat="1" ht="13.5" hidden="1" outlineLevel="3">
      <c r="A1241" s="444"/>
      <c r="B1241" s="446"/>
      <c r="C1241" s="404" t="s">
        <v>223</v>
      </c>
      <c r="D1241" s="463" t="s">
        <v>34</v>
      </c>
      <c r="E1241" s="448" t="s">
        <v>238</v>
      </c>
      <c r="F1241" s="446"/>
      <c r="G1241" s="449">
        <v>64.157</v>
      </c>
      <c r="H1241" s="450" t="s">
        <v>34</v>
      </c>
      <c r="I1241" s="451"/>
      <c r="J1241" s="452"/>
      <c r="K1241" s="450" t="s">
        <v>34</v>
      </c>
      <c r="L1241" s="451"/>
      <c r="M1241" s="452"/>
      <c r="N1241" s="450" t="s">
        <v>34</v>
      </c>
      <c r="O1241" s="451"/>
      <c r="P1241" s="452">
        <f t="shared" si="17"/>
        <v>64.157</v>
      </c>
      <c r="Q1241" s="450" t="s">
        <v>34</v>
      </c>
      <c r="R1241" s="451"/>
    </row>
    <row r="1242" spans="1:18" s="429" customFormat="1" ht="13.5" hidden="1" outlineLevel="3">
      <c r="A1242" s="421"/>
      <c r="B1242" s="422"/>
      <c r="C1242" s="404" t="s">
        <v>223</v>
      </c>
      <c r="D1242" s="464" t="s">
        <v>34</v>
      </c>
      <c r="E1242" s="424" t="s">
        <v>227</v>
      </c>
      <c r="F1242" s="422"/>
      <c r="G1242" s="425">
        <v>160.57</v>
      </c>
      <c r="H1242" s="426" t="s">
        <v>34</v>
      </c>
      <c r="I1242" s="427"/>
      <c r="J1242" s="428"/>
      <c r="K1242" s="426" t="s">
        <v>34</v>
      </c>
      <c r="L1242" s="427"/>
      <c r="M1242" s="428"/>
      <c r="N1242" s="426" t="s">
        <v>34</v>
      </c>
      <c r="O1242" s="427"/>
      <c r="P1242" s="428">
        <f t="shared" si="17"/>
        <v>160.57</v>
      </c>
      <c r="Q1242" s="426" t="s">
        <v>34</v>
      </c>
      <c r="R1242" s="427"/>
    </row>
    <row r="1243" spans="1:18" s="320" customFormat="1" ht="31.5" customHeight="1" hidden="1" outlineLevel="2">
      <c r="A1243" s="321"/>
      <c r="B1243" s="394" t="s">
        <v>1449</v>
      </c>
      <c r="C1243" s="394" t="s">
        <v>218</v>
      </c>
      <c r="D1243" s="461" t="s">
        <v>607</v>
      </c>
      <c r="E1243" s="396" t="s">
        <v>608</v>
      </c>
      <c r="F1243" s="397" t="s">
        <v>292</v>
      </c>
      <c r="G1243" s="398">
        <v>353.254</v>
      </c>
      <c r="H1243" s="399">
        <v>62.7</v>
      </c>
      <c r="I1243" s="400">
        <f>ROUND(H1243*G1243,2)</f>
        <v>22149.03</v>
      </c>
      <c r="J1243" s="401"/>
      <c r="K1243" s="399">
        <v>62.7</v>
      </c>
      <c r="L1243" s="400">
        <f>ROUND(K1243*J1243,2)</f>
        <v>0</v>
      </c>
      <c r="M1243" s="401"/>
      <c r="N1243" s="399">
        <v>62.7</v>
      </c>
      <c r="O1243" s="400">
        <f>ROUND(N1243*M1243,2)</f>
        <v>0</v>
      </c>
      <c r="P1243" s="401">
        <f t="shared" si="17"/>
        <v>353.254</v>
      </c>
      <c r="Q1243" s="399">
        <v>62.7</v>
      </c>
      <c r="R1243" s="400">
        <f>ROUND(Q1243*P1243,2)</f>
        <v>22149.03</v>
      </c>
    </row>
    <row r="1244" spans="1:18" s="320" customFormat="1" ht="22.5" customHeight="1" hidden="1" outlineLevel="2">
      <c r="A1244" s="321"/>
      <c r="B1244" s="394" t="s">
        <v>1450</v>
      </c>
      <c r="C1244" s="394" t="s">
        <v>218</v>
      </c>
      <c r="D1244" s="461" t="s">
        <v>610</v>
      </c>
      <c r="E1244" s="396" t="s">
        <v>611</v>
      </c>
      <c r="F1244" s="397" t="s">
        <v>292</v>
      </c>
      <c r="G1244" s="398">
        <v>353.254</v>
      </c>
      <c r="H1244" s="399">
        <v>20.9</v>
      </c>
      <c r="I1244" s="400">
        <f>ROUND(H1244*G1244,2)</f>
        <v>7383.01</v>
      </c>
      <c r="J1244" s="401"/>
      <c r="K1244" s="399">
        <v>20.9</v>
      </c>
      <c r="L1244" s="400">
        <f>ROUND(K1244*J1244,2)</f>
        <v>0</v>
      </c>
      <c r="M1244" s="401"/>
      <c r="N1244" s="399">
        <v>20.9</v>
      </c>
      <c r="O1244" s="400">
        <f>ROUND(N1244*M1244,2)</f>
        <v>0</v>
      </c>
      <c r="P1244" s="401">
        <f t="shared" si="17"/>
        <v>353.254</v>
      </c>
      <c r="Q1244" s="399">
        <v>20.9</v>
      </c>
      <c r="R1244" s="400">
        <f>ROUND(Q1244*P1244,2)</f>
        <v>7383.01</v>
      </c>
    </row>
    <row r="1245" spans="1:18" s="320" customFormat="1" ht="22.5" customHeight="1" hidden="1" outlineLevel="2" collapsed="1">
      <c r="A1245" s="321"/>
      <c r="B1245" s="394" t="s">
        <v>1451</v>
      </c>
      <c r="C1245" s="394" t="s">
        <v>218</v>
      </c>
      <c r="D1245" s="461" t="s">
        <v>613</v>
      </c>
      <c r="E1245" s="396" t="s">
        <v>614</v>
      </c>
      <c r="F1245" s="397" t="s">
        <v>292</v>
      </c>
      <c r="G1245" s="398">
        <v>7771.588</v>
      </c>
      <c r="H1245" s="399">
        <v>6.2</v>
      </c>
      <c r="I1245" s="400">
        <f>ROUND(H1245*G1245,2)</f>
        <v>48183.85</v>
      </c>
      <c r="J1245" s="401"/>
      <c r="K1245" s="399">
        <v>6.2</v>
      </c>
      <c r="L1245" s="400">
        <f>ROUND(K1245*J1245,2)</f>
        <v>0</v>
      </c>
      <c r="M1245" s="401"/>
      <c r="N1245" s="399">
        <v>6.2</v>
      </c>
      <c r="O1245" s="400">
        <f>ROUND(N1245*M1245,2)</f>
        <v>0</v>
      </c>
      <c r="P1245" s="401">
        <f t="shared" si="17"/>
        <v>7771.588</v>
      </c>
      <c r="Q1245" s="399">
        <v>6.2</v>
      </c>
      <c r="R1245" s="400">
        <f>ROUND(Q1245*P1245,2)</f>
        <v>48183.85</v>
      </c>
    </row>
    <row r="1246" spans="1:18" s="420" customFormat="1" ht="13.5" hidden="1" outlineLevel="3">
      <c r="A1246" s="412"/>
      <c r="B1246" s="413"/>
      <c r="C1246" s="404" t="s">
        <v>223</v>
      </c>
      <c r="D1246" s="413"/>
      <c r="E1246" s="415" t="s">
        <v>1452</v>
      </c>
      <c r="F1246" s="413"/>
      <c r="G1246" s="416">
        <v>7771.588</v>
      </c>
      <c r="H1246" s="417" t="s">
        <v>34</v>
      </c>
      <c r="I1246" s="418"/>
      <c r="J1246" s="419"/>
      <c r="K1246" s="417" t="s">
        <v>34</v>
      </c>
      <c r="L1246" s="418"/>
      <c r="M1246" s="419"/>
      <c r="N1246" s="417" t="s">
        <v>34</v>
      </c>
      <c r="O1246" s="418"/>
      <c r="P1246" s="419">
        <f t="shared" si="17"/>
        <v>7771.588</v>
      </c>
      <c r="Q1246" s="417" t="s">
        <v>34</v>
      </c>
      <c r="R1246" s="418"/>
    </row>
    <row r="1247" spans="1:18" s="320" customFormat="1" ht="22.5" customHeight="1" hidden="1" outlineLevel="2">
      <c r="A1247" s="321"/>
      <c r="B1247" s="394" t="s">
        <v>1453</v>
      </c>
      <c r="C1247" s="394" t="s">
        <v>218</v>
      </c>
      <c r="D1247" s="461" t="s">
        <v>298</v>
      </c>
      <c r="E1247" s="396" t="s">
        <v>299</v>
      </c>
      <c r="F1247" s="397" t="s">
        <v>292</v>
      </c>
      <c r="G1247" s="398">
        <v>353.254</v>
      </c>
      <c r="H1247" s="399">
        <v>348.3</v>
      </c>
      <c r="I1247" s="400">
        <f>ROUND(H1247*G1247,2)</f>
        <v>123038.37</v>
      </c>
      <c r="J1247" s="401"/>
      <c r="K1247" s="399">
        <v>348.3</v>
      </c>
      <c r="L1247" s="400">
        <f>ROUND(K1247*J1247,2)</f>
        <v>0</v>
      </c>
      <c r="M1247" s="401"/>
      <c r="N1247" s="399">
        <v>348.3</v>
      </c>
      <c r="O1247" s="400">
        <f>ROUND(N1247*M1247,2)</f>
        <v>0</v>
      </c>
      <c r="P1247" s="401">
        <f t="shared" si="17"/>
        <v>353.254</v>
      </c>
      <c r="Q1247" s="399">
        <v>348.3</v>
      </c>
      <c r="R1247" s="400">
        <f>ROUND(Q1247*P1247,2)</f>
        <v>123038.37</v>
      </c>
    </row>
    <row r="1248" spans="1:18" s="390" customFormat="1" ht="29.85" customHeight="1" outlineLevel="1">
      <c r="A1248" s="384"/>
      <c r="B1248" s="385"/>
      <c r="C1248" s="386" t="s">
        <v>71</v>
      </c>
      <c r="D1248" s="391" t="s">
        <v>222</v>
      </c>
      <c r="E1248" s="392" t="s">
        <v>1454</v>
      </c>
      <c r="F1248" s="385"/>
      <c r="G1248" s="385"/>
      <c r="H1248" s="388" t="s">
        <v>34</v>
      </c>
      <c r="I1248" s="393">
        <f>SUM(I1249:I1460)</f>
        <v>1340641.7400000002</v>
      </c>
      <c r="J1248" s="384"/>
      <c r="K1248" s="388" t="s">
        <v>34</v>
      </c>
      <c r="L1248" s="393">
        <f>SUM(L1249:L1460)</f>
        <v>0</v>
      </c>
      <c r="M1248" s="384"/>
      <c r="N1248" s="388" t="s">
        <v>34</v>
      </c>
      <c r="O1248" s="393">
        <f>SUM(O1249:O1460)</f>
        <v>-767.36</v>
      </c>
      <c r="P1248" s="384"/>
      <c r="Q1248" s="388" t="s">
        <v>34</v>
      </c>
      <c r="R1248" s="393">
        <f>SUM(R1249:R1460)</f>
        <v>1339874.3800000004</v>
      </c>
    </row>
    <row r="1249" spans="1:18" s="320" customFormat="1" ht="22.5" customHeight="1" outlineLevel="2" collapsed="1">
      <c r="A1249" s="321"/>
      <c r="B1249" s="394" t="s">
        <v>1455</v>
      </c>
      <c r="C1249" s="394" t="s">
        <v>218</v>
      </c>
      <c r="D1249" s="461" t="s">
        <v>1456</v>
      </c>
      <c r="E1249" s="396" t="s">
        <v>1457</v>
      </c>
      <c r="F1249" s="397" t="s">
        <v>221</v>
      </c>
      <c r="G1249" s="398">
        <v>31.267</v>
      </c>
      <c r="H1249" s="399">
        <v>626.9</v>
      </c>
      <c r="I1249" s="400">
        <f>ROUND(H1249*G1249,2)</f>
        <v>19601.28</v>
      </c>
      <c r="J1249" s="401"/>
      <c r="K1249" s="399">
        <v>626.9</v>
      </c>
      <c r="L1249" s="400">
        <f>ROUND(K1249*J1249,2)</f>
        <v>0</v>
      </c>
      <c r="M1249" s="401"/>
      <c r="N1249" s="399">
        <v>626.9</v>
      </c>
      <c r="O1249" s="400">
        <f>ROUND(N1249*M1249,2)</f>
        <v>0</v>
      </c>
      <c r="P1249" s="401">
        <f t="shared" si="17"/>
        <v>31.267</v>
      </c>
      <c r="Q1249" s="399">
        <v>626.9</v>
      </c>
      <c r="R1249" s="400">
        <f>ROUND(Q1249*P1249,2)</f>
        <v>19601.28</v>
      </c>
    </row>
    <row r="1250" spans="1:18" s="411" customFormat="1" ht="13.5" hidden="1" outlineLevel="3">
      <c r="A1250" s="402"/>
      <c r="B1250" s="403"/>
      <c r="C1250" s="404" t="s">
        <v>223</v>
      </c>
      <c r="D1250" s="407" t="s">
        <v>34</v>
      </c>
      <c r="E1250" s="406" t="s">
        <v>1458</v>
      </c>
      <c r="F1250" s="403"/>
      <c r="G1250" s="407" t="s">
        <v>34</v>
      </c>
      <c r="H1250" s="408" t="s">
        <v>34</v>
      </c>
      <c r="I1250" s="409"/>
      <c r="J1250" s="410"/>
      <c r="K1250" s="408" t="s">
        <v>34</v>
      </c>
      <c r="L1250" s="409"/>
      <c r="M1250" s="410"/>
      <c r="N1250" s="408" t="s">
        <v>34</v>
      </c>
      <c r="O1250" s="409"/>
      <c r="P1250" s="410" t="e">
        <f t="shared" si="17"/>
        <v>#VALUE!</v>
      </c>
      <c r="Q1250" s="408" t="s">
        <v>34</v>
      </c>
      <c r="R1250" s="409"/>
    </row>
    <row r="1251" spans="1:18" s="411" customFormat="1" ht="13.5" hidden="1" outlineLevel="3">
      <c r="A1251" s="402"/>
      <c r="B1251" s="403"/>
      <c r="C1251" s="404" t="s">
        <v>223</v>
      </c>
      <c r="D1251" s="407" t="s">
        <v>34</v>
      </c>
      <c r="E1251" s="406" t="s">
        <v>424</v>
      </c>
      <c r="F1251" s="403"/>
      <c r="G1251" s="407" t="s">
        <v>34</v>
      </c>
      <c r="H1251" s="408" t="s">
        <v>34</v>
      </c>
      <c r="I1251" s="409"/>
      <c r="J1251" s="410"/>
      <c r="K1251" s="408" t="s">
        <v>34</v>
      </c>
      <c r="L1251" s="409"/>
      <c r="M1251" s="410"/>
      <c r="N1251" s="408" t="s">
        <v>34</v>
      </c>
      <c r="O1251" s="409"/>
      <c r="P1251" s="410" t="e">
        <f t="shared" si="17"/>
        <v>#VALUE!</v>
      </c>
      <c r="Q1251" s="408" t="s">
        <v>34</v>
      </c>
      <c r="R1251" s="409"/>
    </row>
    <row r="1252" spans="1:18" s="420" customFormat="1" ht="13.5" hidden="1" outlineLevel="3">
      <c r="A1252" s="412"/>
      <c r="B1252" s="413"/>
      <c r="C1252" s="404" t="s">
        <v>223</v>
      </c>
      <c r="D1252" s="462" t="s">
        <v>34</v>
      </c>
      <c r="E1252" s="415" t="s">
        <v>1459</v>
      </c>
      <c r="F1252" s="413"/>
      <c r="G1252" s="416">
        <v>2.394</v>
      </c>
      <c r="H1252" s="417" t="s">
        <v>34</v>
      </c>
      <c r="I1252" s="418"/>
      <c r="J1252" s="419"/>
      <c r="K1252" s="417" t="s">
        <v>34</v>
      </c>
      <c r="L1252" s="418"/>
      <c r="M1252" s="419"/>
      <c r="N1252" s="417" t="s">
        <v>34</v>
      </c>
      <c r="O1252" s="418"/>
      <c r="P1252" s="419">
        <f t="shared" si="17"/>
        <v>2.394</v>
      </c>
      <c r="Q1252" s="417" t="s">
        <v>34</v>
      </c>
      <c r="R1252" s="418"/>
    </row>
    <row r="1253" spans="1:18" s="411" customFormat="1" ht="13.5" hidden="1" outlineLevel="3">
      <c r="A1253" s="402"/>
      <c r="B1253" s="403"/>
      <c r="C1253" s="404" t="s">
        <v>223</v>
      </c>
      <c r="D1253" s="407" t="s">
        <v>34</v>
      </c>
      <c r="E1253" s="406" t="s">
        <v>1460</v>
      </c>
      <c r="F1253" s="403"/>
      <c r="G1253" s="407" t="s">
        <v>34</v>
      </c>
      <c r="H1253" s="408" t="s">
        <v>34</v>
      </c>
      <c r="I1253" s="409"/>
      <c r="J1253" s="410"/>
      <c r="K1253" s="408" t="s">
        <v>34</v>
      </c>
      <c r="L1253" s="409"/>
      <c r="M1253" s="410"/>
      <c r="N1253" s="408" t="s">
        <v>34</v>
      </c>
      <c r="O1253" s="409"/>
      <c r="P1253" s="410" t="e">
        <f t="shared" si="17"/>
        <v>#VALUE!</v>
      </c>
      <c r="Q1253" s="408" t="s">
        <v>34</v>
      </c>
      <c r="R1253" s="409"/>
    </row>
    <row r="1254" spans="1:18" s="420" customFormat="1" ht="13.5" hidden="1" outlineLevel="3">
      <c r="A1254" s="412"/>
      <c r="B1254" s="413"/>
      <c r="C1254" s="404" t="s">
        <v>223</v>
      </c>
      <c r="D1254" s="462" t="s">
        <v>34</v>
      </c>
      <c r="E1254" s="415" t="s">
        <v>1461</v>
      </c>
      <c r="F1254" s="413"/>
      <c r="G1254" s="416">
        <v>1.684</v>
      </c>
      <c r="H1254" s="417" t="s">
        <v>34</v>
      </c>
      <c r="I1254" s="418"/>
      <c r="J1254" s="419"/>
      <c r="K1254" s="417" t="s">
        <v>34</v>
      </c>
      <c r="L1254" s="418"/>
      <c r="M1254" s="419"/>
      <c r="N1254" s="417" t="s">
        <v>34</v>
      </c>
      <c r="O1254" s="418"/>
      <c r="P1254" s="419">
        <f t="shared" si="17"/>
        <v>1.684</v>
      </c>
      <c r="Q1254" s="417" t="s">
        <v>34</v>
      </c>
      <c r="R1254" s="418"/>
    </row>
    <row r="1255" spans="1:18" s="411" customFormat="1" ht="13.5" hidden="1" outlineLevel="3">
      <c r="A1255" s="402"/>
      <c r="B1255" s="403"/>
      <c r="C1255" s="404" t="s">
        <v>223</v>
      </c>
      <c r="D1255" s="407" t="s">
        <v>34</v>
      </c>
      <c r="E1255" s="406" t="s">
        <v>428</v>
      </c>
      <c r="F1255" s="403"/>
      <c r="G1255" s="407" t="s">
        <v>34</v>
      </c>
      <c r="H1255" s="408" t="s">
        <v>34</v>
      </c>
      <c r="I1255" s="409"/>
      <c r="J1255" s="410"/>
      <c r="K1255" s="408" t="s">
        <v>34</v>
      </c>
      <c r="L1255" s="409"/>
      <c r="M1255" s="410"/>
      <c r="N1255" s="408" t="s">
        <v>34</v>
      </c>
      <c r="O1255" s="409"/>
      <c r="P1255" s="410" t="e">
        <f t="shared" si="17"/>
        <v>#VALUE!</v>
      </c>
      <c r="Q1255" s="408" t="s">
        <v>34</v>
      </c>
      <c r="R1255" s="409"/>
    </row>
    <row r="1256" spans="1:18" s="420" customFormat="1" ht="13.5" hidden="1" outlineLevel="3">
      <c r="A1256" s="412"/>
      <c r="B1256" s="413"/>
      <c r="C1256" s="404" t="s">
        <v>223</v>
      </c>
      <c r="D1256" s="462" t="s">
        <v>34</v>
      </c>
      <c r="E1256" s="415" t="s">
        <v>1462</v>
      </c>
      <c r="F1256" s="413"/>
      <c r="G1256" s="416">
        <v>19.901</v>
      </c>
      <c r="H1256" s="417" t="s">
        <v>34</v>
      </c>
      <c r="I1256" s="418"/>
      <c r="J1256" s="419"/>
      <c r="K1256" s="417" t="s">
        <v>34</v>
      </c>
      <c r="L1256" s="418"/>
      <c r="M1256" s="419"/>
      <c r="N1256" s="417" t="s">
        <v>34</v>
      </c>
      <c r="O1256" s="418"/>
      <c r="P1256" s="419">
        <f t="shared" si="17"/>
        <v>19.901</v>
      </c>
      <c r="Q1256" s="417" t="s">
        <v>34</v>
      </c>
      <c r="R1256" s="418"/>
    </row>
    <row r="1257" spans="1:18" s="411" customFormat="1" ht="13.5" hidden="1" outlineLevel="3">
      <c r="A1257" s="402"/>
      <c r="B1257" s="403"/>
      <c r="C1257" s="404" t="s">
        <v>223</v>
      </c>
      <c r="D1257" s="407" t="s">
        <v>34</v>
      </c>
      <c r="E1257" s="406" t="s">
        <v>1463</v>
      </c>
      <c r="F1257" s="403"/>
      <c r="G1257" s="407" t="s">
        <v>34</v>
      </c>
      <c r="H1257" s="408" t="s">
        <v>34</v>
      </c>
      <c r="I1257" s="409"/>
      <c r="J1257" s="410"/>
      <c r="K1257" s="408" t="s">
        <v>34</v>
      </c>
      <c r="L1257" s="409"/>
      <c r="M1257" s="410"/>
      <c r="N1257" s="408" t="s">
        <v>34</v>
      </c>
      <c r="O1257" s="409"/>
      <c r="P1257" s="410" t="e">
        <f t="shared" si="17"/>
        <v>#VALUE!</v>
      </c>
      <c r="Q1257" s="408" t="s">
        <v>34</v>
      </c>
      <c r="R1257" s="409"/>
    </row>
    <row r="1258" spans="1:18" s="420" customFormat="1" ht="13.5" hidden="1" outlineLevel="3">
      <c r="A1258" s="412"/>
      <c r="B1258" s="413"/>
      <c r="C1258" s="404" t="s">
        <v>223</v>
      </c>
      <c r="D1258" s="462" t="s">
        <v>34</v>
      </c>
      <c r="E1258" s="415" t="s">
        <v>1464</v>
      </c>
      <c r="F1258" s="413"/>
      <c r="G1258" s="416">
        <v>3.269</v>
      </c>
      <c r="H1258" s="417" t="s">
        <v>34</v>
      </c>
      <c r="I1258" s="418"/>
      <c r="J1258" s="419"/>
      <c r="K1258" s="417" t="s">
        <v>34</v>
      </c>
      <c r="L1258" s="418"/>
      <c r="M1258" s="419"/>
      <c r="N1258" s="417" t="s">
        <v>34</v>
      </c>
      <c r="O1258" s="418"/>
      <c r="P1258" s="419">
        <f t="shared" si="17"/>
        <v>3.269</v>
      </c>
      <c r="Q1258" s="417" t="s">
        <v>34</v>
      </c>
      <c r="R1258" s="418"/>
    </row>
    <row r="1259" spans="1:18" s="420" customFormat="1" ht="13.5" hidden="1" outlineLevel="3">
      <c r="A1259" s="412"/>
      <c r="B1259" s="413"/>
      <c r="C1259" s="404" t="s">
        <v>223</v>
      </c>
      <c r="D1259" s="462" t="s">
        <v>34</v>
      </c>
      <c r="E1259" s="415" t="s">
        <v>1465</v>
      </c>
      <c r="F1259" s="413"/>
      <c r="G1259" s="416">
        <v>1.207</v>
      </c>
      <c r="H1259" s="417" t="s">
        <v>34</v>
      </c>
      <c r="I1259" s="418"/>
      <c r="J1259" s="419"/>
      <c r="K1259" s="417" t="s">
        <v>34</v>
      </c>
      <c r="L1259" s="418"/>
      <c r="M1259" s="419"/>
      <c r="N1259" s="417" t="s">
        <v>34</v>
      </c>
      <c r="O1259" s="418"/>
      <c r="P1259" s="419">
        <f t="shared" si="17"/>
        <v>1.207</v>
      </c>
      <c r="Q1259" s="417" t="s">
        <v>34</v>
      </c>
      <c r="R1259" s="418"/>
    </row>
    <row r="1260" spans="1:18" s="420" customFormat="1" ht="13.5" hidden="1" outlineLevel="3">
      <c r="A1260" s="412"/>
      <c r="B1260" s="413"/>
      <c r="C1260" s="404" t="s">
        <v>223</v>
      </c>
      <c r="D1260" s="462" t="s">
        <v>34</v>
      </c>
      <c r="E1260" s="415" t="s">
        <v>1466</v>
      </c>
      <c r="F1260" s="413"/>
      <c r="G1260" s="416">
        <v>0.324</v>
      </c>
      <c r="H1260" s="417" t="s">
        <v>34</v>
      </c>
      <c r="I1260" s="418"/>
      <c r="J1260" s="419"/>
      <c r="K1260" s="417" t="s">
        <v>34</v>
      </c>
      <c r="L1260" s="418"/>
      <c r="M1260" s="419"/>
      <c r="N1260" s="417" t="s">
        <v>34</v>
      </c>
      <c r="O1260" s="418"/>
      <c r="P1260" s="419">
        <f t="shared" si="17"/>
        <v>0.324</v>
      </c>
      <c r="Q1260" s="417" t="s">
        <v>34</v>
      </c>
      <c r="R1260" s="418"/>
    </row>
    <row r="1261" spans="1:18" s="420" customFormat="1" ht="13.5" hidden="1" outlineLevel="3">
      <c r="A1261" s="412"/>
      <c r="B1261" s="413"/>
      <c r="C1261" s="404" t="s">
        <v>223</v>
      </c>
      <c r="D1261" s="462" t="s">
        <v>34</v>
      </c>
      <c r="E1261" s="415" t="s">
        <v>1467</v>
      </c>
      <c r="F1261" s="413"/>
      <c r="G1261" s="416">
        <v>1.244</v>
      </c>
      <c r="H1261" s="417" t="s">
        <v>34</v>
      </c>
      <c r="I1261" s="418"/>
      <c r="J1261" s="419"/>
      <c r="K1261" s="417" t="s">
        <v>34</v>
      </c>
      <c r="L1261" s="418"/>
      <c r="M1261" s="419"/>
      <c r="N1261" s="417" t="s">
        <v>34</v>
      </c>
      <c r="O1261" s="418"/>
      <c r="P1261" s="419">
        <f t="shared" si="17"/>
        <v>1.244</v>
      </c>
      <c r="Q1261" s="417" t="s">
        <v>34</v>
      </c>
      <c r="R1261" s="418"/>
    </row>
    <row r="1262" spans="1:18" s="420" customFormat="1" ht="13.5" hidden="1" outlineLevel="3">
      <c r="A1262" s="412"/>
      <c r="B1262" s="413"/>
      <c r="C1262" s="404" t="s">
        <v>223</v>
      </c>
      <c r="D1262" s="462" t="s">
        <v>34</v>
      </c>
      <c r="E1262" s="415" t="s">
        <v>1468</v>
      </c>
      <c r="F1262" s="413"/>
      <c r="G1262" s="416">
        <v>1.244</v>
      </c>
      <c r="H1262" s="417" t="s">
        <v>34</v>
      </c>
      <c r="I1262" s="418"/>
      <c r="J1262" s="419"/>
      <c r="K1262" s="417" t="s">
        <v>34</v>
      </c>
      <c r="L1262" s="418"/>
      <c r="M1262" s="419"/>
      <c r="N1262" s="417" t="s">
        <v>34</v>
      </c>
      <c r="O1262" s="418"/>
      <c r="P1262" s="419">
        <f t="shared" si="17"/>
        <v>1.244</v>
      </c>
      <c r="Q1262" s="417" t="s">
        <v>34</v>
      </c>
      <c r="R1262" s="418"/>
    </row>
    <row r="1263" spans="1:18" s="429" customFormat="1" ht="13.5" hidden="1" outlineLevel="3">
      <c r="A1263" s="421"/>
      <c r="B1263" s="422"/>
      <c r="C1263" s="404" t="s">
        <v>223</v>
      </c>
      <c r="D1263" s="464" t="s">
        <v>123</v>
      </c>
      <c r="E1263" s="424" t="s">
        <v>227</v>
      </c>
      <c r="F1263" s="422"/>
      <c r="G1263" s="425">
        <v>31.267</v>
      </c>
      <c r="H1263" s="426" t="s">
        <v>34</v>
      </c>
      <c r="I1263" s="427"/>
      <c r="J1263" s="428"/>
      <c r="K1263" s="426" t="s">
        <v>34</v>
      </c>
      <c r="L1263" s="427"/>
      <c r="M1263" s="428"/>
      <c r="N1263" s="426" t="s">
        <v>34</v>
      </c>
      <c r="O1263" s="427"/>
      <c r="P1263" s="428">
        <f t="shared" si="17"/>
        <v>31.267</v>
      </c>
      <c r="Q1263" s="426" t="s">
        <v>34</v>
      </c>
      <c r="R1263" s="427"/>
    </row>
    <row r="1264" spans="1:18" s="320" customFormat="1" ht="22.5" customHeight="1" outlineLevel="2" collapsed="1">
      <c r="A1264" s="321"/>
      <c r="B1264" s="394" t="s">
        <v>1469</v>
      </c>
      <c r="C1264" s="394" t="s">
        <v>218</v>
      </c>
      <c r="D1264" s="461" t="s">
        <v>816</v>
      </c>
      <c r="E1264" s="396" t="s">
        <v>817</v>
      </c>
      <c r="F1264" s="397" t="s">
        <v>221</v>
      </c>
      <c r="G1264" s="398">
        <v>31.267</v>
      </c>
      <c r="H1264" s="399">
        <v>36.1</v>
      </c>
      <c r="I1264" s="400">
        <f>ROUND(H1264*G1264,2)</f>
        <v>1128.74</v>
      </c>
      <c r="J1264" s="401"/>
      <c r="K1264" s="399">
        <v>36.1</v>
      </c>
      <c r="L1264" s="400">
        <f>ROUND(K1264*J1264,2)</f>
        <v>0</v>
      </c>
      <c r="M1264" s="401"/>
      <c r="N1264" s="399">
        <v>36.1</v>
      </c>
      <c r="O1264" s="400">
        <f>ROUND(N1264*M1264,2)</f>
        <v>0</v>
      </c>
      <c r="P1264" s="401">
        <f t="shared" si="17"/>
        <v>31.267</v>
      </c>
      <c r="Q1264" s="399">
        <v>36.1</v>
      </c>
      <c r="R1264" s="400">
        <f>ROUND(Q1264*P1264,2)</f>
        <v>1128.74</v>
      </c>
    </row>
    <row r="1265" spans="1:18" s="420" customFormat="1" ht="13.5" hidden="1" outlineLevel="3">
      <c r="A1265" s="412"/>
      <c r="B1265" s="413"/>
      <c r="C1265" s="404" t="s">
        <v>223</v>
      </c>
      <c r="D1265" s="462" t="s">
        <v>34</v>
      </c>
      <c r="E1265" s="415" t="s">
        <v>1470</v>
      </c>
      <c r="F1265" s="413"/>
      <c r="G1265" s="416">
        <v>31.267</v>
      </c>
      <c r="H1265" s="417" t="s">
        <v>34</v>
      </c>
      <c r="I1265" s="418"/>
      <c r="J1265" s="419"/>
      <c r="K1265" s="417" t="s">
        <v>34</v>
      </c>
      <c r="L1265" s="418"/>
      <c r="M1265" s="419"/>
      <c r="N1265" s="417" t="s">
        <v>34</v>
      </c>
      <c r="O1265" s="418"/>
      <c r="P1265" s="419">
        <f t="shared" si="17"/>
        <v>31.267</v>
      </c>
      <c r="Q1265" s="417" t="s">
        <v>34</v>
      </c>
      <c r="R1265" s="418"/>
    </row>
    <row r="1266" spans="1:18" s="320" customFormat="1" ht="22.5" customHeight="1" outlineLevel="2" collapsed="1">
      <c r="A1266" s="321"/>
      <c r="B1266" s="394" t="s">
        <v>1471</v>
      </c>
      <c r="C1266" s="394" t="s">
        <v>218</v>
      </c>
      <c r="D1266" s="461" t="s">
        <v>808</v>
      </c>
      <c r="E1266" s="396" t="s">
        <v>809</v>
      </c>
      <c r="F1266" s="397" t="s">
        <v>221</v>
      </c>
      <c r="G1266" s="398">
        <v>31.267</v>
      </c>
      <c r="H1266" s="399">
        <v>10.3</v>
      </c>
      <c r="I1266" s="400">
        <f>ROUND(H1266*G1266,2)</f>
        <v>322.05</v>
      </c>
      <c r="J1266" s="401"/>
      <c r="K1266" s="399">
        <v>10.3</v>
      </c>
      <c r="L1266" s="400">
        <f>ROUND(K1266*J1266,2)</f>
        <v>0</v>
      </c>
      <c r="M1266" s="401"/>
      <c r="N1266" s="399">
        <v>10.3</v>
      </c>
      <c r="O1266" s="400">
        <f>ROUND(N1266*M1266,2)</f>
        <v>0</v>
      </c>
      <c r="P1266" s="401">
        <f t="shared" si="17"/>
        <v>31.267</v>
      </c>
      <c r="Q1266" s="399">
        <v>10.3</v>
      </c>
      <c r="R1266" s="400">
        <f>ROUND(Q1266*P1266,2)</f>
        <v>322.05</v>
      </c>
    </row>
    <row r="1267" spans="1:18" s="420" customFormat="1" ht="13.5" hidden="1" outlineLevel="3">
      <c r="A1267" s="412"/>
      <c r="B1267" s="413"/>
      <c r="C1267" s="404" t="s">
        <v>223</v>
      </c>
      <c r="D1267" s="462" t="s">
        <v>34</v>
      </c>
      <c r="E1267" s="415" t="s">
        <v>123</v>
      </c>
      <c r="F1267" s="413"/>
      <c r="G1267" s="416">
        <v>31.267</v>
      </c>
      <c r="H1267" s="417" t="s">
        <v>34</v>
      </c>
      <c r="I1267" s="418"/>
      <c r="J1267" s="419"/>
      <c r="K1267" s="417" t="s">
        <v>34</v>
      </c>
      <c r="L1267" s="418"/>
      <c r="M1267" s="419"/>
      <c r="N1267" s="417" t="s">
        <v>34</v>
      </c>
      <c r="O1267" s="418"/>
      <c r="P1267" s="419">
        <f t="shared" si="17"/>
        <v>31.267</v>
      </c>
      <c r="Q1267" s="417" t="s">
        <v>34</v>
      </c>
      <c r="R1267" s="418"/>
    </row>
    <row r="1268" spans="1:18" s="320" customFormat="1" ht="22.5" customHeight="1" outlineLevel="2" collapsed="1">
      <c r="A1268" s="321"/>
      <c r="B1268" s="394" t="s">
        <v>1472</v>
      </c>
      <c r="C1268" s="394" t="s">
        <v>218</v>
      </c>
      <c r="D1268" s="461" t="s">
        <v>1456</v>
      </c>
      <c r="E1268" s="396" t="s">
        <v>1457</v>
      </c>
      <c r="F1268" s="397" t="s">
        <v>221</v>
      </c>
      <c r="G1268" s="398">
        <v>10.412</v>
      </c>
      <c r="H1268" s="399">
        <v>626.9</v>
      </c>
      <c r="I1268" s="400">
        <f>ROUND(H1268*G1268,2)</f>
        <v>6527.28</v>
      </c>
      <c r="J1268" s="401"/>
      <c r="K1268" s="399">
        <v>626.9</v>
      </c>
      <c r="L1268" s="400">
        <f>ROUND(K1268*J1268,2)</f>
        <v>0</v>
      </c>
      <c r="M1268" s="401"/>
      <c r="N1268" s="399">
        <v>626.9</v>
      </c>
      <c r="O1268" s="400">
        <f>ROUND(N1268*M1268,2)</f>
        <v>0</v>
      </c>
      <c r="P1268" s="401">
        <f t="shared" si="17"/>
        <v>10.412</v>
      </c>
      <c r="Q1268" s="399">
        <v>626.9</v>
      </c>
      <c r="R1268" s="400">
        <f>ROUND(Q1268*P1268,2)</f>
        <v>6527.28</v>
      </c>
    </row>
    <row r="1269" spans="1:18" s="411" customFormat="1" ht="13.5" hidden="1" outlineLevel="3">
      <c r="A1269" s="402"/>
      <c r="B1269" s="403"/>
      <c r="C1269" s="404" t="s">
        <v>223</v>
      </c>
      <c r="D1269" s="407" t="s">
        <v>34</v>
      </c>
      <c r="E1269" s="406" t="s">
        <v>1473</v>
      </c>
      <c r="F1269" s="403"/>
      <c r="G1269" s="407" t="s">
        <v>34</v>
      </c>
      <c r="H1269" s="408" t="s">
        <v>34</v>
      </c>
      <c r="I1269" s="409"/>
      <c r="J1269" s="410"/>
      <c r="K1269" s="408" t="s">
        <v>34</v>
      </c>
      <c r="L1269" s="409"/>
      <c r="M1269" s="410"/>
      <c r="N1269" s="408" t="s">
        <v>34</v>
      </c>
      <c r="O1269" s="409"/>
      <c r="P1269" s="410" t="e">
        <f t="shared" si="17"/>
        <v>#VALUE!</v>
      </c>
      <c r="Q1269" s="408" t="s">
        <v>34</v>
      </c>
      <c r="R1269" s="409"/>
    </row>
    <row r="1270" spans="1:18" s="420" customFormat="1" ht="13.5" hidden="1" outlineLevel="3">
      <c r="A1270" s="412"/>
      <c r="B1270" s="413"/>
      <c r="C1270" s="404" t="s">
        <v>223</v>
      </c>
      <c r="D1270" s="462" t="s">
        <v>34</v>
      </c>
      <c r="E1270" s="415" t="s">
        <v>1474</v>
      </c>
      <c r="F1270" s="413"/>
      <c r="G1270" s="416">
        <v>10.412</v>
      </c>
      <c r="H1270" s="417" t="s">
        <v>34</v>
      </c>
      <c r="I1270" s="418"/>
      <c r="J1270" s="419"/>
      <c r="K1270" s="417" t="s">
        <v>34</v>
      </c>
      <c r="L1270" s="418"/>
      <c r="M1270" s="419"/>
      <c r="N1270" s="417" t="s">
        <v>34</v>
      </c>
      <c r="O1270" s="418"/>
      <c r="P1270" s="419">
        <f t="shared" si="17"/>
        <v>10.412</v>
      </c>
      <c r="Q1270" s="417" t="s">
        <v>34</v>
      </c>
      <c r="R1270" s="418"/>
    </row>
    <row r="1271" spans="1:18" s="429" customFormat="1" ht="13.5" hidden="1" outlineLevel="3">
      <c r="A1271" s="421"/>
      <c r="B1271" s="422"/>
      <c r="C1271" s="404" t="s">
        <v>223</v>
      </c>
      <c r="D1271" s="464" t="s">
        <v>124</v>
      </c>
      <c r="E1271" s="424" t="s">
        <v>227</v>
      </c>
      <c r="F1271" s="422"/>
      <c r="G1271" s="425">
        <v>10.412</v>
      </c>
      <c r="H1271" s="426" t="s">
        <v>34</v>
      </c>
      <c r="I1271" s="427"/>
      <c r="J1271" s="428"/>
      <c r="K1271" s="426" t="s">
        <v>34</v>
      </c>
      <c r="L1271" s="427"/>
      <c r="M1271" s="428"/>
      <c r="N1271" s="426" t="s">
        <v>34</v>
      </c>
      <c r="O1271" s="427"/>
      <c r="P1271" s="428">
        <f aca="true" t="shared" si="18" ref="P1271:P1334">J1271+M1271+G1271</f>
        <v>10.412</v>
      </c>
      <c r="Q1271" s="426" t="s">
        <v>34</v>
      </c>
      <c r="R1271" s="427"/>
    </row>
    <row r="1272" spans="1:18" s="320" customFormat="1" ht="22.5" customHeight="1" outlineLevel="2" collapsed="1">
      <c r="A1272" s="321"/>
      <c r="B1272" s="394" t="s">
        <v>1475</v>
      </c>
      <c r="C1272" s="394" t="s">
        <v>218</v>
      </c>
      <c r="D1272" s="461" t="s">
        <v>816</v>
      </c>
      <c r="E1272" s="396" t="s">
        <v>817</v>
      </c>
      <c r="F1272" s="397" t="s">
        <v>221</v>
      </c>
      <c r="G1272" s="398">
        <v>10.412</v>
      </c>
      <c r="H1272" s="399">
        <v>36.1</v>
      </c>
      <c r="I1272" s="400">
        <f>ROUND(H1272*G1272,2)</f>
        <v>375.87</v>
      </c>
      <c r="J1272" s="401"/>
      <c r="K1272" s="399">
        <v>36.1</v>
      </c>
      <c r="L1272" s="400">
        <f>ROUND(K1272*J1272,2)</f>
        <v>0</v>
      </c>
      <c r="M1272" s="401"/>
      <c r="N1272" s="399">
        <v>36.1</v>
      </c>
      <c r="O1272" s="400">
        <f>ROUND(N1272*M1272,2)</f>
        <v>0</v>
      </c>
      <c r="P1272" s="401">
        <f t="shared" si="18"/>
        <v>10.412</v>
      </c>
      <c r="Q1272" s="399">
        <v>36.1</v>
      </c>
      <c r="R1272" s="400">
        <f>ROUND(Q1272*P1272,2)</f>
        <v>375.87</v>
      </c>
    </row>
    <row r="1273" spans="1:18" s="420" customFormat="1" ht="13.5" hidden="1" outlineLevel="3">
      <c r="A1273" s="412"/>
      <c r="B1273" s="413"/>
      <c r="C1273" s="404" t="s">
        <v>223</v>
      </c>
      <c r="D1273" s="462" t="s">
        <v>34</v>
      </c>
      <c r="E1273" s="415" t="s">
        <v>1476</v>
      </c>
      <c r="F1273" s="413"/>
      <c r="G1273" s="416">
        <v>10.412</v>
      </c>
      <c r="H1273" s="417" t="s">
        <v>34</v>
      </c>
      <c r="I1273" s="418"/>
      <c r="J1273" s="419"/>
      <c r="K1273" s="417" t="s">
        <v>34</v>
      </c>
      <c r="L1273" s="418"/>
      <c r="M1273" s="419"/>
      <c r="N1273" s="417" t="s">
        <v>34</v>
      </c>
      <c r="O1273" s="418"/>
      <c r="P1273" s="419">
        <f t="shared" si="18"/>
        <v>10.412</v>
      </c>
      <c r="Q1273" s="417" t="s">
        <v>34</v>
      </c>
      <c r="R1273" s="418"/>
    </row>
    <row r="1274" spans="1:18" s="320" customFormat="1" ht="22.5" customHeight="1" outlineLevel="2" collapsed="1">
      <c r="A1274" s="321"/>
      <c r="B1274" s="394" t="s">
        <v>1477</v>
      </c>
      <c r="C1274" s="394" t="s">
        <v>218</v>
      </c>
      <c r="D1274" s="461" t="s">
        <v>808</v>
      </c>
      <c r="E1274" s="396" t="s">
        <v>809</v>
      </c>
      <c r="F1274" s="397" t="s">
        <v>221</v>
      </c>
      <c r="G1274" s="398">
        <v>10.412</v>
      </c>
      <c r="H1274" s="399">
        <v>10.3</v>
      </c>
      <c r="I1274" s="400">
        <f>ROUND(H1274*G1274,2)</f>
        <v>107.24</v>
      </c>
      <c r="J1274" s="401"/>
      <c r="K1274" s="399">
        <v>10.3</v>
      </c>
      <c r="L1274" s="400">
        <f>ROUND(K1274*J1274,2)</f>
        <v>0</v>
      </c>
      <c r="M1274" s="401"/>
      <c r="N1274" s="399">
        <v>10.3</v>
      </c>
      <c r="O1274" s="400">
        <f>ROUND(N1274*M1274,2)</f>
        <v>0</v>
      </c>
      <c r="P1274" s="401">
        <f t="shared" si="18"/>
        <v>10.412</v>
      </c>
      <c r="Q1274" s="399">
        <v>10.3</v>
      </c>
      <c r="R1274" s="400">
        <f>ROUND(Q1274*P1274,2)</f>
        <v>107.24</v>
      </c>
    </row>
    <row r="1275" spans="1:18" s="420" customFormat="1" ht="13.5" hidden="1" outlineLevel="3">
      <c r="A1275" s="412"/>
      <c r="B1275" s="413"/>
      <c r="C1275" s="404" t="s">
        <v>223</v>
      </c>
      <c r="D1275" s="462" t="s">
        <v>34</v>
      </c>
      <c r="E1275" s="415" t="s">
        <v>124</v>
      </c>
      <c r="F1275" s="413"/>
      <c r="G1275" s="416">
        <v>10.412</v>
      </c>
      <c r="H1275" s="417" t="s">
        <v>34</v>
      </c>
      <c r="I1275" s="418"/>
      <c r="J1275" s="419"/>
      <c r="K1275" s="417" t="s">
        <v>34</v>
      </c>
      <c r="L1275" s="418"/>
      <c r="M1275" s="419"/>
      <c r="N1275" s="417" t="s">
        <v>34</v>
      </c>
      <c r="O1275" s="418"/>
      <c r="P1275" s="419">
        <f t="shared" si="18"/>
        <v>10.412</v>
      </c>
      <c r="Q1275" s="417" t="s">
        <v>34</v>
      </c>
      <c r="R1275" s="418"/>
    </row>
    <row r="1276" spans="1:18" s="320" customFormat="1" ht="22.5" customHeight="1" outlineLevel="2" collapsed="1">
      <c r="A1276" s="321"/>
      <c r="B1276" s="394" t="s">
        <v>1478</v>
      </c>
      <c r="C1276" s="394" t="s">
        <v>218</v>
      </c>
      <c r="D1276" s="461" t="s">
        <v>1479</v>
      </c>
      <c r="E1276" s="396" t="s">
        <v>1480</v>
      </c>
      <c r="F1276" s="397" t="s">
        <v>1005</v>
      </c>
      <c r="G1276" s="398">
        <v>18</v>
      </c>
      <c r="H1276" s="399">
        <v>41.8</v>
      </c>
      <c r="I1276" s="400">
        <f>ROUND(H1276*G1276,2)</f>
        <v>752.4</v>
      </c>
      <c r="J1276" s="401"/>
      <c r="K1276" s="399">
        <v>41.8</v>
      </c>
      <c r="L1276" s="400">
        <f>ROUND(K1276*J1276,2)</f>
        <v>0</v>
      </c>
      <c r="M1276" s="401"/>
      <c r="N1276" s="399">
        <v>41.8</v>
      </c>
      <c r="O1276" s="400">
        <f>ROUND(N1276*M1276,2)</f>
        <v>0</v>
      </c>
      <c r="P1276" s="401">
        <f t="shared" si="18"/>
        <v>18</v>
      </c>
      <c r="Q1276" s="399">
        <v>41.8</v>
      </c>
      <c r="R1276" s="400">
        <f>ROUND(Q1276*P1276,2)</f>
        <v>752.4</v>
      </c>
    </row>
    <row r="1277" spans="1:18" s="411" customFormat="1" ht="13.5" hidden="1" outlineLevel="3">
      <c r="A1277" s="402"/>
      <c r="B1277" s="403"/>
      <c r="C1277" s="404" t="s">
        <v>223</v>
      </c>
      <c r="D1277" s="407" t="s">
        <v>34</v>
      </c>
      <c r="E1277" s="406" t="s">
        <v>799</v>
      </c>
      <c r="F1277" s="403"/>
      <c r="G1277" s="407" t="s">
        <v>34</v>
      </c>
      <c r="H1277" s="408" t="s">
        <v>34</v>
      </c>
      <c r="I1277" s="409"/>
      <c r="J1277" s="410"/>
      <c r="K1277" s="408" t="s">
        <v>34</v>
      </c>
      <c r="L1277" s="409"/>
      <c r="M1277" s="410"/>
      <c r="N1277" s="408" t="s">
        <v>34</v>
      </c>
      <c r="O1277" s="409"/>
      <c r="P1277" s="410" t="e">
        <f t="shared" si="18"/>
        <v>#VALUE!</v>
      </c>
      <c r="Q1277" s="408" t="s">
        <v>34</v>
      </c>
      <c r="R1277" s="409"/>
    </row>
    <row r="1278" spans="1:18" s="420" customFormat="1" ht="13.5" hidden="1" outlineLevel="3">
      <c r="A1278" s="412"/>
      <c r="B1278" s="413"/>
      <c r="C1278" s="404" t="s">
        <v>223</v>
      </c>
      <c r="D1278" s="462" t="s">
        <v>34</v>
      </c>
      <c r="E1278" s="415" t="s">
        <v>1481</v>
      </c>
      <c r="F1278" s="413"/>
      <c r="G1278" s="416">
        <v>18</v>
      </c>
      <c r="H1278" s="417" t="s">
        <v>34</v>
      </c>
      <c r="I1278" s="418"/>
      <c r="J1278" s="419"/>
      <c r="K1278" s="417" t="s">
        <v>34</v>
      </c>
      <c r="L1278" s="418"/>
      <c r="M1278" s="419"/>
      <c r="N1278" s="417" t="s">
        <v>34</v>
      </c>
      <c r="O1278" s="418"/>
      <c r="P1278" s="419">
        <f t="shared" si="18"/>
        <v>18</v>
      </c>
      <c r="Q1278" s="417" t="s">
        <v>34</v>
      </c>
      <c r="R1278" s="418"/>
    </row>
    <row r="1279" spans="1:18" s="320" customFormat="1" ht="22.5" customHeight="1" outlineLevel="2" collapsed="1">
      <c r="A1279" s="321"/>
      <c r="B1279" s="453" t="s">
        <v>1482</v>
      </c>
      <c r="C1279" s="453" t="s">
        <v>316</v>
      </c>
      <c r="D1279" s="472" t="s">
        <v>1483</v>
      </c>
      <c r="E1279" s="455" t="s">
        <v>1484</v>
      </c>
      <c r="F1279" s="456" t="s">
        <v>1005</v>
      </c>
      <c r="G1279" s="457">
        <v>18.18</v>
      </c>
      <c r="H1279" s="458">
        <v>222.9</v>
      </c>
      <c r="I1279" s="459">
        <f>ROUND(H1279*G1279,2)</f>
        <v>4052.32</v>
      </c>
      <c r="J1279" s="460"/>
      <c r="K1279" s="458">
        <v>222.9</v>
      </c>
      <c r="L1279" s="459">
        <f>ROUND(K1279*J1279,2)</f>
        <v>0</v>
      </c>
      <c r="M1279" s="460"/>
      <c r="N1279" s="458">
        <v>222.9</v>
      </c>
      <c r="O1279" s="459">
        <f>ROUND(N1279*M1279,2)</f>
        <v>0</v>
      </c>
      <c r="P1279" s="460">
        <f t="shared" si="18"/>
        <v>18.18</v>
      </c>
      <c r="Q1279" s="458">
        <v>222.9</v>
      </c>
      <c r="R1279" s="459">
        <f>ROUND(Q1279*P1279,2)</f>
        <v>4052.32</v>
      </c>
    </row>
    <row r="1280" spans="1:18" s="420" customFormat="1" ht="13.5" hidden="1" outlineLevel="3">
      <c r="A1280" s="412"/>
      <c r="B1280" s="413"/>
      <c r="C1280" s="404" t="s">
        <v>223</v>
      </c>
      <c r="D1280" s="413"/>
      <c r="E1280" s="415" t="s">
        <v>1485</v>
      </c>
      <c r="F1280" s="413"/>
      <c r="G1280" s="416">
        <v>18.18</v>
      </c>
      <c r="H1280" s="417" t="s">
        <v>34</v>
      </c>
      <c r="I1280" s="418"/>
      <c r="J1280" s="419"/>
      <c r="K1280" s="417" t="s">
        <v>34</v>
      </c>
      <c r="L1280" s="418"/>
      <c r="M1280" s="419"/>
      <c r="N1280" s="417" t="s">
        <v>34</v>
      </c>
      <c r="O1280" s="418"/>
      <c r="P1280" s="419">
        <f t="shared" si="18"/>
        <v>18.18</v>
      </c>
      <c r="Q1280" s="417" t="s">
        <v>34</v>
      </c>
      <c r="R1280" s="418"/>
    </row>
    <row r="1281" spans="1:18" s="320" customFormat="1" ht="22.5" customHeight="1" outlineLevel="2" collapsed="1">
      <c r="A1281" s="321"/>
      <c r="B1281" s="394" t="s">
        <v>1486</v>
      </c>
      <c r="C1281" s="394" t="s">
        <v>218</v>
      </c>
      <c r="D1281" s="461" t="s">
        <v>1487</v>
      </c>
      <c r="E1281" s="396" t="s">
        <v>1488</v>
      </c>
      <c r="F1281" s="397" t="s">
        <v>1005</v>
      </c>
      <c r="G1281" s="398">
        <v>80</v>
      </c>
      <c r="H1281" s="399">
        <v>48.8</v>
      </c>
      <c r="I1281" s="400">
        <f>ROUND(H1281*G1281,2)</f>
        <v>3904</v>
      </c>
      <c r="J1281" s="401"/>
      <c r="K1281" s="399">
        <v>48.8</v>
      </c>
      <c r="L1281" s="400">
        <f>ROUND(K1281*J1281,2)</f>
        <v>0</v>
      </c>
      <c r="M1281" s="401"/>
      <c r="N1281" s="399">
        <v>48.8</v>
      </c>
      <c r="O1281" s="400">
        <f>ROUND(N1281*M1281,2)</f>
        <v>0</v>
      </c>
      <c r="P1281" s="401">
        <f t="shared" si="18"/>
        <v>80</v>
      </c>
      <c r="Q1281" s="399">
        <v>48.8</v>
      </c>
      <c r="R1281" s="400">
        <f>ROUND(Q1281*P1281,2)</f>
        <v>3904</v>
      </c>
    </row>
    <row r="1282" spans="1:18" s="411" customFormat="1" ht="13.5" hidden="1" outlineLevel="3">
      <c r="A1282" s="402"/>
      <c r="B1282" s="403"/>
      <c r="C1282" s="404" t="s">
        <v>223</v>
      </c>
      <c r="D1282" s="407" t="s">
        <v>34</v>
      </c>
      <c r="E1282" s="406" t="s">
        <v>796</v>
      </c>
      <c r="F1282" s="403"/>
      <c r="G1282" s="407" t="s">
        <v>34</v>
      </c>
      <c r="H1282" s="408" t="s">
        <v>34</v>
      </c>
      <c r="I1282" s="409"/>
      <c r="J1282" s="410"/>
      <c r="K1282" s="408" t="s">
        <v>34</v>
      </c>
      <c r="L1282" s="409"/>
      <c r="M1282" s="410"/>
      <c r="N1282" s="408" t="s">
        <v>34</v>
      </c>
      <c r="O1282" s="409"/>
      <c r="P1282" s="410" t="e">
        <f t="shared" si="18"/>
        <v>#VALUE!</v>
      </c>
      <c r="Q1282" s="408" t="s">
        <v>34</v>
      </c>
      <c r="R1282" s="409"/>
    </row>
    <row r="1283" spans="1:18" s="420" customFormat="1" ht="13.5" hidden="1" outlineLevel="3">
      <c r="A1283" s="412"/>
      <c r="B1283" s="413"/>
      <c r="C1283" s="404" t="s">
        <v>223</v>
      </c>
      <c r="D1283" s="462" t="s">
        <v>34</v>
      </c>
      <c r="E1283" s="415" t="s">
        <v>1489</v>
      </c>
      <c r="F1283" s="413"/>
      <c r="G1283" s="416">
        <v>8</v>
      </c>
      <c r="H1283" s="417" t="s">
        <v>34</v>
      </c>
      <c r="I1283" s="418"/>
      <c r="J1283" s="419"/>
      <c r="K1283" s="417" t="s">
        <v>34</v>
      </c>
      <c r="L1283" s="418"/>
      <c r="M1283" s="419"/>
      <c r="N1283" s="417" t="s">
        <v>34</v>
      </c>
      <c r="O1283" s="418"/>
      <c r="P1283" s="419">
        <f t="shared" si="18"/>
        <v>8</v>
      </c>
      <c r="Q1283" s="417" t="s">
        <v>34</v>
      </c>
      <c r="R1283" s="418"/>
    </row>
    <row r="1284" spans="1:18" s="420" customFormat="1" ht="13.5" hidden="1" outlineLevel="3">
      <c r="A1284" s="412"/>
      <c r="B1284" s="413"/>
      <c r="C1284" s="404" t="s">
        <v>223</v>
      </c>
      <c r="D1284" s="462" t="s">
        <v>34</v>
      </c>
      <c r="E1284" s="415" t="s">
        <v>1490</v>
      </c>
      <c r="F1284" s="413"/>
      <c r="G1284" s="416">
        <v>72</v>
      </c>
      <c r="H1284" s="417" t="s">
        <v>34</v>
      </c>
      <c r="I1284" s="418"/>
      <c r="J1284" s="419"/>
      <c r="K1284" s="417" t="s">
        <v>34</v>
      </c>
      <c r="L1284" s="418"/>
      <c r="M1284" s="419"/>
      <c r="N1284" s="417" t="s">
        <v>34</v>
      </c>
      <c r="O1284" s="418"/>
      <c r="P1284" s="419">
        <f t="shared" si="18"/>
        <v>72</v>
      </c>
      <c r="Q1284" s="417" t="s">
        <v>34</v>
      </c>
      <c r="R1284" s="418"/>
    </row>
    <row r="1285" spans="1:18" s="429" customFormat="1" ht="13.5" hidden="1" outlineLevel="3">
      <c r="A1285" s="421"/>
      <c r="B1285" s="422"/>
      <c r="C1285" s="404" t="s">
        <v>223</v>
      </c>
      <c r="D1285" s="464" t="s">
        <v>34</v>
      </c>
      <c r="E1285" s="424" t="s">
        <v>227</v>
      </c>
      <c r="F1285" s="422"/>
      <c r="G1285" s="425">
        <v>80</v>
      </c>
      <c r="H1285" s="426" t="s">
        <v>34</v>
      </c>
      <c r="I1285" s="427"/>
      <c r="J1285" s="428"/>
      <c r="K1285" s="426" t="s">
        <v>34</v>
      </c>
      <c r="L1285" s="427"/>
      <c r="M1285" s="428"/>
      <c r="N1285" s="426" t="s">
        <v>34</v>
      </c>
      <c r="O1285" s="427"/>
      <c r="P1285" s="428">
        <f t="shared" si="18"/>
        <v>80</v>
      </c>
      <c r="Q1285" s="426" t="s">
        <v>34</v>
      </c>
      <c r="R1285" s="427"/>
    </row>
    <row r="1286" spans="1:18" s="320" customFormat="1" ht="22.5" customHeight="1" outlineLevel="2" collapsed="1">
      <c r="A1286" s="321"/>
      <c r="B1286" s="453" t="s">
        <v>1491</v>
      </c>
      <c r="C1286" s="453" t="s">
        <v>316</v>
      </c>
      <c r="D1286" s="472" t="s">
        <v>1492</v>
      </c>
      <c r="E1286" s="455" t="s">
        <v>1493</v>
      </c>
      <c r="F1286" s="456" t="s">
        <v>1005</v>
      </c>
      <c r="G1286" s="457">
        <v>80.8</v>
      </c>
      <c r="H1286" s="458">
        <v>327.5</v>
      </c>
      <c r="I1286" s="459">
        <f>ROUND(H1286*G1286,2)</f>
        <v>26462</v>
      </c>
      <c r="J1286" s="460"/>
      <c r="K1286" s="458">
        <v>327.5</v>
      </c>
      <c r="L1286" s="459">
        <f>ROUND(K1286*J1286,2)</f>
        <v>0</v>
      </c>
      <c r="M1286" s="460"/>
      <c r="N1286" s="458">
        <v>327.5</v>
      </c>
      <c r="O1286" s="459">
        <f>ROUND(N1286*M1286,2)</f>
        <v>0</v>
      </c>
      <c r="P1286" s="460">
        <f t="shared" si="18"/>
        <v>80.8</v>
      </c>
      <c r="Q1286" s="458">
        <v>327.5</v>
      </c>
      <c r="R1286" s="459">
        <f>ROUND(Q1286*P1286,2)</f>
        <v>26462</v>
      </c>
    </row>
    <row r="1287" spans="1:18" s="420" customFormat="1" ht="13.5" hidden="1" outlineLevel="3">
      <c r="A1287" s="412"/>
      <c r="B1287" s="413"/>
      <c r="C1287" s="404" t="s">
        <v>223</v>
      </c>
      <c r="D1287" s="413"/>
      <c r="E1287" s="415" t="s">
        <v>1494</v>
      </c>
      <c r="F1287" s="413"/>
      <c r="G1287" s="416">
        <v>80.8</v>
      </c>
      <c r="H1287" s="417" t="s">
        <v>34</v>
      </c>
      <c r="I1287" s="418"/>
      <c r="J1287" s="419"/>
      <c r="K1287" s="417" t="s">
        <v>34</v>
      </c>
      <c r="L1287" s="418"/>
      <c r="M1287" s="419"/>
      <c r="N1287" s="417" t="s">
        <v>34</v>
      </c>
      <c r="O1287" s="418"/>
      <c r="P1287" s="419">
        <f t="shared" si="18"/>
        <v>80.8</v>
      </c>
      <c r="Q1287" s="417" t="s">
        <v>34</v>
      </c>
      <c r="R1287" s="418"/>
    </row>
    <row r="1288" spans="1:18" s="320" customFormat="1" ht="22.5" customHeight="1" outlineLevel="2" collapsed="1">
      <c r="A1288" s="321"/>
      <c r="B1288" s="430" t="s">
        <v>1495</v>
      </c>
      <c r="C1288" s="430" t="s">
        <v>218</v>
      </c>
      <c r="D1288" s="465" t="s">
        <v>1496</v>
      </c>
      <c r="E1288" s="431" t="s">
        <v>1497</v>
      </c>
      <c r="F1288" s="432" t="s">
        <v>221</v>
      </c>
      <c r="G1288" s="433">
        <v>18.195</v>
      </c>
      <c r="H1288" s="434">
        <v>2368.4</v>
      </c>
      <c r="I1288" s="435">
        <f>ROUND(H1288*G1288,2)</f>
        <v>43093.04</v>
      </c>
      <c r="J1288" s="436"/>
      <c r="K1288" s="434">
        <v>2368.4</v>
      </c>
      <c r="L1288" s="435">
        <f>ROUND(K1288*J1288,2)</f>
        <v>0</v>
      </c>
      <c r="M1288" s="436">
        <f>M1299</f>
        <v>-0.324</v>
      </c>
      <c r="N1288" s="434">
        <v>2368.4</v>
      </c>
      <c r="O1288" s="435">
        <f>ROUND(N1288*M1288,2)</f>
        <v>-767.36</v>
      </c>
      <c r="P1288" s="436">
        <f t="shared" si="18"/>
        <v>17.871</v>
      </c>
      <c r="Q1288" s="434">
        <v>2368.4</v>
      </c>
      <c r="R1288" s="435">
        <f>ROUND(Q1288*P1288,2)</f>
        <v>42325.68</v>
      </c>
    </row>
    <row r="1289" spans="1:18" s="411" customFormat="1" ht="13.5" hidden="1" outlineLevel="3">
      <c r="A1289" s="402"/>
      <c r="B1289" s="403"/>
      <c r="C1289" s="404" t="s">
        <v>223</v>
      </c>
      <c r="D1289" s="407" t="s">
        <v>34</v>
      </c>
      <c r="E1289" s="406" t="s">
        <v>1458</v>
      </c>
      <c r="F1289" s="403"/>
      <c r="G1289" s="407" t="s">
        <v>34</v>
      </c>
      <c r="H1289" s="408" t="s">
        <v>34</v>
      </c>
      <c r="I1289" s="409"/>
      <c r="J1289" s="410"/>
      <c r="K1289" s="408" t="s">
        <v>34</v>
      </c>
      <c r="L1289" s="409"/>
      <c r="M1289" s="410"/>
      <c r="N1289" s="408" t="s">
        <v>34</v>
      </c>
      <c r="O1289" s="409"/>
      <c r="P1289" s="410"/>
      <c r="Q1289" s="408" t="s">
        <v>34</v>
      </c>
      <c r="R1289" s="409"/>
    </row>
    <row r="1290" spans="1:18" s="411" customFormat="1" ht="13.5" hidden="1" outlineLevel="3">
      <c r="A1290" s="402"/>
      <c r="B1290" s="403"/>
      <c r="C1290" s="404" t="s">
        <v>223</v>
      </c>
      <c r="D1290" s="407" t="s">
        <v>34</v>
      </c>
      <c r="E1290" s="406" t="s">
        <v>424</v>
      </c>
      <c r="F1290" s="403"/>
      <c r="G1290" s="407" t="s">
        <v>34</v>
      </c>
      <c r="H1290" s="408" t="s">
        <v>34</v>
      </c>
      <c r="I1290" s="409"/>
      <c r="J1290" s="410"/>
      <c r="K1290" s="408" t="s">
        <v>34</v>
      </c>
      <c r="L1290" s="409"/>
      <c r="M1290" s="410"/>
      <c r="N1290" s="408" t="s">
        <v>34</v>
      </c>
      <c r="O1290" s="409"/>
      <c r="P1290" s="410"/>
      <c r="Q1290" s="408" t="s">
        <v>34</v>
      </c>
      <c r="R1290" s="409"/>
    </row>
    <row r="1291" spans="1:18" s="420" customFormat="1" ht="13.5" hidden="1" outlineLevel="3">
      <c r="A1291" s="412"/>
      <c r="B1291" s="413"/>
      <c r="C1291" s="404" t="s">
        <v>223</v>
      </c>
      <c r="D1291" s="462" t="s">
        <v>34</v>
      </c>
      <c r="E1291" s="415" t="s">
        <v>1498</v>
      </c>
      <c r="F1291" s="413"/>
      <c r="G1291" s="416">
        <v>2.024</v>
      </c>
      <c r="H1291" s="417" t="s">
        <v>34</v>
      </c>
      <c r="I1291" s="418"/>
      <c r="J1291" s="419"/>
      <c r="K1291" s="417" t="s">
        <v>34</v>
      </c>
      <c r="L1291" s="418"/>
      <c r="M1291" s="419"/>
      <c r="N1291" s="417" t="s">
        <v>34</v>
      </c>
      <c r="O1291" s="418"/>
      <c r="P1291" s="419"/>
      <c r="Q1291" s="417" t="s">
        <v>34</v>
      </c>
      <c r="R1291" s="418"/>
    </row>
    <row r="1292" spans="1:18" s="411" customFormat="1" ht="13.5" hidden="1" outlineLevel="3">
      <c r="A1292" s="402"/>
      <c r="B1292" s="403"/>
      <c r="C1292" s="404" t="s">
        <v>223</v>
      </c>
      <c r="D1292" s="407" t="s">
        <v>34</v>
      </c>
      <c r="E1292" s="406" t="s">
        <v>1460</v>
      </c>
      <c r="F1292" s="403"/>
      <c r="G1292" s="407" t="s">
        <v>34</v>
      </c>
      <c r="H1292" s="408" t="s">
        <v>34</v>
      </c>
      <c r="I1292" s="409"/>
      <c r="J1292" s="410"/>
      <c r="K1292" s="408" t="s">
        <v>34</v>
      </c>
      <c r="L1292" s="409"/>
      <c r="M1292" s="410"/>
      <c r="N1292" s="408" t="s">
        <v>34</v>
      </c>
      <c r="O1292" s="409"/>
      <c r="P1292" s="410"/>
      <c r="Q1292" s="408" t="s">
        <v>34</v>
      </c>
      <c r="R1292" s="409"/>
    </row>
    <row r="1293" spans="1:18" s="420" customFormat="1" ht="13.5" hidden="1" outlineLevel="3">
      <c r="A1293" s="412"/>
      <c r="B1293" s="413"/>
      <c r="C1293" s="404" t="s">
        <v>223</v>
      </c>
      <c r="D1293" s="462" t="s">
        <v>34</v>
      </c>
      <c r="E1293" s="415" t="s">
        <v>1499</v>
      </c>
      <c r="F1293" s="413"/>
      <c r="G1293" s="416">
        <v>0.747</v>
      </c>
      <c r="H1293" s="417" t="s">
        <v>34</v>
      </c>
      <c r="I1293" s="418"/>
      <c r="J1293" s="419"/>
      <c r="K1293" s="417" t="s">
        <v>34</v>
      </c>
      <c r="L1293" s="418"/>
      <c r="M1293" s="419"/>
      <c r="N1293" s="417" t="s">
        <v>34</v>
      </c>
      <c r="O1293" s="418"/>
      <c r="P1293" s="419"/>
      <c r="Q1293" s="417" t="s">
        <v>34</v>
      </c>
      <c r="R1293" s="418"/>
    </row>
    <row r="1294" spans="1:18" s="411" customFormat="1" ht="13.5" hidden="1" outlineLevel="3">
      <c r="A1294" s="402"/>
      <c r="B1294" s="403"/>
      <c r="C1294" s="404" t="s">
        <v>223</v>
      </c>
      <c r="D1294" s="407" t="s">
        <v>34</v>
      </c>
      <c r="E1294" s="406" t="s">
        <v>428</v>
      </c>
      <c r="F1294" s="403"/>
      <c r="G1294" s="407" t="s">
        <v>34</v>
      </c>
      <c r="H1294" s="408" t="s">
        <v>34</v>
      </c>
      <c r="I1294" s="409"/>
      <c r="J1294" s="410"/>
      <c r="K1294" s="408" t="s">
        <v>34</v>
      </c>
      <c r="L1294" s="409"/>
      <c r="M1294" s="410"/>
      <c r="N1294" s="408" t="s">
        <v>34</v>
      </c>
      <c r="O1294" s="409"/>
      <c r="P1294" s="410"/>
      <c r="Q1294" s="408" t="s">
        <v>34</v>
      </c>
      <c r="R1294" s="409"/>
    </row>
    <row r="1295" spans="1:18" s="420" customFormat="1" ht="13.5" hidden="1" outlineLevel="3">
      <c r="A1295" s="412"/>
      <c r="B1295" s="413"/>
      <c r="C1295" s="404" t="s">
        <v>223</v>
      </c>
      <c r="D1295" s="462" t="s">
        <v>34</v>
      </c>
      <c r="E1295" s="415" t="s">
        <v>1500</v>
      </c>
      <c r="F1295" s="413"/>
      <c r="G1295" s="416">
        <v>8.136</v>
      </c>
      <c r="H1295" s="417" t="s">
        <v>34</v>
      </c>
      <c r="I1295" s="418"/>
      <c r="J1295" s="419"/>
      <c r="K1295" s="417" t="s">
        <v>34</v>
      </c>
      <c r="L1295" s="418"/>
      <c r="M1295" s="419"/>
      <c r="N1295" s="417" t="s">
        <v>34</v>
      </c>
      <c r="O1295" s="418"/>
      <c r="P1295" s="419"/>
      <c r="Q1295" s="417" t="s">
        <v>34</v>
      </c>
      <c r="R1295" s="418"/>
    </row>
    <row r="1296" spans="1:18" s="411" customFormat="1" ht="13.5" hidden="1" outlineLevel="3">
      <c r="A1296" s="402"/>
      <c r="B1296" s="403"/>
      <c r="C1296" s="404" t="s">
        <v>223</v>
      </c>
      <c r="D1296" s="407" t="s">
        <v>34</v>
      </c>
      <c r="E1296" s="406" t="s">
        <v>1463</v>
      </c>
      <c r="F1296" s="403"/>
      <c r="G1296" s="407" t="s">
        <v>34</v>
      </c>
      <c r="H1296" s="408" t="s">
        <v>34</v>
      </c>
      <c r="I1296" s="409"/>
      <c r="J1296" s="410"/>
      <c r="K1296" s="408" t="s">
        <v>34</v>
      </c>
      <c r="L1296" s="409"/>
      <c r="M1296" s="410"/>
      <c r="N1296" s="408" t="s">
        <v>34</v>
      </c>
      <c r="O1296" s="409"/>
      <c r="P1296" s="410"/>
      <c r="Q1296" s="408" t="s">
        <v>34</v>
      </c>
      <c r="R1296" s="409"/>
    </row>
    <row r="1297" spans="1:18" s="420" customFormat="1" ht="13.5" hidden="1" outlineLevel="3">
      <c r="A1297" s="412"/>
      <c r="B1297" s="413"/>
      <c r="C1297" s="404" t="s">
        <v>223</v>
      </c>
      <c r="D1297" s="462" t="s">
        <v>34</v>
      </c>
      <c r="E1297" s="415" t="s">
        <v>1464</v>
      </c>
      <c r="F1297" s="413"/>
      <c r="G1297" s="416">
        <v>3.269</v>
      </c>
      <c r="H1297" s="417" t="s">
        <v>34</v>
      </c>
      <c r="I1297" s="418"/>
      <c r="J1297" s="419"/>
      <c r="K1297" s="417" t="s">
        <v>34</v>
      </c>
      <c r="L1297" s="418"/>
      <c r="M1297" s="419"/>
      <c r="N1297" s="417" t="s">
        <v>34</v>
      </c>
      <c r="O1297" s="418"/>
      <c r="P1297" s="419"/>
      <c r="Q1297" s="417" t="s">
        <v>34</v>
      </c>
      <c r="R1297" s="418"/>
    </row>
    <row r="1298" spans="1:18" s="420" customFormat="1" ht="13.5" hidden="1" outlineLevel="3">
      <c r="A1298" s="412"/>
      <c r="B1298" s="413"/>
      <c r="C1298" s="404" t="s">
        <v>223</v>
      </c>
      <c r="D1298" s="462" t="s">
        <v>34</v>
      </c>
      <c r="E1298" s="415" t="s">
        <v>1465</v>
      </c>
      <c r="F1298" s="413"/>
      <c r="G1298" s="416">
        <v>1.207</v>
      </c>
      <c r="H1298" s="417" t="s">
        <v>34</v>
      </c>
      <c r="I1298" s="418"/>
      <c r="J1298" s="419"/>
      <c r="K1298" s="417" t="s">
        <v>34</v>
      </c>
      <c r="L1298" s="418"/>
      <c r="M1298" s="419"/>
      <c r="N1298" s="417" t="s">
        <v>34</v>
      </c>
      <c r="O1298" s="418"/>
      <c r="P1298" s="419"/>
      <c r="Q1298" s="417" t="s">
        <v>34</v>
      </c>
      <c r="R1298" s="418"/>
    </row>
    <row r="1299" spans="1:18" s="420" customFormat="1" ht="13.5" hidden="1" outlineLevel="3">
      <c r="A1299" s="412"/>
      <c r="B1299" s="413"/>
      <c r="C1299" s="404" t="s">
        <v>223</v>
      </c>
      <c r="D1299" s="462" t="s">
        <v>34</v>
      </c>
      <c r="E1299" s="441" t="s">
        <v>1466</v>
      </c>
      <c r="F1299" s="440"/>
      <c r="G1299" s="442">
        <v>0.324</v>
      </c>
      <c r="H1299" s="417" t="s">
        <v>34</v>
      </c>
      <c r="I1299" s="418"/>
      <c r="J1299" s="419"/>
      <c r="K1299" s="417" t="s">
        <v>34</v>
      </c>
      <c r="L1299" s="418"/>
      <c r="M1299" s="443">
        <f>-G1299</f>
        <v>-0.324</v>
      </c>
      <c r="N1299" s="417" t="s">
        <v>34</v>
      </c>
      <c r="O1299" s="418"/>
      <c r="P1299" s="419"/>
      <c r="Q1299" s="417" t="s">
        <v>34</v>
      </c>
      <c r="R1299" s="418"/>
    </row>
    <row r="1300" spans="1:18" s="420" customFormat="1" ht="13.5" hidden="1" outlineLevel="3">
      <c r="A1300" s="412"/>
      <c r="B1300" s="413"/>
      <c r="C1300" s="404" t="s">
        <v>223</v>
      </c>
      <c r="D1300" s="462" t="s">
        <v>34</v>
      </c>
      <c r="E1300" s="415" t="s">
        <v>1467</v>
      </c>
      <c r="F1300" s="413"/>
      <c r="G1300" s="416">
        <v>1.244</v>
      </c>
      <c r="H1300" s="417" t="s">
        <v>34</v>
      </c>
      <c r="I1300" s="418"/>
      <c r="J1300" s="419"/>
      <c r="K1300" s="417" t="s">
        <v>34</v>
      </c>
      <c r="L1300" s="418"/>
      <c r="M1300" s="419"/>
      <c r="N1300" s="417" t="s">
        <v>34</v>
      </c>
      <c r="O1300" s="418"/>
      <c r="P1300" s="419"/>
      <c r="Q1300" s="417" t="s">
        <v>34</v>
      </c>
      <c r="R1300" s="418"/>
    </row>
    <row r="1301" spans="1:18" s="420" customFormat="1" ht="13.5" hidden="1" outlineLevel="3">
      <c r="A1301" s="412"/>
      <c r="B1301" s="413"/>
      <c r="C1301" s="404" t="s">
        <v>223</v>
      </c>
      <c r="D1301" s="462" t="s">
        <v>34</v>
      </c>
      <c r="E1301" s="415" t="s">
        <v>1468</v>
      </c>
      <c r="F1301" s="413"/>
      <c r="G1301" s="416">
        <v>1.244</v>
      </c>
      <c r="H1301" s="417" t="s">
        <v>34</v>
      </c>
      <c r="I1301" s="418"/>
      <c r="J1301" s="419"/>
      <c r="K1301" s="417" t="s">
        <v>34</v>
      </c>
      <c r="L1301" s="418"/>
      <c r="M1301" s="419"/>
      <c r="N1301" s="417" t="s">
        <v>34</v>
      </c>
      <c r="O1301" s="418"/>
      <c r="P1301" s="419"/>
      <c r="Q1301" s="417" t="s">
        <v>34</v>
      </c>
      <c r="R1301" s="418"/>
    </row>
    <row r="1302" spans="1:18" s="429" customFormat="1" ht="13.5" hidden="1" outlineLevel="3">
      <c r="A1302" s="421"/>
      <c r="B1302" s="422"/>
      <c r="C1302" s="404" t="s">
        <v>223</v>
      </c>
      <c r="D1302" s="464" t="s">
        <v>34</v>
      </c>
      <c r="E1302" s="424" t="s">
        <v>227</v>
      </c>
      <c r="F1302" s="422"/>
      <c r="G1302" s="425">
        <v>18.195</v>
      </c>
      <c r="H1302" s="426" t="s">
        <v>34</v>
      </c>
      <c r="I1302" s="427"/>
      <c r="J1302" s="428"/>
      <c r="K1302" s="426" t="s">
        <v>34</v>
      </c>
      <c r="L1302" s="427"/>
      <c r="M1302" s="428"/>
      <c r="N1302" s="426" t="s">
        <v>34</v>
      </c>
      <c r="O1302" s="427"/>
      <c r="P1302" s="428"/>
      <c r="Q1302" s="426" t="s">
        <v>34</v>
      </c>
      <c r="R1302" s="427"/>
    </row>
    <row r="1303" spans="1:18" s="320" customFormat="1" ht="22.5" customHeight="1" outlineLevel="2" collapsed="1">
      <c r="A1303" s="321"/>
      <c r="B1303" s="394" t="s">
        <v>1501</v>
      </c>
      <c r="C1303" s="394" t="s">
        <v>218</v>
      </c>
      <c r="D1303" s="461" t="s">
        <v>1502</v>
      </c>
      <c r="E1303" s="396" t="s">
        <v>1503</v>
      </c>
      <c r="F1303" s="397" t="s">
        <v>221</v>
      </c>
      <c r="G1303" s="398">
        <v>97.992</v>
      </c>
      <c r="H1303" s="399">
        <v>2507.8</v>
      </c>
      <c r="I1303" s="400">
        <f>ROUND(H1303*G1303,2)</f>
        <v>245744.34</v>
      </c>
      <c r="J1303" s="401"/>
      <c r="K1303" s="399">
        <v>2507.8</v>
      </c>
      <c r="L1303" s="400">
        <f>ROUND(K1303*J1303,2)</f>
        <v>0</v>
      </c>
      <c r="M1303" s="401"/>
      <c r="N1303" s="399">
        <v>2507.8</v>
      </c>
      <c r="O1303" s="400">
        <f>ROUND(N1303*M1303,2)</f>
        <v>0</v>
      </c>
      <c r="P1303" s="401">
        <f t="shared" si="18"/>
        <v>97.992</v>
      </c>
      <c r="Q1303" s="399">
        <v>2507.8</v>
      </c>
      <c r="R1303" s="400">
        <f>ROUND(Q1303*P1303,2)</f>
        <v>245744.34</v>
      </c>
    </row>
    <row r="1304" spans="1:18" s="411" customFormat="1" ht="13.5" hidden="1" outlineLevel="3">
      <c r="A1304" s="402"/>
      <c r="B1304" s="403"/>
      <c r="C1304" s="404" t="s">
        <v>223</v>
      </c>
      <c r="D1304" s="407" t="s">
        <v>34</v>
      </c>
      <c r="E1304" s="406" t="s">
        <v>796</v>
      </c>
      <c r="F1304" s="403"/>
      <c r="G1304" s="407" t="s">
        <v>34</v>
      </c>
      <c r="H1304" s="408" t="s">
        <v>34</v>
      </c>
      <c r="I1304" s="409"/>
      <c r="J1304" s="410"/>
      <c r="K1304" s="408" t="s">
        <v>34</v>
      </c>
      <c r="L1304" s="409"/>
      <c r="M1304" s="410"/>
      <c r="N1304" s="408" t="s">
        <v>34</v>
      </c>
      <c r="O1304" s="409"/>
      <c r="P1304" s="410" t="e">
        <f t="shared" si="18"/>
        <v>#VALUE!</v>
      </c>
      <c r="Q1304" s="408" t="s">
        <v>34</v>
      </c>
      <c r="R1304" s="409"/>
    </row>
    <row r="1305" spans="1:18" s="420" customFormat="1" ht="13.5" hidden="1" outlineLevel="3">
      <c r="A1305" s="412"/>
      <c r="B1305" s="413"/>
      <c r="C1305" s="404" t="s">
        <v>223</v>
      </c>
      <c r="D1305" s="462" t="s">
        <v>34</v>
      </c>
      <c r="E1305" s="415" t="s">
        <v>1504</v>
      </c>
      <c r="F1305" s="413"/>
      <c r="G1305" s="416">
        <v>6.678</v>
      </c>
      <c r="H1305" s="417" t="s">
        <v>34</v>
      </c>
      <c r="I1305" s="418"/>
      <c r="J1305" s="419"/>
      <c r="K1305" s="417" t="s">
        <v>34</v>
      </c>
      <c r="L1305" s="418"/>
      <c r="M1305" s="419"/>
      <c r="N1305" s="417" t="s">
        <v>34</v>
      </c>
      <c r="O1305" s="418"/>
      <c r="P1305" s="419">
        <f t="shared" si="18"/>
        <v>6.678</v>
      </c>
      <c r="Q1305" s="417" t="s">
        <v>34</v>
      </c>
      <c r="R1305" s="418"/>
    </row>
    <row r="1306" spans="1:18" s="420" customFormat="1" ht="13.5" hidden="1" outlineLevel="3">
      <c r="A1306" s="412"/>
      <c r="B1306" s="413"/>
      <c r="C1306" s="404" t="s">
        <v>223</v>
      </c>
      <c r="D1306" s="462" t="s">
        <v>34</v>
      </c>
      <c r="E1306" s="415" t="s">
        <v>1505</v>
      </c>
      <c r="F1306" s="413"/>
      <c r="G1306" s="416">
        <v>85.916</v>
      </c>
      <c r="H1306" s="417" t="s">
        <v>34</v>
      </c>
      <c r="I1306" s="418"/>
      <c r="J1306" s="419"/>
      <c r="K1306" s="417" t="s">
        <v>34</v>
      </c>
      <c r="L1306" s="418"/>
      <c r="M1306" s="419"/>
      <c r="N1306" s="417" t="s">
        <v>34</v>
      </c>
      <c r="O1306" s="418"/>
      <c r="P1306" s="419">
        <f t="shared" si="18"/>
        <v>85.916</v>
      </c>
      <c r="Q1306" s="417" t="s">
        <v>34</v>
      </c>
      <c r="R1306" s="418"/>
    </row>
    <row r="1307" spans="1:18" s="411" customFormat="1" ht="13.5" hidden="1" outlineLevel="3">
      <c r="A1307" s="402"/>
      <c r="B1307" s="403"/>
      <c r="C1307" s="404" t="s">
        <v>223</v>
      </c>
      <c r="D1307" s="407" t="s">
        <v>34</v>
      </c>
      <c r="E1307" s="406" t="s">
        <v>799</v>
      </c>
      <c r="F1307" s="403"/>
      <c r="G1307" s="407" t="s">
        <v>34</v>
      </c>
      <c r="H1307" s="408" t="s">
        <v>34</v>
      </c>
      <c r="I1307" s="409"/>
      <c r="J1307" s="410"/>
      <c r="K1307" s="408" t="s">
        <v>34</v>
      </c>
      <c r="L1307" s="409"/>
      <c r="M1307" s="410"/>
      <c r="N1307" s="408" t="s">
        <v>34</v>
      </c>
      <c r="O1307" s="409"/>
      <c r="P1307" s="410" t="e">
        <f t="shared" si="18"/>
        <v>#VALUE!</v>
      </c>
      <c r="Q1307" s="408" t="s">
        <v>34</v>
      </c>
      <c r="R1307" s="409"/>
    </row>
    <row r="1308" spans="1:18" s="420" customFormat="1" ht="13.5" hidden="1" outlineLevel="3">
      <c r="A1308" s="412"/>
      <c r="B1308" s="413"/>
      <c r="C1308" s="404" t="s">
        <v>223</v>
      </c>
      <c r="D1308" s="462" t="s">
        <v>34</v>
      </c>
      <c r="E1308" s="415" t="s">
        <v>1506</v>
      </c>
      <c r="F1308" s="413"/>
      <c r="G1308" s="416">
        <v>5.398</v>
      </c>
      <c r="H1308" s="417" t="s">
        <v>34</v>
      </c>
      <c r="I1308" s="418"/>
      <c r="J1308" s="419"/>
      <c r="K1308" s="417" t="s">
        <v>34</v>
      </c>
      <c r="L1308" s="418"/>
      <c r="M1308" s="419"/>
      <c r="N1308" s="417" t="s">
        <v>34</v>
      </c>
      <c r="O1308" s="418"/>
      <c r="P1308" s="419">
        <f t="shared" si="18"/>
        <v>5.398</v>
      </c>
      <c r="Q1308" s="417" t="s">
        <v>34</v>
      </c>
      <c r="R1308" s="418"/>
    </row>
    <row r="1309" spans="1:18" s="429" customFormat="1" ht="13.5" hidden="1" outlineLevel="3">
      <c r="A1309" s="421"/>
      <c r="B1309" s="422"/>
      <c r="C1309" s="404" t="s">
        <v>223</v>
      </c>
      <c r="D1309" s="464" t="s">
        <v>34</v>
      </c>
      <c r="E1309" s="424" t="s">
        <v>227</v>
      </c>
      <c r="F1309" s="422"/>
      <c r="G1309" s="425">
        <v>97.992</v>
      </c>
      <c r="H1309" s="426" t="s">
        <v>34</v>
      </c>
      <c r="I1309" s="427"/>
      <c r="J1309" s="428"/>
      <c r="K1309" s="426" t="s">
        <v>34</v>
      </c>
      <c r="L1309" s="427"/>
      <c r="M1309" s="428"/>
      <c r="N1309" s="426" t="s">
        <v>34</v>
      </c>
      <c r="O1309" s="427"/>
      <c r="P1309" s="428">
        <f t="shared" si="18"/>
        <v>97.992</v>
      </c>
      <c r="Q1309" s="426" t="s">
        <v>34</v>
      </c>
      <c r="R1309" s="427"/>
    </row>
    <row r="1310" spans="1:18" s="320" customFormat="1" ht="22.5" customHeight="1" outlineLevel="2" collapsed="1">
      <c r="A1310" s="321"/>
      <c r="B1310" s="394" t="s">
        <v>1507</v>
      </c>
      <c r="C1310" s="394" t="s">
        <v>218</v>
      </c>
      <c r="D1310" s="461" t="s">
        <v>1508</v>
      </c>
      <c r="E1310" s="396" t="s">
        <v>1509</v>
      </c>
      <c r="F1310" s="397" t="s">
        <v>1005</v>
      </c>
      <c r="G1310" s="398">
        <v>27</v>
      </c>
      <c r="H1310" s="399">
        <v>69.7</v>
      </c>
      <c r="I1310" s="400">
        <f>ROUND(H1310*G1310,2)</f>
        <v>1881.9</v>
      </c>
      <c r="J1310" s="401"/>
      <c r="K1310" s="399">
        <v>69.7</v>
      </c>
      <c r="L1310" s="400">
        <f>ROUND(K1310*J1310,2)</f>
        <v>0</v>
      </c>
      <c r="M1310" s="401"/>
      <c r="N1310" s="399">
        <v>69.7</v>
      </c>
      <c r="O1310" s="400">
        <f>ROUND(N1310*M1310,2)</f>
        <v>0</v>
      </c>
      <c r="P1310" s="401">
        <f t="shared" si="18"/>
        <v>27</v>
      </c>
      <c r="Q1310" s="399">
        <v>69.7</v>
      </c>
      <c r="R1310" s="400">
        <f>ROUND(Q1310*P1310,2)</f>
        <v>1881.9</v>
      </c>
    </row>
    <row r="1311" spans="1:18" s="420" customFormat="1" ht="13.5" hidden="1" outlineLevel="3">
      <c r="A1311" s="412"/>
      <c r="B1311" s="413"/>
      <c r="C1311" s="404" t="s">
        <v>223</v>
      </c>
      <c r="D1311" s="462" t="s">
        <v>34</v>
      </c>
      <c r="E1311" s="415" t="s">
        <v>1510</v>
      </c>
      <c r="F1311" s="413"/>
      <c r="G1311" s="416">
        <v>25</v>
      </c>
      <c r="H1311" s="417" t="s">
        <v>34</v>
      </c>
      <c r="I1311" s="418"/>
      <c r="J1311" s="419"/>
      <c r="K1311" s="417" t="s">
        <v>34</v>
      </c>
      <c r="L1311" s="418"/>
      <c r="M1311" s="419"/>
      <c r="N1311" s="417" t="s">
        <v>34</v>
      </c>
      <c r="O1311" s="418"/>
      <c r="P1311" s="419">
        <f t="shared" si="18"/>
        <v>25</v>
      </c>
      <c r="Q1311" s="417" t="s">
        <v>34</v>
      </c>
      <c r="R1311" s="418"/>
    </row>
    <row r="1312" spans="1:18" s="420" customFormat="1" ht="13.5" hidden="1" outlineLevel="3">
      <c r="A1312" s="412"/>
      <c r="B1312" s="413"/>
      <c r="C1312" s="404" t="s">
        <v>223</v>
      </c>
      <c r="D1312" s="462" t="s">
        <v>34</v>
      </c>
      <c r="E1312" s="415" t="s">
        <v>1511</v>
      </c>
      <c r="F1312" s="413"/>
      <c r="G1312" s="416">
        <v>2</v>
      </c>
      <c r="H1312" s="417" t="s">
        <v>34</v>
      </c>
      <c r="I1312" s="418"/>
      <c r="J1312" s="419"/>
      <c r="K1312" s="417" t="s">
        <v>34</v>
      </c>
      <c r="L1312" s="418"/>
      <c r="M1312" s="419"/>
      <c r="N1312" s="417" t="s">
        <v>34</v>
      </c>
      <c r="O1312" s="418"/>
      <c r="P1312" s="419">
        <f t="shared" si="18"/>
        <v>2</v>
      </c>
      <c r="Q1312" s="417" t="s">
        <v>34</v>
      </c>
      <c r="R1312" s="418"/>
    </row>
    <row r="1313" spans="1:18" s="429" customFormat="1" ht="13.5" hidden="1" outlineLevel="3">
      <c r="A1313" s="421"/>
      <c r="B1313" s="422"/>
      <c r="C1313" s="404" t="s">
        <v>223</v>
      </c>
      <c r="D1313" s="464" t="s">
        <v>34</v>
      </c>
      <c r="E1313" s="424" t="s">
        <v>227</v>
      </c>
      <c r="F1313" s="422"/>
      <c r="G1313" s="425">
        <v>27</v>
      </c>
      <c r="H1313" s="426" t="s">
        <v>34</v>
      </c>
      <c r="I1313" s="427"/>
      <c r="J1313" s="428"/>
      <c r="K1313" s="426" t="s">
        <v>34</v>
      </c>
      <c r="L1313" s="427"/>
      <c r="M1313" s="428"/>
      <c r="N1313" s="426" t="s">
        <v>34</v>
      </c>
      <c r="O1313" s="427"/>
      <c r="P1313" s="428">
        <f t="shared" si="18"/>
        <v>27</v>
      </c>
      <c r="Q1313" s="426" t="s">
        <v>34</v>
      </c>
      <c r="R1313" s="427"/>
    </row>
    <row r="1314" spans="1:18" s="320" customFormat="1" ht="22.5" customHeight="1" outlineLevel="2" collapsed="1">
      <c r="A1314" s="321"/>
      <c r="B1314" s="453" t="s">
        <v>1512</v>
      </c>
      <c r="C1314" s="453" t="s">
        <v>316</v>
      </c>
      <c r="D1314" s="472" t="s">
        <v>1513</v>
      </c>
      <c r="E1314" s="455" t="s">
        <v>1514</v>
      </c>
      <c r="F1314" s="456" t="s">
        <v>1005</v>
      </c>
      <c r="G1314" s="457">
        <v>1.01</v>
      </c>
      <c r="H1314" s="458">
        <v>167.2</v>
      </c>
      <c r="I1314" s="459">
        <f>ROUND(H1314*G1314,2)</f>
        <v>168.87</v>
      </c>
      <c r="J1314" s="460"/>
      <c r="K1314" s="458">
        <v>167.2</v>
      </c>
      <c r="L1314" s="459">
        <f>ROUND(K1314*J1314,2)</f>
        <v>0</v>
      </c>
      <c r="M1314" s="460"/>
      <c r="N1314" s="458">
        <v>167.2</v>
      </c>
      <c r="O1314" s="459">
        <f>ROUND(N1314*M1314,2)</f>
        <v>0</v>
      </c>
      <c r="P1314" s="460">
        <f t="shared" si="18"/>
        <v>1.01</v>
      </c>
      <c r="Q1314" s="458">
        <v>167.2</v>
      </c>
      <c r="R1314" s="459">
        <f>ROUND(Q1314*P1314,2)</f>
        <v>168.87</v>
      </c>
    </row>
    <row r="1315" spans="1:18" s="420" customFormat="1" ht="13.5" hidden="1" outlineLevel="3">
      <c r="A1315" s="412"/>
      <c r="B1315" s="413"/>
      <c r="C1315" s="404" t="s">
        <v>223</v>
      </c>
      <c r="D1315" s="413"/>
      <c r="E1315" s="415" t="s">
        <v>1515</v>
      </c>
      <c r="F1315" s="413"/>
      <c r="G1315" s="416">
        <v>1.01</v>
      </c>
      <c r="H1315" s="417" t="s">
        <v>34</v>
      </c>
      <c r="I1315" s="418"/>
      <c r="J1315" s="419"/>
      <c r="K1315" s="417" t="s">
        <v>34</v>
      </c>
      <c r="L1315" s="418"/>
      <c r="M1315" s="419"/>
      <c r="N1315" s="417" t="s">
        <v>34</v>
      </c>
      <c r="O1315" s="418"/>
      <c r="P1315" s="419">
        <f t="shared" si="18"/>
        <v>1.01</v>
      </c>
      <c r="Q1315" s="417" t="s">
        <v>34</v>
      </c>
      <c r="R1315" s="418"/>
    </row>
    <row r="1316" spans="1:18" s="320" customFormat="1" ht="22.5" customHeight="1" outlineLevel="2" collapsed="1">
      <c r="A1316" s="321"/>
      <c r="B1316" s="453" t="s">
        <v>1516</v>
      </c>
      <c r="C1316" s="453" t="s">
        <v>316</v>
      </c>
      <c r="D1316" s="472" t="s">
        <v>1517</v>
      </c>
      <c r="E1316" s="455" t="s">
        <v>1518</v>
      </c>
      <c r="F1316" s="456" t="s">
        <v>1005</v>
      </c>
      <c r="G1316" s="457">
        <v>1.01</v>
      </c>
      <c r="H1316" s="458">
        <v>204.9</v>
      </c>
      <c r="I1316" s="459">
        <f>ROUND(H1316*G1316,2)</f>
        <v>206.95</v>
      </c>
      <c r="J1316" s="460"/>
      <c r="K1316" s="458">
        <v>204.9</v>
      </c>
      <c r="L1316" s="459">
        <f>ROUND(K1316*J1316,2)</f>
        <v>0</v>
      </c>
      <c r="M1316" s="460"/>
      <c r="N1316" s="458">
        <v>204.9</v>
      </c>
      <c r="O1316" s="459">
        <f>ROUND(N1316*M1316,2)</f>
        <v>0</v>
      </c>
      <c r="P1316" s="460">
        <f t="shared" si="18"/>
        <v>1.01</v>
      </c>
      <c r="Q1316" s="458">
        <v>204.9</v>
      </c>
      <c r="R1316" s="459">
        <f>ROUND(Q1316*P1316,2)</f>
        <v>206.95</v>
      </c>
    </row>
    <row r="1317" spans="1:18" s="420" customFormat="1" ht="13.5" hidden="1" outlineLevel="3">
      <c r="A1317" s="412"/>
      <c r="B1317" s="413"/>
      <c r="C1317" s="404" t="s">
        <v>223</v>
      </c>
      <c r="D1317" s="413"/>
      <c r="E1317" s="415" t="s">
        <v>1515</v>
      </c>
      <c r="F1317" s="413"/>
      <c r="G1317" s="416">
        <v>1.01</v>
      </c>
      <c r="H1317" s="417" t="s">
        <v>34</v>
      </c>
      <c r="I1317" s="418"/>
      <c r="J1317" s="419"/>
      <c r="K1317" s="417" t="s">
        <v>34</v>
      </c>
      <c r="L1317" s="418"/>
      <c r="M1317" s="419"/>
      <c r="N1317" s="417" t="s">
        <v>34</v>
      </c>
      <c r="O1317" s="418"/>
      <c r="P1317" s="419">
        <f t="shared" si="18"/>
        <v>1.01</v>
      </c>
      <c r="Q1317" s="417" t="s">
        <v>34</v>
      </c>
      <c r="R1317" s="418"/>
    </row>
    <row r="1318" spans="1:18" s="320" customFormat="1" ht="22.5" customHeight="1" outlineLevel="2" collapsed="1">
      <c r="A1318" s="321"/>
      <c r="B1318" s="453" t="s">
        <v>1519</v>
      </c>
      <c r="C1318" s="453" t="s">
        <v>316</v>
      </c>
      <c r="D1318" s="472" t="s">
        <v>1520</v>
      </c>
      <c r="E1318" s="455" t="s">
        <v>1521</v>
      </c>
      <c r="F1318" s="456" t="s">
        <v>1005</v>
      </c>
      <c r="G1318" s="457">
        <v>13.13</v>
      </c>
      <c r="H1318" s="458">
        <v>229.9</v>
      </c>
      <c r="I1318" s="459">
        <f>ROUND(H1318*G1318,2)</f>
        <v>3018.59</v>
      </c>
      <c r="J1318" s="460"/>
      <c r="K1318" s="458">
        <v>229.9</v>
      </c>
      <c r="L1318" s="459">
        <f>ROUND(K1318*J1318,2)</f>
        <v>0</v>
      </c>
      <c r="M1318" s="460"/>
      <c r="N1318" s="458">
        <v>229.9</v>
      </c>
      <c r="O1318" s="459">
        <f>ROUND(N1318*M1318,2)</f>
        <v>0</v>
      </c>
      <c r="P1318" s="460">
        <f t="shared" si="18"/>
        <v>13.13</v>
      </c>
      <c r="Q1318" s="458">
        <v>229.9</v>
      </c>
      <c r="R1318" s="459">
        <f>ROUND(Q1318*P1318,2)</f>
        <v>3018.59</v>
      </c>
    </row>
    <row r="1319" spans="1:18" s="420" customFormat="1" ht="13.5" hidden="1" outlineLevel="3">
      <c r="A1319" s="412"/>
      <c r="B1319" s="413"/>
      <c r="C1319" s="404" t="s">
        <v>223</v>
      </c>
      <c r="D1319" s="413"/>
      <c r="E1319" s="415" t="s">
        <v>1522</v>
      </c>
      <c r="F1319" s="413"/>
      <c r="G1319" s="416">
        <v>13.13</v>
      </c>
      <c r="H1319" s="417" t="s">
        <v>34</v>
      </c>
      <c r="I1319" s="418"/>
      <c r="J1319" s="419"/>
      <c r="K1319" s="417" t="s">
        <v>34</v>
      </c>
      <c r="L1319" s="418"/>
      <c r="M1319" s="419"/>
      <c r="N1319" s="417" t="s">
        <v>34</v>
      </c>
      <c r="O1319" s="418"/>
      <c r="P1319" s="419">
        <f t="shared" si="18"/>
        <v>13.13</v>
      </c>
      <c r="Q1319" s="417" t="s">
        <v>34</v>
      </c>
      <c r="R1319" s="418"/>
    </row>
    <row r="1320" spans="1:18" s="320" customFormat="1" ht="22.5" customHeight="1" outlineLevel="2" collapsed="1">
      <c r="A1320" s="321"/>
      <c r="B1320" s="453" t="s">
        <v>1523</v>
      </c>
      <c r="C1320" s="453" t="s">
        <v>316</v>
      </c>
      <c r="D1320" s="472" t="s">
        <v>1524</v>
      </c>
      <c r="E1320" s="455" t="s">
        <v>1525</v>
      </c>
      <c r="F1320" s="456" t="s">
        <v>1005</v>
      </c>
      <c r="G1320" s="457">
        <v>6.06</v>
      </c>
      <c r="H1320" s="458">
        <v>890.3</v>
      </c>
      <c r="I1320" s="459">
        <f>ROUND(H1320*G1320,2)</f>
        <v>5395.22</v>
      </c>
      <c r="J1320" s="460"/>
      <c r="K1320" s="458">
        <v>890.3</v>
      </c>
      <c r="L1320" s="459">
        <f>ROUND(K1320*J1320,2)</f>
        <v>0</v>
      </c>
      <c r="M1320" s="460"/>
      <c r="N1320" s="458">
        <v>890.3</v>
      </c>
      <c r="O1320" s="459">
        <f>ROUND(N1320*M1320,2)</f>
        <v>0</v>
      </c>
      <c r="P1320" s="460">
        <f t="shared" si="18"/>
        <v>6.06</v>
      </c>
      <c r="Q1320" s="458">
        <v>890.3</v>
      </c>
      <c r="R1320" s="459">
        <f>ROUND(Q1320*P1320,2)</f>
        <v>5395.22</v>
      </c>
    </row>
    <row r="1321" spans="1:18" s="420" customFormat="1" ht="13.5" hidden="1" outlineLevel="3">
      <c r="A1321" s="412"/>
      <c r="B1321" s="413"/>
      <c r="C1321" s="404" t="s">
        <v>223</v>
      </c>
      <c r="D1321" s="413"/>
      <c r="E1321" s="415" t="s">
        <v>1526</v>
      </c>
      <c r="F1321" s="413"/>
      <c r="G1321" s="416">
        <v>6.06</v>
      </c>
      <c r="H1321" s="417" t="s">
        <v>34</v>
      </c>
      <c r="I1321" s="418"/>
      <c r="J1321" s="419"/>
      <c r="K1321" s="417" t="s">
        <v>34</v>
      </c>
      <c r="L1321" s="418"/>
      <c r="M1321" s="419"/>
      <c r="N1321" s="417" t="s">
        <v>34</v>
      </c>
      <c r="O1321" s="418"/>
      <c r="P1321" s="419">
        <f t="shared" si="18"/>
        <v>6.06</v>
      </c>
      <c r="Q1321" s="417" t="s">
        <v>34</v>
      </c>
      <c r="R1321" s="418"/>
    </row>
    <row r="1322" spans="1:18" s="320" customFormat="1" ht="22.5" customHeight="1" outlineLevel="2" collapsed="1">
      <c r="A1322" s="321"/>
      <c r="B1322" s="453" t="s">
        <v>1527</v>
      </c>
      <c r="C1322" s="453" t="s">
        <v>316</v>
      </c>
      <c r="D1322" s="472" t="s">
        <v>1528</v>
      </c>
      <c r="E1322" s="455" t="s">
        <v>1529</v>
      </c>
      <c r="F1322" s="456" t="s">
        <v>1005</v>
      </c>
      <c r="G1322" s="457">
        <v>6.06</v>
      </c>
      <c r="H1322" s="458">
        <v>930.7</v>
      </c>
      <c r="I1322" s="459">
        <f>ROUND(H1322*G1322,2)</f>
        <v>5640.04</v>
      </c>
      <c r="J1322" s="460"/>
      <c r="K1322" s="458">
        <v>930.7</v>
      </c>
      <c r="L1322" s="459">
        <f>ROUND(K1322*J1322,2)</f>
        <v>0</v>
      </c>
      <c r="M1322" s="460"/>
      <c r="N1322" s="458">
        <v>930.7</v>
      </c>
      <c r="O1322" s="459">
        <f>ROUND(N1322*M1322,2)</f>
        <v>0</v>
      </c>
      <c r="P1322" s="460">
        <f t="shared" si="18"/>
        <v>6.06</v>
      </c>
      <c r="Q1322" s="458">
        <v>930.7</v>
      </c>
      <c r="R1322" s="459">
        <f>ROUND(Q1322*P1322,2)</f>
        <v>5640.04</v>
      </c>
    </row>
    <row r="1323" spans="1:18" s="420" customFormat="1" ht="13.5" hidden="1" outlineLevel="3">
      <c r="A1323" s="412"/>
      <c r="B1323" s="413"/>
      <c r="C1323" s="404" t="s">
        <v>223</v>
      </c>
      <c r="D1323" s="413"/>
      <c r="E1323" s="415" t="s">
        <v>1526</v>
      </c>
      <c r="F1323" s="413"/>
      <c r="G1323" s="416">
        <v>6.06</v>
      </c>
      <c r="H1323" s="417" t="s">
        <v>34</v>
      </c>
      <c r="I1323" s="418"/>
      <c r="J1323" s="419"/>
      <c r="K1323" s="417" t="s">
        <v>34</v>
      </c>
      <c r="L1323" s="418"/>
      <c r="M1323" s="419"/>
      <c r="N1323" s="417" t="s">
        <v>34</v>
      </c>
      <c r="O1323" s="418"/>
      <c r="P1323" s="419">
        <f t="shared" si="18"/>
        <v>6.06</v>
      </c>
      <c r="Q1323" s="417" t="s">
        <v>34</v>
      </c>
      <c r="R1323" s="418"/>
    </row>
    <row r="1324" spans="1:18" s="320" customFormat="1" ht="22.5" customHeight="1" outlineLevel="2" collapsed="1">
      <c r="A1324" s="321"/>
      <c r="B1324" s="394" t="s">
        <v>1530</v>
      </c>
      <c r="C1324" s="394" t="s">
        <v>218</v>
      </c>
      <c r="D1324" s="461" t="s">
        <v>1531</v>
      </c>
      <c r="E1324" s="396" t="s">
        <v>1532</v>
      </c>
      <c r="F1324" s="397" t="s">
        <v>1005</v>
      </c>
      <c r="G1324" s="398">
        <v>5</v>
      </c>
      <c r="H1324" s="399">
        <v>83.6</v>
      </c>
      <c r="I1324" s="400">
        <f>ROUND(H1324*G1324,2)</f>
        <v>418</v>
      </c>
      <c r="J1324" s="401"/>
      <c r="K1324" s="399">
        <v>83.6</v>
      </c>
      <c r="L1324" s="400">
        <f>ROUND(K1324*J1324,2)</f>
        <v>0</v>
      </c>
      <c r="M1324" s="401"/>
      <c r="N1324" s="399">
        <v>83.6</v>
      </c>
      <c r="O1324" s="400">
        <f>ROUND(N1324*M1324,2)</f>
        <v>0</v>
      </c>
      <c r="P1324" s="401">
        <f t="shared" si="18"/>
        <v>5</v>
      </c>
      <c r="Q1324" s="399">
        <v>83.6</v>
      </c>
      <c r="R1324" s="400">
        <f>ROUND(Q1324*P1324,2)</f>
        <v>418</v>
      </c>
    </row>
    <row r="1325" spans="1:18" s="420" customFormat="1" ht="13.5" hidden="1" outlineLevel="3">
      <c r="A1325" s="412"/>
      <c r="B1325" s="413"/>
      <c r="C1325" s="404" t="s">
        <v>223</v>
      </c>
      <c r="D1325" s="462" t="s">
        <v>34</v>
      </c>
      <c r="E1325" s="415" t="s">
        <v>1533</v>
      </c>
      <c r="F1325" s="413"/>
      <c r="G1325" s="416">
        <v>5</v>
      </c>
      <c r="H1325" s="417" t="s">
        <v>34</v>
      </c>
      <c r="I1325" s="418"/>
      <c r="J1325" s="419"/>
      <c r="K1325" s="417" t="s">
        <v>34</v>
      </c>
      <c r="L1325" s="418"/>
      <c r="M1325" s="419"/>
      <c r="N1325" s="417" t="s">
        <v>34</v>
      </c>
      <c r="O1325" s="418"/>
      <c r="P1325" s="419">
        <f t="shared" si="18"/>
        <v>5</v>
      </c>
      <c r="Q1325" s="417" t="s">
        <v>34</v>
      </c>
      <c r="R1325" s="418"/>
    </row>
    <row r="1326" spans="1:18" s="320" customFormat="1" ht="22.5" customHeight="1" outlineLevel="2" collapsed="1">
      <c r="A1326" s="321"/>
      <c r="B1326" s="453" t="s">
        <v>1534</v>
      </c>
      <c r="C1326" s="453" t="s">
        <v>316</v>
      </c>
      <c r="D1326" s="472" t="s">
        <v>1535</v>
      </c>
      <c r="E1326" s="455" t="s">
        <v>1536</v>
      </c>
      <c r="F1326" s="456" t="s">
        <v>1005</v>
      </c>
      <c r="G1326" s="457">
        <v>5.05</v>
      </c>
      <c r="H1326" s="458">
        <v>253.6</v>
      </c>
      <c r="I1326" s="459">
        <f>ROUND(H1326*G1326,2)</f>
        <v>1280.68</v>
      </c>
      <c r="J1326" s="460"/>
      <c r="K1326" s="458">
        <v>253.6</v>
      </c>
      <c r="L1326" s="459">
        <f>ROUND(K1326*J1326,2)</f>
        <v>0</v>
      </c>
      <c r="M1326" s="460"/>
      <c r="N1326" s="458">
        <v>253.6</v>
      </c>
      <c r="O1326" s="459">
        <f>ROUND(N1326*M1326,2)</f>
        <v>0</v>
      </c>
      <c r="P1326" s="460">
        <f t="shared" si="18"/>
        <v>5.05</v>
      </c>
      <c r="Q1326" s="458">
        <v>253.6</v>
      </c>
      <c r="R1326" s="459">
        <f>ROUND(Q1326*P1326,2)</f>
        <v>1280.68</v>
      </c>
    </row>
    <row r="1327" spans="1:18" s="420" customFormat="1" ht="13.5" hidden="1" outlineLevel="3">
      <c r="A1327" s="412"/>
      <c r="B1327" s="413"/>
      <c r="C1327" s="404" t="s">
        <v>223</v>
      </c>
      <c r="D1327" s="413"/>
      <c r="E1327" s="415" t="s">
        <v>1537</v>
      </c>
      <c r="F1327" s="413"/>
      <c r="G1327" s="416">
        <v>5.05</v>
      </c>
      <c r="H1327" s="417" t="s">
        <v>34</v>
      </c>
      <c r="I1327" s="418"/>
      <c r="J1327" s="419"/>
      <c r="K1327" s="417" t="s">
        <v>34</v>
      </c>
      <c r="L1327" s="418"/>
      <c r="M1327" s="419"/>
      <c r="N1327" s="417" t="s">
        <v>34</v>
      </c>
      <c r="O1327" s="418"/>
      <c r="P1327" s="419">
        <f t="shared" si="18"/>
        <v>5.05</v>
      </c>
      <c r="Q1327" s="417" t="s">
        <v>34</v>
      </c>
      <c r="R1327" s="418"/>
    </row>
    <row r="1328" spans="1:18" s="320" customFormat="1" ht="22.5" customHeight="1" outlineLevel="2" collapsed="1">
      <c r="A1328" s="321"/>
      <c r="B1328" s="394" t="s">
        <v>1538</v>
      </c>
      <c r="C1328" s="394" t="s">
        <v>218</v>
      </c>
      <c r="D1328" s="461" t="s">
        <v>1539</v>
      </c>
      <c r="E1328" s="396" t="s">
        <v>1540</v>
      </c>
      <c r="F1328" s="397" t="s">
        <v>1005</v>
      </c>
      <c r="G1328" s="398">
        <v>1</v>
      </c>
      <c r="H1328" s="399">
        <v>167.2</v>
      </c>
      <c r="I1328" s="400">
        <f>ROUND(H1328*G1328,2)</f>
        <v>167.2</v>
      </c>
      <c r="J1328" s="401"/>
      <c r="K1328" s="399">
        <v>167.2</v>
      </c>
      <c r="L1328" s="400">
        <f>ROUND(K1328*J1328,2)</f>
        <v>0</v>
      </c>
      <c r="M1328" s="401"/>
      <c r="N1328" s="399">
        <v>167.2</v>
      </c>
      <c r="O1328" s="400">
        <f>ROUND(N1328*M1328,2)</f>
        <v>0</v>
      </c>
      <c r="P1328" s="401">
        <f t="shared" si="18"/>
        <v>1</v>
      </c>
      <c r="Q1328" s="399">
        <v>167.2</v>
      </c>
      <c r="R1328" s="400">
        <f>ROUND(Q1328*P1328,2)</f>
        <v>167.2</v>
      </c>
    </row>
    <row r="1329" spans="1:18" s="420" customFormat="1" ht="13.5" hidden="1" outlineLevel="3">
      <c r="A1329" s="412"/>
      <c r="B1329" s="413"/>
      <c r="C1329" s="404" t="s">
        <v>223</v>
      </c>
      <c r="D1329" s="462" t="s">
        <v>34</v>
      </c>
      <c r="E1329" s="415" t="s">
        <v>1541</v>
      </c>
      <c r="F1329" s="413"/>
      <c r="G1329" s="416">
        <v>1</v>
      </c>
      <c r="H1329" s="417" t="s">
        <v>34</v>
      </c>
      <c r="I1329" s="418"/>
      <c r="J1329" s="419"/>
      <c r="K1329" s="417" t="s">
        <v>34</v>
      </c>
      <c r="L1329" s="418"/>
      <c r="M1329" s="419"/>
      <c r="N1329" s="417" t="s">
        <v>34</v>
      </c>
      <c r="O1329" s="418"/>
      <c r="P1329" s="419">
        <f t="shared" si="18"/>
        <v>1</v>
      </c>
      <c r="Q1329" s="417" t="s">
        <v>34</v>
      </c>
      <c r="R1329" s="418"/>
    </row>
    <row r="1330" spans="1:18" s="320" customFormat="1" ht="22.5" customHeight="1" outlineLevel="2" collapsed="1">
      <c r="A1330" s="321"/>
      <c r="B1330" s="394" t="s">
        <v>1542</v>
      </c>
      <c r="C1330" s="394" t="s">
        <v>218</v>
      </c>
      <c r="D1330" s="461" t="s">
        <v>1543</v>
      </c>
      <c r="E1330" s="396" t="s">
        <v>1544</v>
      </c>
      <c r="F1330" s="397" t="s">
        <v>221</v>
      </c>
      <c r="G1330" s="398">
        <v>10.997</v>
      </c>
      <c r="H1330" s="399">
        <v>3295</v>
      </c>
      <c r="I1330" s="400">
        <f>ROUND(H1330*G1330,2)</f>
        <v>36235.12</v>
      </c>
      <c r="J1330" s="401"/>
      <c r="K1330" s="399">
        <v>3295</v>
      </c>
      <c r="L1330" s="400">
        <f>ROUND(K1330*J1330,2)</f>
        <v>0</v>
      </c>
      <c r="M1330" s="401"/>
      <c r="N1330" s="399">
        <v>3295</v>
      </c>
      <c r="O1330" s="400">
        <f>ROUND(N1330*M1330,2)</f>
        <v>0</v>
      </c>
      <c r="P1330" s="401">
        <f t="shared" si="18"/>
        <v>10.997</v>
      </c>
      <c r="Q1330" s="399">
        <v>3295</v>
      </c>
      <c r="R1330" s="400">
        <f>ROUND(Q1330*P1330,2)</f>
        <v>36235.12</v>
      </c>
    </row>
    <row r="1331" spans="1:18" s="411" customFormat="1" ht="13.5" hidden="1" outlineLevel="3">
      <c r="A1331" s="402"/>
      <c r="B1331" s="403"/>
      <c r="C1331" s="404" t="s">
        <v>223</v>
      </c>
      <c r="D1331" s="407" t="s">
        <v>34</v>
      </c>
      <c r="E1331" s="406" t="s">
        <v>1545</v>
      </c>
      <c r="F1331" s="403"/>
      <c r="G1331" s="407" t="s">
        <v>34</v>
      </c>
      <c r="H1331" s="408" t="s">
        <v>34</v>
      </c>
      <c r="I1331" s="409"/>
      <c r="J1331" s="410"/>
      <c r="K1331" s="408" t="s">
        <v>34</v>
      </c>
      <c r="L1331" s="409"/>
      <c r="M1331" s="410"/>
      <c r="N1331" s="408" t="s">
        <v>34</v>
      </c>
      <c r="O1331" s="409"/>
      <c r="P1331" s="410" t="e">
        <f t="shared" si="18"/>
        <v>#VALUE!</v>
      </c>
      <c r="Q1331" s="408" t="s">
        <v>34</v>
      </c>
      <c r="R1331" s="409"/>
    </row>
    <row r="1332" spans="1:18" s="411" customFormat="1" ht="13.5" hidden="1" outlineLevel="3">
      <c r="A1332" s="402"/>
      <c r="B1332" s="403"/>
      <c r="C1332" s="404" t="s">
        <v>223</v>
      </c>
      <c r="D1332" s="407" t="s">
        <v>34</v>
      </c>
      <c r="E1332" s="406" t="s">
        <v>677</v>
      </c>
      <c r="F1332" s="403"/>
      <c r="G1332" s="407" t="s">
        <v>34</v>
      </c>
      <c r="H1332" s="408" t="s">
        <v>34</v>
      </c>
      <c r="I1332" s="409"/>
      <c r="J1332" s="410"/>
      <c r="K1332" s="408" t="s">
        <v>34</v>
      </c>
      <c r="L1332" s="409"/>
      <c r="M1332" s="410"/>
      <c r="N1332" s="408" t="s">
        <v>34</v>
      </c>
      <c r="O1332" s="409"/>
      <c r="P1332" s="410" t="e">
        <f t="shared" si="18"/>
        <v>#VALUE!</v>
      </c>
      <c r="Q1332" s="408" t="s">
        <v>34</v>
      </c>
      <c r="R1332" s="409"/>
    </row>
    <row r="1333" spans="1:18" s="420" customFormat="1" ht="13.5" hidden="1" outlineLevel="3">
      <c r="A1333" s="412"/>
      <c r="B1333" s="413"/>
      <c r="C1333" s="404" t="s">
        <v>223</v>
      </c>
      <c r="D1333" s="462" t="s">
        <v>34</v>
      </c>
      <c r="E1333" s="415" t="s">
        <v>1546</v>
      </c>
      <c r="F1333" s="413"/>
      <c r="G1333" s="416">
        <v>1.373</v>
      </c>
      <c r="H1333" s="417" t="s">
        <v>34</v>
      </c>
      <c r="I1333" s="418"/>
      <c r="J1333" s="419"/>
      <c r="K1333" s="417" t="s">
        <v>34</v>
      </c>
      <c r="L1333" s="418"/>
      <c r="M1333" s="419"/>
      <c r="N1333" s="417" t="s">
        <v>34</v>
      </c>
      <c r="O1333" s="418"/>
      <c r="P1333" s="419">
        <f t="shared" si="18"/>
        <v>1.373</v>
      </c>
      <c r="Q1333" s="417" t="s">
        <v>34</v>
      </c>
      <c r="R1333" s="418"/>
    </row>
    <row r="1334" spans="1:18" s="420" customFormat="1" ht="13.5" hidden="1" outlineLevel="3">
      <c r="A1334" s="412"/>
      <c r="B1334" s="413"/>
      <c r="C1334" s="404" t="s">
        <v>223</v>
      </c>
      <c r="D1334" s="462" t="s">
        <v>34</v>
      </c>
      <c r="E1334" s="415" t="s">
        <v>1547</v>
      </c>
      <c r="F1334" s="413"/>
      <c r="G1334" s="416">
        <v>3.256</v>
      </c>
      <c r="H1334" s="417" t="s">
        <v>34</v>
      </c>
      <c r="I1334" s="418"/>
      <c r="J1334" s="419"/>
      <c r="K1334" s="417" t="s">
        <v>34</v>
      </c>
      <c r="L1334" s="418"/>
      <c r="M1334" s="419"/>
      <c r="N1334" s="417" t="s">
        <v>34</v>
      </c>
      <c r="O1334" s="418"/>
      <c r="P1334" s="419">
        <f t="shared" si="18"/>
        <v>3.256</v>
      </c>
      <c r="Q1334" s="417" t="s">
        <v>34</v>
      </c>
      <c r="R1334" s="418"/>
    </row>
    <row r="1335" spans="1:18" s="420" customFormat="1" ht="13.5" hidden="1" outlineLevel="3">
      <c r="A1335" s="412"/>
      <c r="B1335" s="413"/>
      <c r="C1335" s="404" t="s">
        <v>223</v>
      </c>
      <c r="D1335" s="462" t="s">
        <v>34</v>
      </c>
      <c r="E1335" s="415" t="s">
        <v>1548</v>
      </c>
      <c r="F1335" s="413"/>
      <c r="G1335" s="416">
        <v>-0.906</v>
      </c>
      <c r="H1335" s="417" t="s">
        <v>34</v>
      </c>
      <c r="I1335" s="418"/>
      <c r="J1335" s="419"/>
      <c r="K1335" s="417" t="s">
        <v>34</v>
      </c>
      <c r="L1335" s="418"/>
      <c r="M1335" s="419"/>
      <c r="N1335" s="417" t="s">
        <v>34</v>
      </c>
      <c r="O1335" s="418"/>
      <c r="P1335" s="419">
        <f aca="true" t="shared" si="19" ref="P1335:P1398">J1335+M1335+G1335</f>
        <v>-0.906</v>
      </c>
      <c r="Q1335" s="417" t="s">
        <v>34</v>
      </c>
      <c r="R1335" s="418"/>
    </row>
    <row r="1336" spans="1:18" s="420" customFormat="1" ht="13.5" hidden="1" outlineLevel="3">
      <c r="A1336" s="412"/>
      <c r="B1336" s="413"/>
      <c r="C1336" s="404" t="s">
        <v>223</v>
      </c>
      <c r="D1336" s="462" t="s">
        <v>34</v>
      </c>
      <c r="E1336" s="415" t="s">
        <v>1549</v>
      </c>
      <c r="F1336" s="413"/>
      <c r="G1336" s="416">
        <v>-0.552</v>
      </c>
      <c r="H1336" s="417" t="s">
        <v>34</v>
      </c>
      <c r="I1336" s="418"/>
      <c r="J1336" s="419"/>
      <c r="K1336" s="417" t="s">
        <v>34</v>
      </c>
      <c r="L1336" s="418"/>
      <c r="M1336" s="419"/>
      <c r="N1336" s="417" t="s">
        <v>34</v>
      </c>
      <c r="O1336" s="418"/>
      <c r="P1336" s="419">
        <f t="shared" si="19"/>
        <v>-0.552</v>
      </c>
      <c r="Q1336" s="417" t="s">
        <v>34</v>
      </c>
      <c r="R1336" s="418"/>
    </row>
    <row r="1337" spans="1:18" s="420" customFormat="1" ht="13.5" hidden="1" outlineLevel="3">
      <c r="A1337" s="412"/>
      <c r="B1337" s="413"/>
      <c r="C1337" s="404" t="s">
        <v>223</v>
      </c>
      <c r="D1337" s="462" t="s">
        <v>34</v>
      </c>
      <c r="E1337" s="415" t="s">
        <v>1550</v>
      </c>
      <c r="F1337" s="413"/>
      <c r="G1337" s="416">
        <v>-0.045</v>
      </c>
      <c r="H1337" s="417" t="s">
        <v>34</v>
      </c>
      <c r="I1337" s="418"/>
      <c r="J1337" s="419"/>
      <c r="K1337" s="417" t="s">
        <v>34</v>
      </c>
      <c r="L1337" s="418"/>
      <c r="M1337" s="419"/>
      <c r="N1337" s="417" t="s">
        <v>34</v>
      </c>
      <c r="O1337" s="418"/>
      <c r="P1337" s="419">
        <f t="shared" si="19"/>
        <v>-0.045</v>
      </c>
      <c r="Q1337" s="417" t="s">
        <v>34</v>
      </c>
      <c r="R1337" s="418"/>
    </row>
    <row r="1338" spans="1:18" s="420" customFormat="1" ht="13.5" hidden="1" outlineLevel="3">
      <c r="A1338" s="412"/>
      <c r="B1338" s="413"/>
      <c r="C1338" s="404" t="s">
        <v>223</v>
      </c>
      <c r="D1338" s="462" t="s">
        <v>34</v>
      </c>
      <c r="E1338" s="415" t="s">
        <v>1551</v>
      </c>
      <c r="F1338" s="413"/>
      <c r="G1338" s="416">
        <v>-0.067</v>
      </c>
      <c r="H1338" s="417" t="s">
        <v>34</v>
      </c>
      <c r="I1338" s="418"/>
      <c r="J1338" s="419"/>
      <c r="K1338" s="417" t="s">
        <v>34</v>
      </c>
      <c r="L1338" s="418"/>
      <c r="M1338" s="419"/>
      <c r="N1338" s="417" t="s">
        <v>34</v>
      </c>
      <c r="O1338" s="418"/>
      <c r="P1338" s="419">
        <f t="shared" si="19"/>
        <v>-0.067</v>
      </c>
      <c r="Q1338" s="417" t="s">
        <v>34</v>
      </c>
      <c r="R1338" s="418"/>
    </row>
    <row r="1339" spans="1:18" s="411" customFormat="1" ht="13.5" hidden="1" outlineLevel="3">
      <c r="A1339" s="402"/>
      <c r="B1339" s="403"/>
      <c r="C1339" s="404" t="s">
        <v>223</v>
      </c>
      <c r="D1339" s="407" t="s">
        <v>34</v>
      </c>
      <c r="E1339" s="406" t="s">
        <v>759</v>
      </c>
      <c r="F1339" s="403"/>
      <c r="G1339" s="407" t="s">
        <v>34</v>
      </c>
      <c r="H1339" s="408" t="s">
        <v>34</v>
      </c>
      <c r="I1339" s="409"/>
      <c r="J1339" s="410"/>
      <c r="K1339" s="408" t="s">
        <v>34</v>
      </c>
      <c r="L1339" s="409"/>
      <c r="M1339" s="410"/>
      <c r="N1339" s="408" t="s">
        <v>34</v>
      </c>
      <c r="O1339" s="409"/>
      <c r="P1339" s="410" t="e">
        <f t="shared" si="19"/>
        <v>#VALUE!</v>
      </c>
      <c r="Q1339" s="408" t="s">
        <v>34</v>
      </c>
      <c r="R1339" s="409"/>
    </row>
    <row r="1340" spans="1:18" s="420" customFormat="1" ht="13.5" hidden="1" outlineLevel="3">
      <c r="A1340" s="412"/>
      <c r="B1340" s="413"/>
      <c r="C1340" s="404" t="s">
        <v>223</v>
      </c>
      <c r="D1340" s="462" t="s">
        <v>34</v>
      </c>
      <c r="E1340" s="415" t="s">
        <v>1546</v>
      </c>
      <c r="F1340" s="413"/>
      <c r="G1340" s="416">
        <v>1.373</v>
      </c>
      <c r="H1340" s="417" t="s">
        <v>34</v>
      </c>
      <c r="I1340" s="418"/>
      <c r="J1340" s="419"/>
      <c r="K1340" s="417" t="s">
        <v>34</v>
      </c>
      <c r="L1340" s="418"/>
      <c r="M1340" s="419"/>
      <c r="N1340" s="417" t="s">
        <v>34</v>
      </c>
      <c r="O1340" s="418"/>
      <c r="P1340" s="419">
        <f t="shared" si="19"/>
        <v>1.373</v>
      </c>
      <c r="Q1340" s="417" t="s">
        <v>34</v>
      </c>
      <c r="R1340" s="418"/>
    </row>
    <row r="1341" spans="1:18" s="420" customFormat="1" ht="13.5" hidden="1" outlineLevel="3">
      <c r="A1341" s="412"/>
      <c r="B1341" s="413"/>
      <c r="C1341" s="404" t="s">
        <v>223</v>
      </c>
      <c r="D1341" s="462" t="s">
        <v>34</v>
      </c>
      <c r="E1341" s="415" t="s">
        <v>1552</v>
      </c>
      <c r="F1341" s="413"/>
      <c r="G1341" s="416">
        <v>2.637</v>
      </c>
      <c r="H1341" s="417" t="s">
        <v>34</v>
      </c>
      <c r="I1341" s="418"/>
      <c r="J1341" s="419"/>
      <c r="K1341" s="417" t="s">
        <v>34</v>
      </c>
      <c r="L1341" s="418"/>
      <c r="M1341" s="419"/>
      <c r="N1341" s="417" t="s">
        <v>34</v>
      </c>
      <c r="O1341" s="418"/>
      <c r="P1341" s="419">
        <f t="shared" si="19"/>
        <v>2.637</v>
      </c>
      <c r="Q1341" s="417" t="s">
        <v>34</v>
      </c>
      <c r="R1341" s="418"/>
    </row>
    <row r="1342" spans="1:18" s="420" customFormat="1" ht="13.5" hidden="1" outlineLevel="3">
      <c r="A1342" s="412"/>
      <c r="B1342" s="413"/>
      <c r="C1342" s="404" t="s">
        <v>223</v>
      </c>
      <c r="D1342" s="462" t="s">
        <v>34</v>
      </c>
      <c r="E1342" s="415" t="s">
        <v>1553</v>
      </c>
      <c r="F1342" s="413"/>
      <c r="G1342" s="416">
        <v>-0.713</v>
      </c>
      <c r="H1342" s="417" t="s">
        <v>34</v>
      </c>
      <c r="I1342" s="418"/>
      <c r="J1342" s="419"/>
      <c r="K1342" s="417" t="s">
        <v>34</v>
      </c>
      <c r="L1342" s="418"/>
      <c r="M1342" s="419"/>
      <c r="N1342" s="417" t="s">
        <v>34</v>
      </c>
      <c r="O1342" s="418"/>
      <c r="P1342" s="419">
        <f t="shared" si="19"/>
        <v>-0.713</v>
      </c>
      <c r="Q1342" s="417" t="s">
        <v>34</v>
      </c>
      <c r="R1342" s="418"/>
    </row>
    <row r="1343" spans="1:18" s="420" customFormat="1" ht="13.5" hidden="1" outlineLevel="3">
      <c r="A1343" s="412"/>
      <c r="B1343" s="413"/>
      <c r="C1343" s="404" t="s">
        <v>223</v>
      </c>
      <c r="D1343" s="462" t="s">
        <v>34</v>
      </c>
      <c r="E1343" s="415" t="s">
        <v>1549</v>
      </c>
      <c r="F1343" s="413"/>
      <c r="G1343" s="416">
        <v>-0.552</v>
      </c>
      <c r="H1343" s="417" t="s">
        <v>34</v>
      </c>
      <c r="I1343" s="418"/>
      <c r="J1343" s="419"/>
      <c r="K1343" s="417" t="s">
        <v>34</v>
      </c>
      <c r="L1343" s="418"/>
      <c r="M1343" s="419"/>
      <c r="N1343" s="417" t="s">
        <v>34</v>
      </c>
      <c r="O1343" s="418"/>
      <c r="P1343" s="419">
        <f t="shared" si="19"/>
        <v>-0.552</v>
      </c>
      <c r="Q1343" s="417" t="s">
        <v>34</v>
      </c>
      <c r="R1343" s="418"/>
    </row>
    <row r="1344" spans="1:18" s="420" customFormat="1" ht="13.5" hidden="1" outlineLevel="3">
      <c r="A1344" s="412"/>
      <c r="B1344" s="413"/>
      <c r="C1344" s="404" t="s">
        <v>223</v>
      </c>
      <c r="D1344" s="462" t="s">
        <v>34</v>
      </c>
      <c r="E1344" s="415" t="s">
        <v>1554</v>
      </c>
      <c r="F1344" s="413"/>
      <c r="G1344" s="416">
        <v>0</v>
      </c>
      <c r="H1344" s="417" t="s">
        <v>34</v>
      </c>
      <c r="I1344" s="418"/>
      <c r="J1344" s="419"/>
      <c r="K1344" s="417" t="s">
        <v>34</v>
      </c>
      <c r="L1344" s="418"/>
      <c r="M1344" s="419"/>
      <c r="N1344" s="417" t="s">
        <v>34</v>
      </c>
      <c r="O1344" s="418"/>
      <c r="P1344" s="419">
        <f t="shared" si="19"/>
        <v>0</v>
      </c>
      <c r="Q1344" s="417" t="s">
        <v>34</v>
      </c>
      <c r="R1344" s="418"/>
    </row>
    <row r="1345" spans="1:18" s="420" customFormat="1" ht="13.5" hidden="1" outlineLevel="3">
      <c r="A1345" s="412"/>
      <c r="B1345" s="413"/>
      <c r="C1345" s="404" t="s">
        <v>223</v>
      </c>
      <c r="D1345" s="462" t="s">
        <v>34</v>
      </c>
      <c r="E1345" s="415" t="s">
        <v>1551</v>
      </c>
      <c r="F1345" s="413"/>
      <c r="G1345" s="416">
        <v>-0.067</v>
      </c>
      <c r="H1345" s="417" t="s">
        <v>34</v>
      </c>
      <c r="I1345" s="418"/>
      <c r="J1345" s="419"/>
      <c r="K1345" s="417" t="s">
        <v>34</v>
      </c>
      <c r="L1345" s="418"/>
      <c r="M1345" s="419"/>
      <c r="N1345" s="417" t="s">
        <v>34</v>
      </c>
      <c r="O1345" s="418"/>
      <c r="P1345" s="419">
        <f t="shared" si="19"/>
        <v>-0.067</v>
      </c>
      <c r="Q1345" s="417" t="s">
        <v>34</v>
      </c>
      <c r="R1345" s="418"/>
    </row>
    <row r="1346" spans="1:18" s="411" customFormat="1" ht="13.5" hidden="1" outlineLevel="3">
      <c r="A1346" s="402"/>
      <c r="B1346" s="403"/>
      <c r="C1346" s="404" t="s">
        <v>223</v>
      </c>
      <c r="D1346" s="407" t="s">
        <v>34</v>
      </c>
      <c r="E1346" s="406" t="s">
        <v>765</v>
      </c>
      <c r="F1346" s="403"/>
      <c r="G1346" s="407" t="s">
        <v>34</v>
      </c>
      <c r="H1346" s="408" t="s">
        <v>34</v>
      </c>
      <c r="I1346" s="409"/>
      <c r="J1346" s="410"/>
      <c r="K1346" s="408" t="s">
        <v>34</v>
      </c>
      <c r="L1346" s="409"/>
      <c r="M1346" s="410"/>
      <c r="N1346" s="408" t="s">
        <v>34</v>
      </c>
      <c r="O1346" s="409"/>
      <c r="P1346" s="410" t="e">
        <f t="shared" si="19"/>
        <v>#VALUE!</v>
      </c>
      <c r="Q1346" s="408" t="s">
        <v>34</v>
      </c>
      <c r="R1346" s="409"/>
    </row>
    <row r="1347" spans="1:18" s="420" customFormat="1" ht="13.5" hidden="1" outlineLevel="3">
      <c r="A1347" s="412"/>
      <c r="B1347" s="413"/>
      <c r="C1347" s="404" t="s">
        <v>223</v>
      </c>
      <c r="D1347" s="462" t="s">
        <v>34</v>
      </c>
      <c r="E1347" s="415" t="s">
        <v>1546</v>
      </c>
      <c r="F1347" s="413"/>
      <c r="G1347" s="416">
        <v>1.373</v>
      </c>
      <c r="H1347" s="417" t="s">
        <v>34</v>
      </c>
      <c r="I1347" s="418"/>
      <c r="J1347" s="419"/>
      <c r="K1347" s="417" t="s">
        <v>34</v>
      </c>
      <c r="L1347" s="418"/>
      <c r="M1347" s="419"/>
      <c r="N1347" s="417" t="s">
        <v>34</v>
      </c>
      <c r="O1347" s="418"/>
      <c r="P1347" s="419">
        <f t="shared" si="19"/>
        <v>1.373</v>
      </c>
      <c r="Q1347" s="417" t="s">
        <v>34</v>
      </c>
      <c r="R1347" s="418"/>
    </row>
    <row r="1348" spans="1:18" s="420" customFormat="1" ht="13.5" hidden="1" outlineLevel="3">
      <c r="A1348" s="412"/>
      <c r="B1348" s="413"/>
      <c r="C1348" s="404" t="s">
        <v>223</v>
      </c>
      <c r="D1348" s="462" t="s">
        <v>34</v>
      </c>
      <c r="E1348" s="415" t="s">
        <v>1555</v>
      </c>
      <c r="F1348" s="413"/>
      <c r="G1348" s="416">
        <v>2.458</v>
      </c>
      <c r="H1348" s="417" t="s">
        <v>34</v>
      </c>
      <c r="I1348" s="418"/>
      <c r="J1348" s="419"/>
      <c r="K1348" s="417" t="s">
        <v>34</v>
      </c>
      <c r="L1348" s="418"/>
      <c r="M1348" s="419"/>
      <c r="N1348" s="417" t="s">
        <v>34</v>
      </c>
      <c r="O1348" s="418"/>
      <c r="P1348" s="419">
        <f t="shared" si="19"/>
        <v>2.458</v>
      </c>
      <c r="Q1348" s="417" t="s">
        <v>34</v>
      </c>
      <c r="R1348" s="418"/>
    </row>
    <row r="1349" spans="1:18" s="420" customFormat="1" ht="13.5" hidden="1" outlineLevel="3">
      <c r="A1349" s="412"/>
      <c r="B1349" s="413"/>
      <c r="C1349" s="404" t="s">
        <v>223</v>
      </c>
      <c r="D1349" s="462" t="s">
        <v>34</v>
      </c>
      <c r="E1349" s="415" t="s">
        <v>1556</v>
      </c>
      <c r="F1349" s="413"/>
      <c r="G1349" s="416">
        <v>-0.58</v>
      </c>
      <c r="H1349" s="417" t="s">
        <v>34</v>
      </c>
      <c r="I1349" s="418"/>
      <c r="J1349" s="419"/>
      <c r="K1349" s="417" t="s">
        <v>34</v>
      </c>
      <c r="L1349" s="418"/>
      <c r="M1349" s="419"/>
      <c r="N1349" s="417" t="s">
        <v>34</v>
      </c>
      <c r="O1349" s="418"/>
      <c r="P1349" s="419">
        <f t="shared" si="19"/>
        <v>-0.58</v>
      </c>
      <c r="Q1349" s="417" t="s">
        <v>34</v>
      </c>
      <c r="R1349" s="418"/>
    </row>
    <row r="1350" spans="1:18" s="420" customFormat="1" ht="13.5" hidden="1" outlineLevel="3">
      <c r="A1350" s="412"/>
      <c r="B1350" s="413"/>
      <c r="C1350" s="404" t="s">
        <v>223</v>
      </c>
      <c r="D1350" s="462" t="s">
        <v>34</v>
      </c>
      <c r="E1350" s="415" t="s">
        <v>1549</v>
      </c>
      <c r="F1350" s="413"/>
      <c r="G1350" s="416">
        <v>-0.552</v>
      </c>
      <c r="H1350" s="417" t="s">
        <v>34</v>
      </c>
      <c r="I1350" s="418"/>
      <c r="J1350" s="419"/>
      <c r="K1350" s="417" t="s">
        <v>34</v>
      </c>
      <c r="L1350" s="418"/>
      <c r="M1350" s="419"/>
      <c r="N1350" s="417" t="s">
        <v>34</v>
      </c>
      <c r="O1350" s="418"/>
      <c r="P1350" s="419">
        <f t="shared" si="19"/>
        <v>-0.552</v>
      </c>
      <c r="Q1350" s="417" t="s">
        <v>34</v>
      </c>
      <c r="R1350" s="418"/>
    </row>
    <row r="1351" spans="1:18" s="420" customFormat="1" ht="13.5" hidden="1" outlineLevel="3">
      <c r="A1351" s="412"/>
      <c r="B1351" s="413"/>
      <c r="C1351" s="404" t="s">
        <v>223</v>
      </c>
      <c r="D1351" s="462" t="s">
        <v>34</v>
      </c>
      <c r="E1351" s="415" t="s">
        <v>1557</v>
      </c>
      <c r="F1351" s="413"/>
      <c r="G1351" s="416">
        <v>-0.022</v>
      </c>
      <c r="H1351" s="417" t="s">
        <v>34</v>
      </c>
      <c r="I1351" s="418"/>
      <c r="J1351" s="419"/>
      <c r="K1351" s="417" t="s">
        <v>34</v>
      </c>
      <c r="L1351" s="418"/>
      <c r="M1351" s="419"/>
      <c r="N1351" s="417" t="s">
        <v>34</v>
      </c>
      <c r="O1351" s="418"/>
      <c r="P1351" s="419">
        <f t="shared" si="19"/>
        <v>-0.022</v>
      </c>
      <c r="Q1351" s="417" t="s">
        <v>34</v>
      </c>
      <c r="R1351" s="418"/>
    </row>
    <row r="1352" spans="1:18" s="420" customFormat="1" ht="13.5" hidden="1" outlineLevel="3">
      <c r="A1352" s="412"/>
      <c r="B1352" s="413"/>
      <c r="C1352" s="404" t="s">
        <v>223</v>
      </c>
      <c r="D1352" s="462" t="s">
        <v>34</v>
      </c>
      <c r="E1352" s="415" t="s">
        <v>1551</v>
      </c>
      <c r="F1352" s="413"/>
      <c r="G1352" s="416">
        <v>-0.067</v>
      </c>
      <c r="H1352" s="417" t="s">
        <v>34</v>
      </c>
      <c r="I1352" s="418"/>
      <c r="J1352" s="419"/>
      <c r="K1352" s="417" t="s">
        <v>34</v>
      </c>
      <c r="L1352" s="418"/>
      <c r="M1352" s="419"/>
      <c r="N1352" s="417" t="s">
        <v>34</v>
      </c>
      <c r="O1352" s="418"/>
      <c r="P1352" s="419">
        <f t="shared" si="19"/>
        <v>-0.067</v>
      </c>
      <c r="Q1352" s="417" t="s">
        <v>34</v>
      </c>
      <c r="R1352" s="418"/>
    </row>
    <row r="1353" spans="1:18" s="411" customFormat="1" ht="13.5" hidden="1" outlineLevel="3">
      <c r="A1353" s="402"/>
      <c r="B1353" s="403"/>
      <c r="C1353" s="404" t="s">
        <v>223</v>
      </c>
      <c r="D1353" s="407" t="s">
        <v>34</v>
      </c>
      <c r="E1353" s="406" t="s">
        <v>768</v>
      </c>
      <c r="F1353" s="403"/>
      <c r="G1353" s="407" t="s">
        <v>34</v>
      </c>
      <c r="H1353" s="408" t="s">
        <v>34</v>
      </c>
      <c r="I1353" s="409"/>
      <c r="J1353" s="410"/>
      <c r="K1353" s="408" t="s">
        <v>34</v>
      </c>
      <c r="L1353" s="409"/>
      <c r="M1353" s="410"/>
      <c r="N1353" s="408" t="s">
        <v>34</v>
      </c>
      <c r="O1353" s="409"/>
      <c r="P1353" s="410" t="e">
        <f t="shared" si="19"/>
        <v>#VALUE!</v>
      </c>
      <c r="Q1353" s="408" t="s">
        <v>34</v>
      </c>
      <c r="R1353" s="409"/>
    </row>
    <row r="1354" spans="1:18" s="420" customFormat="1" ht="13.5" hidden="1" outlineLevel="3">
      <c r="A1354" s="412"/>
      <c r="B1354" s="413"/>
      <c r="C1354" s="404" t="s">
        <v>223</v>
      </c>
      <c r="D1354" s="462" t="s">
        <v>34</v>
      </c>
      <c r="E1354" s="415" t="s">
        <v>1546</v>
      </c>
      <c r="F1354" s="413"/>
      <c r="G1354" s="416">
        <v>1.373</v>
      </c>
      <c r="H1354" s="417" t="s">
        <v>34</v>
      </c>
      <c r="I1354" s="418"/>
      <c r="J1354" s="419"/>
      <c r="K1354" s="417" t="s">
        <v>34</v>
      </c>
      <c r="L1354" s="418"/>
      <c r="M1354" s="419"/>
      <c r="N1354" s="417" t="s">
        <v>34</v>
      </c>
      <c r="O1354" s="418"/>
      <c r="P1354" s="419">
        <f t="shared" si="19"/>
        <v>1.373</v>
      </c>
      <c r="Q1354" s="417" t="s">
        <v>34</v>
      </c>
      <c r="R1354" s="418"/>
    </row>
    <row r="1355" spans="1:18" s="420" customFormat="1" ht="13.5" hidden="1" outlineLevel="3">
      <c r="A1355" s="412"/>
      <c r="B1355" s="413"/>
      <c r="C1355" s="404" t="s">
        <v>223</v>
      </c>
      <c r="D1355" s="462" t="s">
        <v>34</v>
      </c>
      <c r="E1355" s="415" t="s">
        <v>1558</v>
      </c>
      <c r="F1355" s="413"/>
      <c r="G1355" s="416">
        <v>2.483</v>
      </c>
      <c r="H1355" s="417" t="s">
        <v>34</v>
      </c>
      <c r="I1355" s="418"/>
      <c r="J1355" s="419"/>
      <c r="K1355" s="417" t="s">
        <v>34</v>
      </c>
      <c r="L1355" s="418"/>
      <c r="M1355" s="419"/>
      <c r="N1355" s="417" t="s">
        <v>34</v>
      </c>
      <c r="O1355" s="418"/>
      <c r="P1355" s="419">
        <f t="shared" si="19"/>
        <v>2.483</v>
      </c>
      <c r="Q1355" s="417" t="s">
        <v>34</v>
      </c>
      <c r="R1355" s="418"/>
    </row>
    <row r="1356" spans="1:18" s="420" customFormat="1" ht="13.5" hidden="1" outlineLevel="3">
      <c r="A1356" s="412"/>
      <c r="B1356" s="413"/>
      <c r="C1356" s="404" t="s">
        <v>223</v>
      </c>
      <c r="D1356" s="462" t="s">
        <v>34</v>
      </c>
      <c r="E1356" s="415" t="s">
        <v>1559</v>
      </c>
      <c r="F1356" s="413"/>
      <c r="G1356" s="416">
        <v>-0.543</v>
      </c>
      <c r="H1356" s="417" t="s">
        <v>34</v>
      </c>
      <c r="I1356" s="418"/>
      <c r="J1356" s="419"/>
      <c r="K1356" s="417" t="s">
        <v>34</v>
      </c>
      <c r="L1356" s="418"/>
      <c r="M1356" s="419"/>
      <c r="N1356" s="417" t="s">
        <v>34</v>
      </c>
      <c r="O1356" s="418"/>
      <c r="P1356" s="419">
        <f t="shared" si="19"/>
        <v>-0.543</v>
      </c>
      <c r="Q1356" s="417" t="s">
        <v>34</v>
      </c>
      <c r="R1356" s="418"/>
    </row>
    <row r="1357" spans="1:18" s="420" customFormat="1" ht="13.5" hidden="1" outlineLevel="3">
      <c r="A1357" s="412"/>
      <c r="B1357" s="413"/>
      <c r="C1357" s="404" t="s">
        <v>223</v>
      </c>
      <c r="D1357" s="462" t="s">
        <v>34</v>
      </c>
      <c r="E1357" s="415" t="s">
        <v>1549</v>
      </c>
      <c r="F1357" s="413"/>
      <c r="G1357" s="416">
        <v>-0.552</v>
      </c>
      <c r="H1357" s="417" t="s">
        <v>34</v>
      </c>
      <c r="I1357" s="418"/>
      <c r="J1357" s="419"/>
      <c r="K1357" s="417" t="s">
        <v>34</v>
      </c>
      <c r="L1357" s="418"/>
      <c r="M1357" s="419"/>
      <c r="N1357" s="417" t="s">
        <v>34</v>
      </c>
      <c r="O1357" s="418"/>
      <c r="P1357" s="419">
        <f t="shared" si="19"/>
        <v>-0.552</v>
      </c>
      <c r="Q1357" s="417" t="s">
        <v>34</v>
      </c>
      <c r="R1357" s="418"/>
    </row>
    <row r="1358" spans="1:18" s="420" customFormat="1" ht="13.5" hidden="1" outlineLevel="3">
      <c r="A1358" s="412"/>
      <c r="B1358" s="413"/>
      <c r="C1358" s="404" t="s">
        <v>223</v>
      </c>
      <c r="D1358" s="462" t="s">
        <v>34</v>
      </c>
      <c r="E1358" s="415" t="s">
        <v>1560</v>
      </c>
      <c r="F1358" s="413"/>
      <c r="G1358" s="416">
        <v>-0.044</v>
      </c>
      <c r="H1358" s="417" t="s">
        <v>34</v>
      </c>
      <c r="I1358" s="418"/>
      <c r="J1358" s="419"/>
      <c r="K1358" s="417" t="s">
        <v>34</v>
      </c>
      <c r="L1358" s="418"/>
      <c r="M1358" s="419"/>
      <c r="N1358" s="417" t="s">
        <v>34</v>
      </c>
      <c r="O1358" s="418"/>
      <c r="P1358" s="419">
        <f t="shared" si="19"/>
        <v>-0.044</v>
      </c>
      <c r="Q1358" s="417" t="s">
        <v>34</v>
      </c>
      <c r="R1358" s="418"/>
    </row>
    <row r="1359" spans="1:18" s="420" customFormat="1" ht="13.5" hidden="1" outlineLevel="3">
      <c r="A1359" s="412"/>
      <c r="B1359" s="413"/>
      <c r="C1359" s="404" t="s">
        <v>223</v>
      </c>
      <c r="D1359" s="462" t="s">
        <v>34</v>
      </c>
      <c r="E1359" s="415" t="s">
        <v>1551</v>
      </c>
      <c r="F1359" s="413"/>
      <c r="G1359" s="416">
        <v>-0.067</v>
      </c>
      <c r="H1359" s="417" t="s">
        <v>34</v>
      </c>
      <c r="I1359" s="418"/>
      <c r="J1359" s="419"/>
      <c r="K1359" s="417" t="s">
        <v>34</v>
      </c>
      <c r="L1359" s="418"/>
      <c r="M1359" s="419"/>
      <c r="N1359" s="417" t="s">
        <v>34</v>
      </c>
      <c r="O1359" s="418"/>
      <c r="P1359" s="419">
        <f t="shared" si="19"/>
        <v>-0.067</v>
      </c>
      <c r="Q1359" s="417" t="s">
        <v>34</v>
      </c>
      <c r="R1359" s="418"/>
    </row>
    <row r="1360" spans="1:18" s="429" customFormat="1" ht="13.5" hidden="1" outlineLevel="3">
      <c r="A1360" s="421"/>
      <c r="B1360" s="422"/>
      <c r="C1360" s="404" t="s">
        <v>223</v>
      </c>
      <c r="D1360" s="464" t="s">
        <v>34</v>
      </c>
      <c r="E1360" s="424" t="s">
        <v>227</v>
      </c>
      <c r="F1360" s="422"/>
      <c r="G1360" s="425">
        <v>10.997</v>
      </c>
      <c r="H1360" s="426" t="s">
        <v>34</v>
      </c>
      <c r="I1360" s="427"/>
      <c r="J1360" s="428"/>
      <c r="K1360" s="426" t="s">
        <v>34</v>
      </c>
      <c r="L1360" s="427"/>
      <c r="M1360" s="428"/>
      <c r="N1360" s="426" t="s">
        <v>34</v>
      </c>
      <c r="O1360" s="427"/>
      <c r="P1360" s="428">
        <f t="shared" si="19"/>
        <v>10.997</v>
      </c>
      <c r="Q1360" s="426" t="s">
        <v>34</v>
      </c>
      <c r="R1360" s="427"/>
    </row>
    <row r="1361" spans="1:18" s="320" customFormat="1" ht="22.5" customHeight="1" outlineLevel="2" collapsed="1">
      <c r="A1361" s="321"/>
      <c r="B1361" s="394" t="s">
        <v>1561</v>
      </c>
      <c r="C1361" s="394" t="s">
        <v>218</v>
      </c>
      <c r="D1361" s="461" t="s">
        <v>1562</v>
      </c>
      <c r="E1361" s="396" t="s">
        <v>1563</v>
      </c>
      <c r="F1361" s="397" t="s">
        <v>265</v>
      </c>
      <c r="G1361" s="398">
        <v>37.857</v>
      </c>
      <c r="H1361" s="399">
        <v>975.2</v>
      </c>
      <c r="I1361" s="400">
        <f>ROUND(H1361*G1361,2)</f>
        <v>36918.15</v>
      </c>
      <c r="J1361" s="401"/>
      <c r="K1361" s="399">
        <v>975.2</v>
      </c>
      <c r="L1361" s="400">
        <f>ROUND(K1361*J1361,2)</f>
        <v>0</v>
      </c>
      <c r="M1361" s="401"/>
      <c r="N1361" s="399">
        <v>975.2</v>
      </c>
      <c r="O1361" s="400">
        <f>ROUND(N1361*M1361,2)</f>
        <v>0</v>
      </c>
      <c r="P1361" s="401">
        <f t="shared" si="19"/>
        <v>37.857</v>
      </c>
      <c r="Q1361" s="399">
        <v>975.2</v>
      </c>
      <c r="R1361" s="400">
        <f>ROUND(Q1361*P1361,2)</f>
        <v>36918.15</v>
      </c>
    </row>
    <row r="1362" spans="1:18" s="411" customFormat="1" ht="13.5" hidden="1" outlineLevel="3">
      <c r="A1362" s="402"/>
      <c r="B1362" s="403"/>
      <c r="C1362" s="404" t="s">
        <v>223</v>
      </c>
      <c r="D1362" s="407" t="s">
        <v>34</v>
      </c>
      <c r="E1362" s="406" t="s">
        <v>1545</v>
      </c>
      <c r="F1362" s="403"/>
      <c r="G1362" s="407" t="s">
        <v>34</v>
      </c>
      <c r="H1362" s="408" t="s">
        <v>34</v>
      </c>
      <c r="I1362" s="409"/>
      <c r="J1362" s="410"/>
      <c r="K1362" s="408" t="s">
        <v>34</v>
      </c>
      <c r="L1362" s="409"/>
      <c r="M1362" s="410"/>
      <c r="N1362" s="408" t="s">
        <v>34</v>
      </c>
      <c r="O1362" s="409"/>
      <c r="P1362" s="410" t="e">
        <f t="shared" si="19"/>
        <v>#VALUE!</v>
      </c>
      <c r="Q1362" s="408" t="s">
        <v>34</v>
      </c>
      <c r="R1362" s="409"/>
    </row>
    <row r="1363" spans="1:18" s="411" customFormat="1" ht="13.5" hidden="1" outlineLevel="3">
      <c r="A1363" s="402"/>
      <c r="B1363" s="403"/>
      <c r="C1363" s="404" t="s">
        <v>223</v>
      </c>
      <c r="D1363" s="407" t="s">
        <v>34</v>
      </c>
      <c r="E1363" s="406" t="s">
        <v>677</v>
      </c>
      <c r="F1363" s="403"/>
      <c r="G1363" s="407" t="s">
        <v>34</v>
      </c>
      <c r="H1363" s="408" t="s">
        <v>34</v>
      </c>
      <c r="I1363" s="409"/>
      <c r="J1363" s="410"/>
      <c r="K1363" s="408" t="s">
        <v>34</v>
      </c>
      <c r="L1363" s="409"/>
      <c r="M1363" s="410"/>
      <c r="N1363" s="408" t="s">
        <v>34</v>
      </c>
      <c r="O1363" s="409"/>
      <c r="P1363" s="410" t="e">
        <f t="shared" si="19"/>
        <v>#VALUE!</v>
      </c>
      <c r="Q1363" s="408" t="s">
        <v>34</v>
      </c>
      <c r="R1363" s="409"/>
    </row>
    <row r="1364" spans="1:18" s="420" customFormat="1" ht="13.5" hidden="1" outlineLevel="3">
      <c r="A1364" s="412"/>
      <c r="B1364" s="413"/>
      <c r="C1364" s="404" t="s">
        <v>223</v>
      </c>
      <c r="D1364" s="462" t="s">
        <v>34</v>
      </c>
      <c r="E1364" s="415" t="s">
        <v>1564</v>
      </c>
      <c r="F1364" s="413"/>
      <c r="G1364" s="416">
        <v>2.693</v>
      </c>
      <c r="H1364" s="417" t="s">
        <v>34</v>
      </c>
      <c r="I1364" s="418"/>
      <c r="J1364" s="419"/>
      <c r="K1364" s="417" t="s">
        <v>34</v>
      </c>
      <c r="L1364" s="418"/>
      <c r="M1364" s="419"/>
      <c r="N1364" s="417" t="s">
        <v>34</v>
      </c>
      <c r="O1364" s="418"/>
      <c r="P1364" s="419">
        <f t="shared" si="19"/>
        <v>2.693</v>
      </c>
      <c r="Q1364" s="417" t="s">
        <v>34</v>
      </c>
      <c r="R1364" s="418"/>
    </row>
    <row r="1365" spans="1:18" s="420" customFormat="1" ht="13.5" hidden="1" outlineLevel="3">
      <c r="A1365" s="412"/>
      <c r="B1365" s="413"/>
      <c r="C1365" s="404" t="s">
        <v>223</v>
      </c>
      <c r="D1365" s="462" t="s">
        <v>34</v>
      </c>
      <c r="E1365" s="415" t="s">
        <v>1565</v>
      </c>
      <c r="F1365" s="413"/>
      <c r="G1365" s="416">
        <v>8.141</v>
      </c>
      <c r="H1365" s="417" t="s">
        <v>34</v>
      </c>
      <c r="I1365" s="418"/>
      <c r="J1365" s="419"/>
      <c r="K1365" s="417" t="s">
        <v>34</v>
      </c>
      <c r="L1365" s="418"/>
      <c r="M1365" s="419"/>
      <c r="N1365" s="417" t="s">
        <v>34</v>
      </c>
      <c r="O1365" s="418"/>
      <c r="P1365" s="419">
        <f t="shared" si="19"/>
        <v>8.141</v>
      </c>
      <c r="Q1365" s="417" t="s">
        <v>34</v>
      </c>
      <c r="R1365" s="418"/>
    </row>
    <row r="1366" spans="1:18" s="411" customFormat="1" ht="13.5" hidden="1" outlineLevel="3">
      <c r="A1366" s="402"/>
      <c r="B1366" s="403"/>
      <c r="C1366" s="404" t="s">
        <v>223</v>
      </c>
      <c r="D1366" s="407" t="s">
        <v>34</v>
      </c>
      <c r="E1366" s="406" t="s">
        <v>759</v>
      </c>
      <c r="F1366" s="403"/>
      <c r="G1366" s="407" t="s">
        <v>34</v>
      </c>
      <c r="H1366" s="408" t="s">
        <v>34</v>
      </c>
      <c r="I1366" s="409"/>
      <c r="J1366" s="410"/>
      <c r="K1366" s="408" t="s">
        <v>34</v>
      </c>
      <c r="L1366" s="409"/>
      <c r="M1366" s="410"/>
      <c r="N1366" s="408" t="s">
        <v>34</v>
      </c>
      <c r="O1366" s="409"/>
      <c r="P1366" s="410" t="e">
        <f t="shared" si="19"/>
        <v>#VALUE!</v>
      </c>
      <c r="Q1366" s="408" t="s">
        <v>34</v>
      </c>
      <c r="R1366" s="409"/>
    </row>
    <row r="1367" spans="1:18" s="420" customFormat="1" ht="13.5" hidden="1" outlineLevel="3">
      <c r="A1367" s="412"/>
      <c r="B1367" s="413"/>
      <c r="C1367" s="404" t="s">
        <v>223</v>
      </c>
      <c r="D1367" s="462" t="s">
        <v>34</v>
      </c>
      <c r="E1367" s="415" t="s">
        <v>1564</v>
      </c>
      <c r="F1367" s="413"/>
      <c r="G1367" s="416">
        <v>2.693</v>
      </c>
      <c r="H1367" s="417" t="s">
        <v>34</v>
      </c>
      <c r="I1367" s="418"/>
      <c r="J1367" s="419"/>
      <c r="K1367" s="417" t="s">
        <v>34</v>
      </c>
      <c r="L1367" s="418"/>
      <c r="M1367" s="419"/>
      <c r="N1367" s="417" t="s">
        <v>34</v>
      </c>
      <c r="O1367" s="418"/>
      <c r="P1367" s="419">
        <f t="shared" si="19"/>
        <v>2.693</v>
      </c>
      <c r="Q1367" s="417" t="s">
        <v>34</v>
      </c>
      <c r="R1367" s="418"/>
    </row>
    <row r="1368" spans="1:18" s="420" customFormat="1" ht="13.5" hidden="1" outlineLevel="3">
      <c r="A1368" s="412"/>
      <c r="B1368" s="413"/>
      <c r="C1368" s="404" t="s">
        <v>223</v>
      </c>
      <c r="D1368" s="462" t="s">
        <v>34</v>
      </c>
      <c r="E1368" s="415" t="s">
        <v>1566</v>
      </c>
      <c r="F1368" s="413"/>
      <c r="G1368" s="416">
        <v>6.592</v>
      </c>
      <c r="H1368" s="417" t="s">
        <v>34</v>
      </c>
      <c r="I1368" s="418"/>
      <c r="J1368" s="419"/>
      <c r="K1368" s="417" t="s">
        <v>34</v>
      </c>
      <c r="L1368" s="418"/>
      <c r="M1368" s="419"/>
      <c r="N1368" s="417" t="s">
        <v>34</v>
      </c>
      <c r="O1368" s="418"/>
      <c r="P1368" s="419">
        <f t="shared" si="19"/>
        <v>6.592</v>
      </c>
      <c r="Q1368" s="417" t="s">
        <v>34</v>
      </c>
      <c r="R1368" s="418"/>
    </row>
    <row r="1369" spans="1:18" s="411" customFormat="1" ht="13.5" hidden="1" outlineLevel="3">
      <c r="A1369" s="402"/>
      <c r="B1369" s="403"/>
      <c r="C1369" s="404" t="s">
        <v>223</v>
      </c>
      <c r="D1369" s="407" t="s">
        <v>34</v>
      </c>
      <c r="E1369" s="406" t="s">
        <v>765</v>
      </c>
      <c r="F1369" s="403"/>
      <c r="G1369" s="407" t="s">
        <v>34</v>
      </c>
      <c r="H1369" s="408" t="s">
        <v>34</v>
      </c>
      <c r="I1369" s="409"/>
      <c r="J1369" s="410"/>
      <c r="K1369" s="408" t="s">
        <v>34</v>
      </c>
      <c r="L1369" s="409"/>
      <c r="M1369" s="410"/>
      <c r="N1369" s="408" t="s">
        <v>34</v>
      </c>
      <c r="O1369" s="409"/>
      <c r="P1369" s="410" t="e">
        <f t="shared" si="19"/>
        <v>#VALUE!</v>
      </c>
      <c r="Q1369" s="408" t="s">
        <v>34</v>
      </c>
      <c r="R1369" s="409"/>
    </row>
    <row r="1370" spans="1:18" s="420" customFormat="1" ht="13.5" hidden="1" outlineLevel="3">
      <c r="A1370" s="412"/>
      <c r="B1370" s="413"/>
      <c r="C1370" s="404" t="s">
        <v>223</v>
      </c>
      <c r="D1370" s="462" t="s">
        <v>34</v>
      </c>
      <c r="E1370" s="415" t="s">
        <v>1564</v>
      </c>
      <c r="F1370" s="413"/>
      <c r="G1370" s="416">
        <v>2.693</v>
      </c>
      <c r="H1370" s="417" t="s">
        <v>34</v>
      </c>
      <c r="I1370" s="418"/>
      <c r="J1370" s="419"/>
      <c r="K1370" s="417" t="s">
        <v>34</v>
      </c>
      <c r="L1370" s="418"/>
      <c r="M1370" s="419"/>
      <c r="N1370" s="417" t="s">
        <v>34</v>
      </c>
      <c r="O1370" s="418"/>
      <c r="P1370" s="419">
        <f t="shared" si="19"/>
        <v>2.693</v>
      </c>
      <c r="Q1370" s="417" t="s">
        <v>34</v>
      </c>
      <c r="R1370" s="418"/>
    </row>
    <row r="1371" spans="1:18" s="420" customFormat="1" ht="13.5" hidden="1" outlineLevel="3">
      <c r="A1371" s="412"/>
      <c r="B1371" s="413"/>
      <c r="C1371" s="404" t="s">
        <v>223</v>
      </c>
      <c r="D1371" s="462" t="s">
        <v>34</v>
      </c>
      <c r="E1371" s="415" t="s">
        <v>1567</v>
      </c>
      <c r="F1371" s="413"/>
      <c r="G1371" s="416">
        <v>6.144</v>
      </c>
      <c r="H1371" s="417" t="s">
        <v>34</v>
      </c>
      <c r="I1371" s="418"/>
      <c r="J1371" s="419"/>
      <c r="K1371" s="417" t="s">
        <v>34</v>
      </c>
      <c r="L1371" s="418"/>
      <c r="M1371" s="419"/>
      <c r="N1371" s="417" t="s">
        <v>34</v>
      </c>
      <c r="O1371" s="418"/>
      <c r="P1371" s="419">
        <f t="shared" si="19"/>
        <v>6.144</v>
      </c>
      <c r="Q1371" s="417" t="s">
        <v>34</v>
      </c>
      <c r="R1371" s="418"/>
    </row>
    <row r="1372" spans="1:18" s="411" customFormat="1" ht="13.5" hidden="1" outlineLevel="3">
      <c r="A1372" s="402"/>
      <c r="B1372" s="403"/>
      <c r="C1372" s="404" t="s">
        <v>223</v>
      </c>
      <c r="D1372" s="407" t="s">
        <v>34</v>
      </c>
      <c r="E1372" s="406" t="s">
        <v>768</v>
      </c>
      <c r="F1372" s="403"/>
      <c r="G1372" s="407" t="s">
        <v>34</v>
      </c>
      <c r="H1372" s="408" t="s">
        <v>34</v>
      </c>
      <c r="I1372" s="409"/>
      <c r="J1372" s="410"/>
      <c r="K1372" s="408" t="s">
        <v>34</v>
      </c>
      <c r="L1372" s="409"/>
      <c r="M1372" s="410"/>
      <c r="N1372" s="408" t="s">
        <v>34</v>
      </c>
      <c r="O1372" s="409"/>
      <c r="P1372" s="410" t="e">
        <f t="shared" si="19"/>
        <v>#VALUE!</v>
      </c>
      <c r="Q1372" s="408" t="s">
        <v>34</v>
      </c>
      <c r="R1372" s="409"/>
    </row>
    <row r="1373" spans="1:18" s="420" customFormat="1" ht="13.5" hidden="1" outlineLevel="3">
      <c r="A1373" s="412"/>
      <c r="B1373" s="413"/>
      <c r="C1373" s="404" t="s">
        <v>223</v>
      </c>
      <c r="D1373" s="462" t="s">
        <v>34</v>
      </c>
      <c r="E1373" s="415" t="s">
        <v>1564</v>
      </c>
      <c r="F1373" s="413"/>
      <c r="G1373" s="416">
        <v>2.693</v>
      </c>
      <c r="H1373" s="417" t="s">
        <v>34</v>
      </c>
      <c r="I1373" s="418"/>
      <c r="J1373" s="419"/>
      <c r="K1373" s="417" t="s">
        <v>34</v>
      </c>
      <c r="L1373" s="418"/>
      <c r="M1373" s="419"/>
      <c r="N1373" s="417" t="s">
        <v>34</v>
      </c>
      <c r="O1373" s="418"/>
      <c r="P1373" s="419">
        <f t="shared" si="19"/>
        <v>2.693</v>
      </c>
      <c r="Q1373" s="417" t="s">
        <v>34</v>
      </c>
      <c r="R1373" s="418"/>
    </row>
    <row r="1374" spans="1:18" s="420" customFormat="1" ht="13.5" hidden="1" outlineLevel="3">
      <c r="A1374" s="412"/>
      <c r="B1374" s="413"/>
      <c r="C1374" s="404" t="s">
        <v>223</v>
      </c>
      <c r="D1374" s="462" t="s">
        <v>34</v>
      </c>
      <c r="E1374" s="415" t="s">
        <v>1568</v>
      </c>
      <c r="F1374" s="413"/>
      <c r="G1374" s="416">
        <v>6.208</v>
      </c>
      <c r="H1374" s="417" t="s">
        <v>34</v>
      </c>
      <c r="I1374" s="418"/>
      <c r="J1374" s="419"/>
      <c r="K1374" s="417" t="s">
        <v>34</v>
      </c>
      <c r="L1374" s="418"/>
      <c r="M1374" s="419"/>
      <c r="N1374" s="417" t="s">
        <v>34</v>
      </c>
      <c r="O1374" s="418"/>
      <c r="P1374" s="419">
        <f t="shared" si="19"/>
        <v>6.208</v>
      </c>
      <c r="Q1374" s="417" t="s">
        <v>34</v>
      </c>
      <c r="R1374" s="418"/>
    </row>
    <row r="1375" spans="1:18" s="429" customFormat="1" ht="13.5" hidden="1" outlineLevel="3">
      <c r="A1375" s="421"/>
      <c r="B1375" s="422"/>
      <c r="C1375" s="404" t="s">
        <v>223</v>
      </c>
      <c r="D1375" s="464" t="s">
        <v>34</v>
      </c>
      <c r="E1375" s="424" t="s">
        <v>227</v>
      </c>
      <c r="F1375" s="422"/>
      <c r="G1375" s="425">
        <v>37.857</v>
      </c>
      <c r="H1375" s="426" t="s">
        <v>34</v>
      </c>
      <c r="I1375" s="427"/>
      <c r="J1375" s="428"/>
      <c r="K1375" s="426" t="s">
        <v>34</v>
      </c>
      <c r="L1375" s="427"/>
      <c r="M1375" s="428"/>
      <c r="N1375" s="426" t="s">
        <v>34</v>
      </c>
      <c r="O1375" s="427"/>
      <c r="P1375" s="428">
        <f t="shared" si="19"/>
        <v>37.857</v>
      </c>
      <c r="Q1375" s="426" t="s">
        <v>34</v>
      </c>
      <c r="R1375" s="427"/>
    </row>
    <row r="1376" spans="1:18" s="320" customFormat="1" ht="22.5" customHeight="1" outlineLevel="2" collapsed="1">
      <c r="A1376" s="321"/>
      <c r="B1376" s="394" t="s">
        <v>1569</v>
      </c>
      <c r="C1376" s="394" t="s">
        <v>218</v>
      </c>
      <c r="D1376" s="461" t="s">
        <v>1570</v>
      </c>
      <c r="E1376" s="396" t="s">
        <v>1571</v>
      </c>
      <c r="F1376" s="397" t="s">
        <v>265</v>
      </c>
      <c r="G1376" s="398">
        <v>20.471</v>
      </c>
      <c r="H1376" s="399">
        <v>668.7</v>
      </c>
      <c r="I1376" s="400">
        <f>ROUND(H1376*G1376,2)</f>
        <v>13688.96</v>
      </c>
      <c r="J1376" s="401"/>
      <c r="K1376" s="399">
        <v>668.7</v>
      </c>
      <c r="L1376" s="400">
        <f>ROUND(K1376*J1376,2)</f>
        <v>0</v>
      </c>
      <c r="M1376" s="401"/>
      <c r="N1376" s="399">
        <v>668.7</v>
      </c>
      <c r="O1376" s="400">
        <f>ROUND(N1376*M1376,2)</f>
        <v>0</v>
      </c>
      <c r="P1376" s="401">
        <f t="shared" si="19"/>
        <v>20.471</v>
      </c>
      <c r="Q1376" s="399">
        <v>668.7</v>
      </c>
      <c r="R1376" s="400">
        <f>ROUND(Q1376*P1376,2)</f>
        <v>13688.96</v>
      </c>
    </row>
    <row r="1377" spans="1:18" s="411" customFormat="1" ht="13.5" hidden="1" outlineLevel="3">
      <c r="A1377" s="402"/>
      <c r="B1377" s="403"/>
      <c r="C1377" s="404" t="s">
        <v>223</v>
      </c>
      <c r="D1377" s="407" t="s">
        <v>34</v>
      </c>
      <c r="E1377" s="406" t="s">
        <v>1352</v>
      </c>
      <c r="F1377" s="403"/>
      <c r="G1377" s="407" t="s">
        <v>34</v>
      </c>
      <c r="H1377" s="408" t="s">
        <v>34</v>
      </c>
      <c r="I1377" s="409"/>
      <c r="J1377" s="410"/>
      <c r="K1377" s="408" t="s">
        <v>34</v>
      </c>
      <c r="L1377" s="409"/>
      <c r="M1377" s="410"/>
      <c r="N1377" s="408" t="s">
        <v>34</v>
      </c>
      <c r="O1377" s="409"/>
      <c r="P1377" s="410" t="e">
        <f t="shared" si="19"/>
        <v>#VALUE!</v>
      </c>
      <c r="Q1377" s="408" t="s">
        <v>34</v>
      </c>
      <c r="R1377" s="409"/>
    </row>
    <row r="1378" spans="1:18" s="411" customFormat="1" ht="13.5" hidden="1" outlineLevel="3">
      <c r="A1378" s="402"/>
      <c r="B1378" s="403"/>
      <c r="C1378" s="404" t="s">
        <v>223</v>
      </c>
      <c r="D1378" s="407" t="s">
        <v>34</v>
      </c>
      <c r="E1378" s="406" t="s">
        <v>1572</v>
      </c>
      <c r="F1378" s="403"/>
      <c r="G1378" s="407" t="s">
        <v>34</v>
      </c>
      <c r="H1378" s="408" t="s">
        <v>34</v>
      </c>
      <c r="I1378" s="409"/>
      <c r="J1378" s="410"/>
      <c r="K1378" s="408" t="s">
        <v>34</v>
      </c>
      <c r="L1378" s="409"/>
      <c r="M1378" s="410"/>
      <c r="N1378" s="408" t="s">
        <v>34</v>
      </c>
      <c r="O1378" s="409"/>
      <c r="P1378" s="410" t="e">
        <f t="shared" si="19"/>
        <v>#VALUE!</v>
      </c>
      <c r="Q1378" s="408" t="s">
        <v>34</v>
      </c>
      <c r="R1378" s="409"/>
    </row>
    <row r="1379" spans="1:18" s="420" customFormat="1" ht="13.5" hidden="1" outlineLevel="3">
      <c r="A1379" s="412"/>
      <c r="B1379" s="413"/>
      <c r="C1379" s="404" t="s">
        <v>223</v>
      </c>
      <c r="D1379" s="462" t="s">
        <v>34</v>
      </c>
      <c r="E1379" s="415" t="s">
        <v>1573</v>
      </c>
      <c r="F1379" s="413"/>
      <c r="G1379" s="416">
        <v>20.471</v>
      </c>
      <c r="H1379" s="417" t="s">
        <v>34</v>
      </c>
      <c r="I1379" s="418"/>
      <c r="J1379" s="419"/>
      <c r="K1379" s="417" t="s">
        <v>34</v>
      </c>
      <c r="L1379" s="418"/>
      <c r="M1379" s="419"/>
      <c r="N1379" s="417" t="s">
        <v>34</v>
      </c>
      <c r="O1379" s="418"/>
      <c r="P1379" s="419">
        <f t="shared" si="19"/>
        <v>20.471</v>
      </c>
      <c r="Q1379" s="417" t="s">
        <v>34</v>
      </c>
      <c r="R1379" s="418"/>
    </row>
    <row r="1380" spans="1:18" s="320" customFormat="1" ht="22.5" customHeight="1" outlineLevel="2" collapsed="1">
      <c r="A1380" s="321"/>
      <c r="B1380" s="394" t="s">
        <v>1574</v>
      </c>
      <c r="C1380" s="394" t="s">
        <v>218</v>
      </c>
      <c r="D1380" s="461" t="s">
        <v>1575</v>
      </c>
      <c r="E1380" s="396" t="s">
        <v>1576</v>
      </c>
      <c r="F1380" s="397" t="s">
        <v>265</v>
      </c>
      <c r="G1380" s="398">
        <v>20.471</v>
      </c>
      <c r="H1380" s="399">
        <v>250.8</v>
      </c>
      <c r="I1380" s="400">
        <f>ROUND(H1380*G1380,2)</f>
        <v>5134.13</v>
      </c>
      <c r="J1380" s="401"/>
      <c r="K1380" s="399">
        <v>250.8</v>
      </c>
      <c r="L1380" s="400">
        <f>ROUND(K1380*J1380,2)</f>
        <v>0</v>
      </c>
      <c r="M1380" s="401"/>
      <c r="N1380" s="399">
        <v>250.8</v>
      </c>
      <c r="O1380" s="400">
        <f>ROUND(N1380*M1380,2)</f>
        <v>0</v>
      </c>
      <c r="P1380" s="401">
        <f t="shared" si="19"/>
        <v>20.471</v>
      </c>
      <c r="Q1380" s="399">
        <v>250.8</v>
      </c>
      <c r="R1380" s="400">
        <f>ROUND(Q1380*P1380,2)</f>
        <v>5134.13</v>
      </c>
    </row>
    <row r="1381" spans="1:18" s="411" customFormat="1" ht="13.5" hidden="1" outlineLevel="3">
      <c r="A1381" s="402"/>
      <c r="B1381" s="403"/>
      <c r="C1381" s="404" t="s">
        <v>223</v>
      </c>
      <c r="D1381" s="407" t="s">
        <v>34</v>
      </c>
      <c r="E1381" s="406" t="s">
        <v>1352</v>
      </c>
      <c r="F1381" s="403"/>
      <c r="G1381" s="407" t="s">
        <v>34</v>
      </c>
      <c r="H1381" s="408" t="s">
        <v>34</v>
      </c>
      <c r="I1381" s="409"/>
      <c r="J1381" s="410"/>
      <c r="K1381" s="408" t="s">
        <v>34</v>
      </c>
      <c r="L1381" s="409"/>
      <c r="M1381" s="410"/>
      <c r="N1381" s="408" t="s">
        <v>34</v>
      </c>
      <c r="O1381" s="409"/>
      <c r="P1381" s="410" t="e">
        <f t="shared" si="19"/>
        <v>#VALUE!</v>
      </c>
      <c r="Q1381" s="408" t="s">
        <v>34</v>
      </c>
      <c r="R1381" s="409"/>
    </row>
    <row r="1382" spans="1:18" s="411" customFormat="1" ht="13.5" hidden="1" outlineLevel="3">
      <c r="A1382" s="402"/>
      <c r="B1382" s="403"/>
      <c r="C1382" s="404" t="s">
        <v>223</v>
      </c>
      <c r="D1382" s="407" t="s">
        <v>34</v>
      </c>
      <c r="E1382" s="406" t="s">
        <v>1572</v>
      </c>
      <c r="F1382" s="403"/>
      <c r="G1382" s="407" t="s">
        <v>34</v>
      </c>
      <c r="H1382" s="408" t="s">
        <v>34</v>
      </c>
      <c r="I1382" s="409"/>
      <c r="J1382" s="410"/>
      <c r="K1382" s="408" t="s">
        <v>34</v>
      </c>
      <c r="L1382" s="409"/>
      <c r="M1382" s="410"/>
      <c r="N1382" s="408" t="s">
        <v>34</v>
      </c>
      <c r="O1382" s="409"/>
      <c r="P1382" s="410" t="e">
        <f t="shared" si="19"/>
        <v>#VALUE!</v>
      </c>
      <c r="Q1382" s="408" t="s">
        <v>34</v>
      </c>
      <c r="R1382" s="409"/>
    </row>
    <row r="1383" spans="1:18" s="420" customFormat="1" ht="13.5" hidden="1" outlineLevel="3">
      <c r="A1383" s="412"/>
      <c r="B1383" s="413"/>
      <c r="C1383" s="404" t="s">
        <v>223</v>
      </c>
      <c r="D1383" s="462" t="s">
        <v>34</v>
      </c>
      <c r="E1383" s="415" t="s">
        <v>1573</v>
      </c>
      <c r="F1383" s="413"/>
      <c r="G1383" s="416">
        <v>20.471</v>
      </c>
      <c r="H1383" s="417" t="s">
        <v>34</v>
      </c>
      <c r="I1383" s="418"/>
      <c r="J1383" s="419"/>
      <c r="K1383" s="417" t="s">
        <v>34</v>
      </c>
      <c r="L1383" s="418"/>
      <c r="M1383" s="419"/>
      <c r="N1383" s="417" t="s">
        <v>34</v>
      </c>
      <c r="O1383" s="418"/>
      <c r="P1383" s="419">
        <f t="shared" si="19"/>
        <v>20.471</v>
      </c>
      <c r="Q1383" s="417" t="s">
        <v>34</v>
      </c>
      <c r="R1383" s="418"/>
    </row>
    <row r="1384" spans="1:18" s="320" customFormat="1" ht="22.5" customHeight="1" outlineLevel="2" collapsed="1">
      <c r="A1384" s="321"/>
      <c r="B1384" s="394" t="s">
        <v>1577</v>
      </c>
      <c r="C1384" s="394" t="s">
        <v>218</v>
      </c>
      <c r="D1384" s="461" t="s">
        <v>1578</v>
      </c>
      <c r="E1384" s="396" t="s">
        <v>1579</v>
      </c>
      <c r="F1384" s="397" t="s">
        <v>221</v>
      </c>
      <c r="G1384" s="398">
        <v>159.901</v>
      </c>
      <c r="H1384" s="399">
        <v>2925.7</v>
      </c>
      <c r="I1384" s="400">
        <f>ROUND(H1384*G1384,2)</f>
        <v>467822.36</v>
      </c>
      <c r="J1384" s="401"/>
      <c r="K1384" s="399">
        <v>2925.7</v>
      </c>
      <c r="L1384" s="400">
        <f>ROUND(K1384*J1384,2)</f>
        <v>0</v>
      </c>
      <c r="M1384" s="401"/>
      <c r="N1384" s="399">
        <v>2925.7</v>
      </c>
      <c r="O1384" s="400">
        <f>ROUND(N1384*M1384,2)</f>
        <v>0</v>
      </c>
      <c r="P1384" s="401">
        <f t="shared" si="19"/>
        <v>159.901</v>
      </c>
      <c r="Q1384" s="399">
        <v>2925.7</v>
      </c>
      <c r="R1384" s="400">
        <f>ROUND(Q1384*P1384,2)</f>
        <v>467822.36</v>
      </c>
    </row>
    <row r="1385" spans="1:18" s="411" customFormat="1" ht="13.5" hidden="1" outlineLevel="3">
      <c r="A1385" s="402"/>
      <c r="B1385" s="403"/>
      <c r="C1385" s="404" t="s">
        <v>223</v>
      </c>
      <c r="D1385" s="407" t="s">
        <v>34</v>
      </c>
      <c r="E1385" s="406" t="s">
        <v>869</v>
      </c>
      <c r="F1385" s="403"/>
      <c r="G1385" s="407" t="s">
        <v>34</v>
      </c>
      <c r="H1385" s="408" t="s">
        <v>34</v>
      </c>
      <c r="I1385" s="409"/>
      <c r="J1385" s="410"/>
      <c r="K1385" s="408" t="s">
        <v>34</v>
      </c>
      <c r="L1385" s="409"/>
      <c r="M1385" s="410"/>
      <c r="N1385" s="408" t="s">
        <v>34</v>
      </c>
      <c r="O1385" s="409"/>
      <c r="P1385" s="410" t="e">
        <f t="shared" si="19"/>
        <v>#VALUE!</v>
      </c>
      <c r="Q1385" s="408" t="s">
        <v>34</v>
      </c>
      <c r="R1385" s="409"/>
    </row>
    <row r="1386" spans="1:18" s="420" customFormat="1" ht="13.5" hidden="1" outlineLevel="3">
      <c r="A1386" s="412"/>
      <c r="B1386" s="413"/>
      <c r="C1386" s="404" t="s">
        <v>223</v>
      </c>
      <c r="D1386" s="462" t="s">
        <v>34</v>
      </c>
      <c r="E1386" s="415" t="s">
        <v>1580</v>
      </c>
      <c r="F1386" s="413"/>
      <c r="G1386" s="416">
        <v>149.121</v>
      </c>
      <c r="H1386" s="417" t="s">
        <v>34</v>
      </c>
      <c r="I1386" s="418"/>
      <c r="J1386" s="419"/>
      <c r="K1386" s="417" t="s">
        <v>34</v>
      </c>
      <c r="L1386" s="418"/>
      <c r="M1386" s="419"/>
      <c r="N1386" s="417" t="s">
        <v>34</v>
      </c>
      <c r="O1386" s="418"/>
      <c r="P1386" s="419">
        <f t="shared" si="19"/>
        <v>149.121</v>
      </c>
      <c r="Q1386" s="417" t="s">
        <v>34</v>
      </c>
      <c r="R1386" s="418"/>
    </row>
    <row r="1387" spans="1:18" s="411" customFormat="1" ht="13.5" hidden="1" outlineLevel="3">
      <c r="A1387" s="402"/>
      <c r="B1387" s="403"/>
      <c r="C1387" s="404" t="s">
        <v>223</v>
      </c>
      <c r="D1387" s="407" t="s">
        <v>34</v>
      </c>
      <c r="E1387" s="406" t="s">
        <v>1581</v>
      </c>
      <c r="F1387" s="403"/>
      <c r="G1387" s="407" t="s">
        <v>34</v>
      </c>
      <c r="H1387" s="408" t="s">
        <v>34</v>
      </c>
      <c r="I1387" s="409"/>
      <c r="J1387" s="410"/>
      <c r="K1387" s="408" t="s">
        <v>34</v>
      </c>
      <c r="L1387" s="409"/>
      <c r="M1387" s="410"/>
      <c r="N1387" s="408" t="s">
        <v>34</v>
      </c>
      <c r="O1387" s="409"/>
      <c r="P1387" s="410" t="e">
        <f t="shared" si="19"/>
        <v>#VALUE!</v>
      </c>
      <c r="Q1387" s="408" t="s">
        <v>34</v>
      </c>
      <c r="R1387" s="409"/>
    </row>
    <row r="1388" spans="1:18" s="420" customFormat="1" ht="13.5" hidden="1" outlineLevel="3">
      <c r="A1388" s="412"/>
      <c r="B1388" s="413"/>
      <c r="C1388" s="404" t="s">
        <v>223</v>
      </c>
      <c r="D1388" s="462" t="s">
        <v>34</v>
      </c>
      <c r="E1388" s="415" t="s">
        <v>1582</v>
      </c>
      <c r="F1388" s="413"/>
      <c r="G1388" s="416">
        <v>10.78</v>
      </c>
      <c r="H1388" s="417" t="s">
        <v>34</v>
      </c>
      <c r="I1388" s="418"/>
      <c r="J1388" s="419"/>
      <c r="K1388" s="417" t="s">
        <v>34</v>
      </c>
      <c r="L1388" s="418"/>
      <c r="M1388" s="419"/>
      <c r="N1388" s="417" t="s">
        <v>34</v>
      </c>
      <c r="O1388" s="418"/>
      <c r="P1388" s="419">
        <f t="shared" si="19"/>
        <v>10.78</v>
      </c>
      <c r="Q1388" s="417" t="s">
        <v>34</v>
      </c>
      <c r="R1388" s="418"/>
    </row>
    <row r="1389" spans="1:18" s="429" customFormat="1" ht="13.5" hidden="1" outlineLevel="3">
      <c r="A1389" s="421"/>
      <c r="B1389" s="422"/>
      <c r="C1389" s="404" t="s">
        <v>223</v>
      </c>
      <c r="D1389" s="464" t="s">
        <v>34</v>
      </c>
      <c r="E1389" s="424" t="s">
        <v>227</v>
      </c>
      <c r="F1389" s="422"/>
      <c r="G1389" s="425">
        <v>159.901</v>
      </c>
      <c r="H1389" s="426" t="s">
        <v>34</v>
      </c>
      <c r="I1389" s="427"/>
      <c r="J1389" s="428"/>
      <c r="K1389" s="426" t="s">
        <v>34</v>
      </c>
      <c r="L1389" s="427"/>
      <c r="M1389" s="428"/>
      <c r="N1389" s="426" t="s">
        <v>34</v>
      </c>
      <c r="O1389" s="427"/>
      <c r="P1389" s="428">
        <f t="shared" si="19"/>
        <v>159.901</v>
      </c>
      <c r="Q1389" s="426" t="s">
        <v>34</v>
      </c>
      <c r="R1389" s="427"/>
    </row>
    <row r="1390" spans="1:18" s="320" customFormat="1" ht="22.5" customHeight="1" outlineLevel="2" collapsed="1">
      <c r="A1390" s="321"/>
      <c r="B1390" s="394" t="s">
        <v>1583</v>
      </c>
      <c r="C1390" s="394" t="s">
        <v>218</v>
      </c>
      <c r="D1390" s="461" t="s">
        <v>1584</v>
      </c>
      <c r="E1390" s="396" t="s">
        <v>1585</v>
      </c>
      <c r="F1390" s="397" t="s">
        <v>265</v>
      </c>
      <c r="G1390" s="398">
        <v>17.716</v>
      </c>
      <c r="H1390" s="399">
        <v>975.2</v>
      </c>
      <c r="I1390" s="400">
        <f>ROUND(H1390*G1390,2)</f>
        <v>17276.64</v>
      </c>
      <c r="J1390" s="401"/>
      <c r="K1390" s="399">
        <v>975.2</v>
      </c>
      <c r="L1390" s="400">
        <f>ROUND(K1390*J1390,2)</f>
        <v>0</v>
      </c>
      <c r="M1390" s="401"/>
      <c r="N1390" s="399">
        <v>975.2</v>
      </c>
      <c r="O1390" s="400">
        <f>ROUND(N1390*M1390,2)</f>
        <v>0</v>
      </c>
      <c r="P1390" s="401">
        <f t="shared" si="19"/>
        <v>17.716</v>
      </c>
      <c r="Q1390" s="399">
        <v>975.2</v>
      </c>
      <c r="R1390" s="400">
        <f>ROUND(Q1390*P1390,2)</f>
        <v>17276.64</v>
      </c>
    </row>
    <row r="1391" spans="1:18" s="411" customFormat="1" ht="13.5" hidden="1" outlineLevel="3">
      <c r="A1391" s="402"/>
      <c r="B1391" s="403"/>
      <c r="C1391" s="404" t="s">
        <v>223</v>
      </c>
      <c r="D1391" s="407" t="s">
        <v>34</v>
      </c>
      <c r="E1391" s="406" t="s">
        <v>869</v>
      </c>
      <c r="F1391" s="403"/>
      <c r="G1391" s="407" t="s">
        <v>34</v>
      </c>
      <c r="H1391" s="408" t="s">
        <v>34</v>
      </c>
      <c r="I1391" s="409"/>
      <c r="J1391" s="410"/>
      <c r="K1391" s="408" t="s">
        <v>34</v>
      </c>
      <c r="L1391" s="409"/>
      <c r="M1391" s="410"/>
      <c r="N1391" s="408" t="s">
        <v>34</v>
      </c>
      <c r="O1391" s="409"/>
      <c r="P1391" s="410" t="e">
        <f t="shared" si="19"/>
        <v>#VALUE!</v>
      </c>
      <c r="Q1391" s="408" t="s">
        <v>34</v>
      </c>
      <c r="R1391" s="409"/>
    </row>
    <row r="1392" spans="1:18" s="420" customFormat="1" ht="13.5" hidden="1" outlineLevel="3">
      <c r="A1392" s="412"/>
      <c r="B1392" s="413"/>
      <c r="C1392" s="404" t="s">
        <v>223</v>
      </c>
      <c r="D1392" s="462" t="s">
        <v>34</v>
      </c>
      <c r="E1392" s="415" t="s">
        <v>1586</v>
      </c>
      <c r="F1392" s="413"/>
      <c r="G1392" s="416">
        <v>17.716</v>
      </c>
      <c r="H1392" s="417" t="s">
        <v>34</v>
      </c>
      <c r="I1392" s="418"/>
      <c r="J1392" s="419"/>
      <c r="K1392" s="417" t="s">
        <v>34</v>
      </c>
      <c r="L1392" s="418"/>
      <c r="M1392" s="419"/>
      <c r="N1392" s="417" t="s">
        <v>34</v>
      </c>
      <c r="O1392" s="418"/>
      <c r="P1392" s="419">
        <f t="shared" si="19"/>
        <v>17.716</v>
      </c>
      <c r="Q1392" s="417" t="s">
        <v>34</v>
      </c>
      <c r="R1392" s="418"/>
    </row>
    <row r="1393" spans="1:18" s="320" customFormat="1" ht="22.5" customHeight="1" outlineLevel="2" collapsed="1">
      <c r="A1393" s="321"/>
      <c r="B1393" s="394" t="s">
        <v>1587</v>
      </c>
      <c r="C1393" s="394" t="s">
        <v>218</v>
      </c>
      <c r="D1393" s="461" t="s">
        <v>1588</v>
      </c>
      <c r="E1393" s="396" t="s">
        <v>1589</v>
      </c>
      <c r="F1393" s="397" t="s">
        <v>221</v>
      </c>
      <c r="G1393" s="398">
        <v>20.552</v>
      </c>
      <c r="H1393" s="399">
        <v>5851.4</v>
      </c>
      <c r="I1393" s="400">
        <f>ROUND(H1393*G1393,2)</f>
        <v>120257.97</v>
      </c>
      <c r="J1393" s="401"/>
      <c r="K1393" s="399">
        <v>5851.4</v>
      </c>
      <c r="L1393" s="400">
        <f>ROUND(K1393*J1393,2)</f>
        <v>0</v>
      </c>
      <c r="M1393" s="401"/>
      <c r="N1393" s="399">
        <v>5851.4</v>
      </c>
      <c r="O1393" s="400">
        <f>ROUND(N1393*M1393,2)</f>
        <v>0</v>
      </c>
      <c r="P1393" s="401">
        <f t="shared" si="19"/>
        <v>20.552</v>
      </c>
      <c r="Q1393" s="399">
        <v>5851.4</v>
      </c>
      <c r="R1393" s="400">
        <f>ROUND(Q1393*P1393,2)</f>
        <v>120257.97</v>
      </c>
    </row>
    <row r="1394" spans="1:18" s="411" customFormat="1" ht="13.5" hidden="1" outlineLevel="3">
      <c r="A1394" s="402"/>
      <c r="B1394" s="403"/>
      <c r="C1394" s="404" t="s">
        <v>223</v>
      </c>
      <c r="D1394" s="407" t="s">
        <v>34</v>
      </c>
      <c r="E1394" s="406" t="s">
        <v>343</v>
      </c>
      <c r="F1394" s="403"/>
      <c r="G1394" s="407" t="s">
        <v>34</v>
      </c>
      <c r="H1394" s="408" t="s">
        <v>34</v>
      </c>
      <c r="I1394" s="409"/>
      <c r="J1394" s="410"/>
      <c r="K1394" s="408" t="s">
        <v>34</v>
      </c>
      <c r="L1394" s="409"/>
      <c r="M1394" s="410"/>
      <c r="N1394" s="408" t="s">
        <v>34</v>
      </c>
      <c r="O1394" s="409"/>
      <c r="P1394" s="410" t="e">
        <f t="shared" si="19"/>
        <v>#VALUE!</v>
      </c>
      <c r="Q1394" s="408" t="s">
        <v>34</v>
      </c>
      <c r="R1394" s="409"/>
    </row>
    <row r="1395" spans="1:18" s="420" customFormat="1" ht="13.5" hidden="1" outlineLevel="3">
      <c r="A1395" s="412"/>
      <c r="B1395" s="413"/>
      <c r="C1395" s="404" t="s">
        <v>223</v>
      </c>
      <c r="D1395" s="462" t="s">
        <v>34</v>
      </c>
      <c r="E1395" s="415" t="s">
        <v>345</v>
      </c>
      <c r="F1395" s="413"/>
      <c r="G1395" s="416">
        <v>15.12</v>
      </c>
      <c r="H1395" s="417" t="s">
        <v>34</v>
      </c>
      <c r="I1395" s="418"/>
      <c r="J1395" s="419"/>
      <c r="K1395" s="417" t="s">
        <v>34</v>
      </c>
      <c r="L1395" s="418"/>
      <c r="M1395" s="419"/>
      <c r="N1395" s="417" t="s">
        <v>34</v>
      </c>
      <c r="O1395" s="418"/>
      <c r="P1395" s="419">
        <f t="shared" si="19"/>
        <v>15.12</v>
      </c>
      <c r="Q1395" s="417" t="s">
        <v>34</v>
      </c>
      <c r="R1395" s="418"/>
    </row>
    <row r="1396" spans="1:18" s="420" customFormat="1" ht="13.5" hidden="1" outlineLevel="3">
      <c r="A1396" s="412"/>
      <c r="B1396" s="413"/>
      <c r="C1396" s="404" t="s">
        <v>223</v>
      </c>
      <c r="D1396" s="462" t="s">
        <v>34</v>
      </c>
      <c r="E1396" s="415" t="s">
        <v>346</v>
      </c>
      <c r="F1396" s="413"/>
      <c r="G1396" s="416">
        <v>5.432</v>
      </c>
      <c r="H1396" s="417" t="s">
        <v>34</v>
      </c>
      <c r="I1396" s="418"/>
      <c r="J1396" s="419"/>
      <c r="K1396" s="417" t="s">
        <v>34</v>
      </c>
      <c r="L1396" s="418"/>
      <c r="M1396" s="419"/>
      <c r="N1396" s="417" t="s">
        <v>34</v>
      </c>
      <c r="O1396" s="418"/>
      <c r="P1396" s="419">
        <f t="shared" si="19"/>
        <v>5.432</v>
      </c>
      <c r="Q1396" s="417" t="s">
        <v>34</v>
      </c>
      <c r="R1396" s="418"/>
    </row>
    <row r="1397" spans="1:18" s="445" customFormat="1" ht="13.5" hidden="1" outlineLevel="3">
      <c r="A1397" s="444"/>
      <c r="B1397" s="446"/>
      <c r="C1397" s="404" t="s">
        <v>223</v>
      </c>
      <c r="D1397" s="463" t="s">
        <v>153</v>
      </c>
      <c r="E1397" s="448" t="s">
        <v>238</v>
      </c>
      <c r="F1397" s="446"/>
      <c r="G1397" s="449">
        <v>20.552</v>
      </c>
      <c r="H1397" s="450" t="s">
        <v>34</v>
      </c>
      <c r="I1397" s="451"/>
      <c r="J1397" s="452"/>
      <c r="K1397" s="450" t="s">
        <v>34</v>
      </c>
      <c r="L1397" s="451"/>
      <c r="M1397" s="452"/>
      <c r="N1397" s="450" t="s">
        <v>34</v>
      </c>
      <c r="O1397" s="451"/>
      <c r="P1397" s="452">
        <f t="shared" si="19"/>
        <v>20.552</v>
      </c>
      <c r="Q1397" s="450" t="s">
        <v>34</v>
      </c>
      <c r="R1397" s="451"/>
    </row>
    <row r="1398" spans="1:18" s="320" customFormat="1" ht="22.5" customHeight="1" outlineLevel="2" collapsed="1">
      <c r="A1398" s="321"/>
      <c r="B1398" s="394" t="s">
        <v>1590</v>
      </c>
      <c r="C1398" s="394" t="s">
        <v>218</v>
      </c>
      <c r="D1398" s="461" t="s">
        <v>1591</v>
      </c>
      <c r="E1398" s="396" t="s">
        <v>1592</v>
      </c>
      <c r="F1398" s="397" t="s">
        <v>265</v>
      </c>
      <c r="G1398" s="398">
        <v>45.67</v>
      </c>
      <c r="H1398" s="399">
        <v>139.3</v>
      </c>
      <c r="I1398" s="400">
        <f>ROUND(H1398*G1398,2)</f>
        <v>6361.83</v>
      </c>
      <c r="J1398" s="401"/>
      <c r="K1398" s="399">
        <v>139.3</v>
      </c>
      <c r="L1398" s="400">
        <f>ROUND(K1398*J1398,2)</f>
        <v>0</v>
      </c>
      <c r="M1398" s="401"/>
      <c r="N1398" s="399">
        <v>139.3</v>
      </c>
      <c r="O1398" s="400">
        <f>ROUND(N1398*M1398,2)</f>
        <v>0</v>
      </c>
      <c r="P1398" s="401">
        <f t="shared" si="19"/>
        <v>45.67</v>
      </c>
      <c r="Q1398" s="399">
        <v>139.3</v>
      </c>
      <c r="R1398" s="400">
        <f>ROUND(Q1398*P1398,2)</f>
        <v>6361.83</v>
      </c>
    </row>
    <row r="1399" spans="1:18" s="420" customFormat="1" ht="13.5" hidden="1" outlineLevel="3">
      <c r="A1399" s="412"/>
      <c r="B1399" s="413"/>
      <c r="C1399" s="404" t="s">
        <v>223</v>
      </c>
      <c r="D1399" s="462" t="s">
        <v>34</v>
      </c>
      <c r="E1399" s="415" t="s">
        <v>1593</v>
      </c>
      <c r="F1399" s="413"/>
      <c r="G1399" s="416">
        <v>45.67</v>
      </c>
      <c r="H1399" s="417" t="s">
        <v>34</v>
      </c>
      <c r="I1399" s="418"/>
      <c r="J1399" s="419"/>
      <c r="K1399" s="417" t="s">
        <v>34</v>
      </c>
      <c r="L1399" s="418"/>
      <c r="M1399" s="419"/>
      <c r="N1399" s="417" t="s">
        <v>34</v>
      </c>
      <c r="O1399" s="418"/>
      <c r="P1399" s="419">
        <f aca="true" t="shared" si="20" ref="P1399:P1462">J1399+M1399+G1399</f>
        <v>45.67</v>
      </c>
      <c r="Q1399" s="417" t="s">
        <v>34</v>
      </c>
      <c r="R1399" s="418"/>
    </row>
    <row r="1400" spans="1:18" s="320" customFormat="1" ht="22.5" customHeight="1" outlineLevel="2" collapsed="1">
      <c r="A1400" s="321"/>
      <c r="B1400" s="394" t="s">
        <v>1594</v>
      </c>
      <c r="C1400" s="394" t="s">
        <v>218</v>
      </c>
      <c r="D1400" s="461" t="s">
        <v>1595</v>
      </c>
      <c r="E1400" s="396" t="s">
        <v>1596</v>
      </c>
      <c r="F1400" s="397" t="s">
        <v>265</v>
      </c>
      <c r="G1400" s="398">
        <v>45.67</v>
      </c>
      <c r="H1400" s="399">
        <v>626.9</v>
      </c>
      <c r="I1400" s="400">
        <f>ROUND(H1400*G1400,2)</f>
        <v>28630.52</v>
      </c>
      <c r="J1400" s="401"/>
      <c r="K1400" s="399">
        <v>626.9</v>
      </c>
      <c r="L1400" s="400">
        <f>ROUND(K1400*J1400,2)</f>
        <v>0</v>
      </c>
      <c r="M1400" s="401"/>
      <c r="N1400" s="399">
        <v>626.9</v>
      </c>
      <c r="O1400" s="400">
        <f>ROUND(N1400*M1400,2)</f>
        <v>0</v>
      </c>
      <c r="P1400" s="401">
        <f t="shared" si="20"/>
        <v>45.67</v>
      </c>
      <c r="Q1400" s="399">
        <v>626.9</v>
      </c>
      <c r="R1400" s="400">
        <f>ROUND(Q1400*P1400,2)</f>
        <v>28630.52</v>
      </c>
    </row>
    <row r="1401" spans="1:18" s="420" customFormat="1" ht="13.5" hidden="1" outlineLevel="3">
      <c r="A1401" s="412"/>
      <c r="B1401" s="413"/>
      <c r="C1401" s="404" t="s">
        <v>223</v>
      </c>
      <c r="D1401" s="462" t="s">
        <v>34</v>
      </c>
      <c r="E1401" s="415" t="s">
        <v>1593</v>
      </c>
      <c r="F1401" s="413"/>
      <c r="G1401" s="416">
        <v>45.67</v>
      </c>
      <c r="H1401" s="417" t="s">
        <v>34</v>
      </c>
      <c r="I1401" s="418"/>
      <c r="J1401" s="419"/>
      <c r="K1401" s="417" t="s">
        <v>34</v>
      </c>
      <c r="L1401" s="418"/>
      <c r="M1401" s="419"/>
      <c r="N1401" s="417" t="s">
        <v>34</v>
      </c>
      <c r="O1401" s="418"/>
      <c r="P1401" s="419">
        <f t="shared" si="20"/>
        <v>45.67</v>
      </c>
      <c r="Q1401" s="417" t="s">
        <v>34</v>
      </c>
      <c r="R1401" s="418"/>
    </row>
    <row r="1402" spans="1:18" s="320" customFormat="1" ht="31.5" customHeight="1" outlineLevel="2" collapsed="1">
      <c r="A1402" s="321"/>
      <c r="B1402" s="394" t="s">
        <v>1597</v>
      </c>
      <c r="C1402" s="394" t="s">
        <v>218</v>
      </c>
      <c r="D1402" s="461" t="s">
        <v>1598</v>
      </c>
      <c r="E1402" s="396" t="s">
        <v>1599</v>
      </c>
      <c r="F1402" s="397" t="s">
        <v>265</v>
      </c>
      <c r="G1402" s="398">
        <v>0.101</v>
      </c>
      <c r="H1402" s="399">
        <v>153.3</v>
      </c>
      <c r="I1402" s="400">
        <f>ROUND(H1402*G1402,2)</f>
        <v>15.48</v>
      </c>
      <c r="J1402" s="401"/>
      <c r="K1402" s="399">
        <v>153.3</v>
      </c>
      <c r="L1402" s="400">
        <f>ROUND(K1402*J1402,2)</f>
        <v>0</v>
      </c>
      <c r="M1402" s="401"/>
      <c r="N1402" s="399">
        <v>153.3</v>
      </c>
      <c r="O1402" s="400">
        <f>ROUND(N1402*M1402,2)</f>
        <v>0</v>
      </c>
      <c r="P1402" s="401">
        <f t="shared" si="20"/>
        <v>0.101</v>
      </c>
      <c r="Q1402" s="399">
        <v>153.3</v>
      </c>
      <c r="R1402" s="400">
        <f>ROUND(Q1402*P1402,2)</f>
        <v>15.48</v>
      </c>
    </row>
    <row r="1403" spans="1:18" s="411" customFormat="1" ht="13.5" hidden="1" outlineLevel="3">
      <c r="A1403" s="402"/>
      <c r="B1403" s="403"/>
      <c r="C1403" s="404" t="s">
        <v>223</v>
      </c>
      <c r="D1403" s="407" t="s">
        <v>34</v>
      </c>
      <c r="E1403" s="406" t="s">
        <v>1600</v>
      </c>
      <c r="F1403" s="403"/>
      <c r="G1403" s="407" t="s">
        <v>34</v>
      </c>
      <c r="H1403" s="408" t="s">
        <v>34</v>
      </c>
      <c r="I1403" s="409"/>
      <c r="J1403" s="410"/>
      <c r="K1403" s="408" t="s">
        <v>34</v>
      </c>
      <c r="L1403" s="409"/>
      <c r="M1403" s="410"/>
      <c r="N1403" s="408" t="s">
        <v>34</v>
      </c>
      <c r="O1403" s="409"/>
      <c r="P1403" s="410" t="e">
        <f t="shared" si="20"/>
        <v>#VALUE!</v>
      </c>
      <c r="Q1403" s="408" t="s">
        <v>34</v>
      </c>
      <c r="R1403" s="409"/>
    </row>
    <row r="1404" spans="1:18" s="411" customFormat="1" ht="13.5" hidden="1" outlineLevel="3">
      <c r="A1404" s="402"/>
      <c r="B1404" s="403"/>
      <c r="C1404" s="404" t="s">
        <v>223</v>
      </c>
      <c r="D1404" s="407" t="s">
        <v>34</v>
      </c>
      <c r="E1404" s="406" t="s">
        <v>1601</v>
      </c>
      <c r="F1404" s="403"/>
      <c r="G1404" s="407" t="s">
        <v>34</v>
      </c>
      <c r="H1404" s="408" t="s">
        <v>34</v>
      </c>
      <c r="I1404" s="409"/>
      <c r="J1404" s="410"/>
      <c r="K1404" s="408" t="s">
        <v>34</v>
      </c>
      <c r="L1404" s="409"/>
      <c r="M1404" s="410"/>
      <c r="N1404" s="408" t="s">
        <v>34</v>
      </c>
      <c r="O1404" s="409"/>
      <c r="P1404" s="410" t="e">
        <f t="shared" si="20"/>
        <v>#VALUE!</v>
      </c>
      <c r="Q1404" s="408" t="s">
        <v>34</v>
      </c>
      <c r="R1404" s="409"/>
    </row>
    <row r="1405" spans="1:18" s="411" customFormat="1" ht="13.5" hidden="1" outlineLevel="3">
      <c r="A1405" s="402"/>
      <c r="B1405" s="403"/>
      <c r="C1405" s="404" t="s">
        <v>223</v>
      </c>
      <c r="D1405" s="407" t="s">
        <v>34</v>
      </c>
      <c r="E1405" s="406" t="s">
        <v>1602</v>
      </c>
      <c r="F1405" s="403"/>
      <c r="G1405" s="407" t="s">
        <v>34</v>
      </c>
      <c r="H1405" s="408" t="s">
        <v>34</v>
      </c>
      <c r="I1405" s="409"/>
      <c r="J1405" s="410"/>
      <c r="K1405" s="408" t="s">
        <v>34</v>
      </c>
      <c r="L1405" s="409"/>
      <c r="M1405" s="410"/>
      <c r="N1405" s="408" t="s">
        <v>34</v>
      </c>
      <c r="O1405" s="409"/>
      <c r="P1405" s="410" t="e">
        <f t="shared" si="20"/>
        <v>#VALUE!</v>
      </c>
      <c r="Q1405" s="408" t="s">
        <v>34</v>
      </c>
      <c r="R1405" s="409"/>
    </row>
    <row r="1406" spans="1:18" s="420" customFormat="1" ht="13.5" hidden="1" outlineLevel="3">
      <c r="A1406" s="412"/>
      <c r="B1406" s="413"/>
      <c r="C1406" s="404" t="s">
        <v>223</v>
      </c>
      <c r="D1406" s="462" t="s">
        <v>34</v>
      </c>
      <c r="E1406" s="415" t="s">
        <v>1603</v>
      </c>
      <c r="F1406" s="413"/>
      <c r="G1406" s="416">
        <v>0.03</v>
      </c>
      <c r="H1406" s="417" t="s">
        <v>34</v>
      </c>
      <c r="I1406" s="418"/>
      <c r="J1406" s="419"/>
      <c r="K1406" s="417" t="s">
        <v>34</v>
      </c>
      <c r="L1406" s="418"/>
      <c r="M1406" s="419"/>
      <c r="N1406" s="417" t="s">
        <v>34</v>
      </c>
      <c r="O1406" s="418"/>
      <c r="P1406" s="419">
        <f t="shared" si="20"/>
        <v>0.03</v>
      </c>
      <c r="Q1406" s="417" t="s">
        <v>34</v>
      </c>
      <c r="R1406" s="418"/>
    </row>
    <row r="1407" spans="1:18" s="420" customFormat="1" ht="13.5" hidden="1" outlineLevel="3">
      <c r="A1407" s="412"/>
      <c r="B1407" s="413"/>
      <c r="C1407" s="404" t="s">
        <v>223</v>
      </c>
      <c r="D1407" s="462" t="s">
        <v>34</v>
      </c>
      <c r="E1407" s="415" t="s">
        <v>1604</v>
      </c>
      <c r="F1407" s="413"/>
      <c r="G1407" s="416">
        <v>0.071</v>
      </c>
      <c r="H1407" s="417" t="s">
        <v>34</v>
      </c>
      <c r="I1407" s="418"/>
      <c r="J1407" s="419"/>
      <c r="K1407" s="417" t="s">
        <v>34</v>
      </c>
      <c r="L1407" s="418"/>
      <c r="M1407" s="419"/>
      <c r="N1407" s="417" t="s">
        <v>34</v>
      </c>
      <c r="O1407" s="418"/>
      <c r="P1407" s="419">
        <f t="shared" si="20"/>
        <v>0.071</v>
      </c>
      <c r="Q1407" s="417" t="s">
        <v>34</v>
      </c>
      <c r="R1407" s="418"/>
    </row>
    <row r="1408" spans="1:18" s="429" customFormat="1" ht="13.5" hidden="1" outlineLevel="3">
      <c r="A1408" s="421"/>
      <c r="B1408" s="422"/>
      <c r="C1408" s="404" t="s">
        <v>223</v>
      </c>
      <c r="D1408" s="464" t="s">
        <v>1605</v>
      </c>
      <c r="E1408" s="424" t="s">
        <v>227</v>
      </c>
      <c r="F1408" s="422"/>
      <c r="G1408" s="425">
        <v>0.101</v>
      </c>
      <c r="H1408" s="426" t="s">
        <v>34</v>
      </c>
      <c r="I1408" s="427"/>
      <c r="J1408" s="428"/>
      <c r="K1408" s="426" t="s">
        <v>34</v>
      </c>
      <c r="L1408" s="427"/>
      <c r="M1408" s="428"/>
      <c r="N1408" s="426" t="s">
        <v>34</v>
      </c>
      <c r="O1408" s="427"/>
      <c r="P1408" s="428">
        <f t="shared" si="20"/>
        <v>0.101</v>
      </c>
      <c r="Q1408" s="426" t="s">
        <v>34</v>
      </c>
      <c r="R1408" s="427"/>
    </row>
    <row r="1409" spans="1:18" s="320" customFormat="1" ht="31.5" customHeight="1" outlineLevel="2" collapsed="1">
      <c r="A1409" s="321"/>
      <c r="B1409" s="394" t="s">
        <v>1606</v>
      </c>
      <c r="C1409" s="394" t="s">
        <v>218</v>
      </c>
      <c r="D1409" s="461" t="s">
        <v>1607</v>
      </c>
      <c r="E1409" s="396" t="s">
        <v>1608</v>
      </c>
      <c r="F1409" s="397" t="s">
        <v>265</v>
      </c>
      <c r="G1409" s="398">
        <v>0.467</v>
      </c>
      <c r="H1409" s="399">
        <v>209</v>
      </c>
      <c r="I1409" s="400">
        <f>ROUND(H1409*G1409,2)</f>
        <v>97.6</v>
      </c>
      <c r="J1409" s="401"/>
      <c r="K1409" s="399">
        <v>209</v>
      </c>
      <c r="L1409" s="400">
        <f>ROUND(K1409*J1409,2)</f>
        <v>0</v>
      </c>
      <c r="M1409" s="401"/>
      <c r="N1409" s="399">
        <v>209</v>
      </c>
      <c r="O1409" s="400">
        <f>ROUND(N1409*M1409,2)</f>
        <v>0</v>
      </c>
      <c r="P1409" s="401">
        <f t="shared" si="20"/>
        <v>0.467</v>
      </c>
      <c r="Q1409" s="399">
        <v>209</v>
      </c>
      <c r="R1409" s="400">
        <f>ROUND(Q1409*P1409,2)</f>
        <v>97.6</v>
      </c>
    </row>
    <row r="1410" spans="1:18" s="411" customFormat="1" ht="13.5" hidden="1" outlineLevel="3">
      <c r="A1410" s="402"/>
      <c r="B1410" s="403"/>
      <c r="C1410" s="404" t="s">
        <v>223</v>
      </c>
      <c r="D1410" s="407" t="s">
        <v>34</v>
      </c>
      <c r="E1410" s="406" t="s">
        <v>343</v>
      </c>
      <c r="F1410" s="403"/>
      <c r="G1410" s="407" t="s">
        <v>34</v>
      </c>
      <c r="H1410" s="408" t="s">
        <v>34</v>
      </c>
      <c r="I1410" s="409"/>
      <c r="J1410" s="410"/>
      <c r="K1410" s="408" t="s">
        <v>34</v>
      </c>
      <c r="L1410" s="409"/>
      <c r="M1410" s="410"/>
      <c r="N1410" s="408" t="s">
        <v>34</v>
      </c>
      <c r="O1410" s="409"/>
      <c r="P1410" s="410" t="e">
        <f t="shared" si="20"/>
        <v>#VALUE!</v>
      </c>
      <c r="Q1410" s="408" t="s">
        <v>34</v>
      </c>
      <c r="R1410" s="409"/>
    </row>
    <row r="1411" spans="1:18" s="411" customFormat="1" ht="13.5" hidden="1" outlineLevel="3">
      <c r="A1411" s="402"/>
      <c r="B1411" s="403"/>
      <c r="C1411" s="404" t="s">
        <v>223</v>
      </c>
      <c r="D1411" s="407" t="s">
        <v>34</v>
      </c>
      <c r="E1411" s="406" t="s">
        <v>1601</v>
      </c>
      <c r="F1411" s="403"/>
      <c r="G1411" s="407" t="s">
        <v>34</v>
      </c>
      <c r="H1411" s="408" t="s">
        <v>34</v>
      </c>
      <c r="I1411" s="409"/>
      <c r="J1411" s="410"/>
      <c r="K1411" s="408" t="s">
        <v>34</v>
      </c>
      <c r="L1411" s="409"/>
      <c r="M1411" s="410"/>
      <c r="N1411" s="408" t="s">
        <v>34</v>
      </c>
      <c r="O1411" s="409"/>
      <c r="P1411" s="410" t="e">
        <f t="shared" si="20"/>
        <v>#VALUE!</v>
      </c>
      <c r="Q1411" s="408" t="s">
        <v>34</v>
      </c>
      <c r="R1411" s="409"/>
    </row>
    <row r="1412" spans="1:18" s="411" customFormat="1" ht="13.5" hidden="1" outlineLevel="3">
      <c r="A1412" s="402"/>
      <c r="B1412" s="403"/>
      <c r="C1412" s="404" t="s">
        <v>223</v>
      </c>
      <c r="D1412" s="407" t="s">
        <v>34</v>
      </c>
      <c r="E1412" s="406" t="s">
        <v>1602</v>
      </c>
      <c r="F1412" s="403"/>
      <c r="G1412" s="407" t="s">
        <v>34</v>
      </c>
      <c r="H1412" s="408" t="s">
        <v>34</v>
      </c>
      <c r="I1412" s="409"/>
      <c r="J1412" s="410"/>
      <c r="K1412" s="408" t="s">
        <v>34</v>
      </c>
      <c r="L1412" s="409"/>
      <c r="M1412" s="410"/>
      <c r="N1412" s="408" t="s">
        <v>34</v>
      </c>
      <c r="O1412" s="409"/>
      <c r="P1412" s="410" t="e">
        <f t="shared" si="20"/>
        <v>#VALUE!</v>
      </c>
      <c r="Q1412" s="408" t="s">
        <v>34</v>
      </c>
      <c r="R1412" s="409"/>
    </row>
    <row r="1413" spans="1:18" s="420" customFormat="1" ht="13.5" hidden="1" outlineLevel="3">
      <c r="A1413" s="412"/>
      <c r="B1413" s="413"/>
      <c r="C1413" s="404" t="s">
        <v>223</v>
      </c>
      <c r="D1413" s="462" t="s">
        <v>34</v>
      </c>
      <c r="E1413" s="415" t="s">
        <v>1609</v>
      </c>
      <c r="F1413" s="413"/>
      <c r="G1413" s="416">
        <v>0.197</v>
      </c>
      <c r="H1413" s="417" t="s">
        <v>34</v>
      </c>
      <c r="I1413" s="418"/>
      <c r="J1413" s="419"/>
      <c r="K1413" s="417" t="s">
        <v>34</v>
      </c>
      <c r="L1413" s="418"/>
      <c r="M1413" s="419"/>
      <c r="N1413" s="417" t="s">
        <v>34</v>
      </c>
      <c r="O1413" s="418"/>
      <c r="P1413" s="419">
        <f t="shared" si="20"/>
        <v>0.197</v>
      </c>
      <c r="Q1413" s="417" t="s">
        <v>34</v>
      </c>
      <c r="R1413" s="418"/>
    </row>
    <row r="1414" spans="1:18" s="420" customFormat="1" ht="13.5" hidden="1" outlineLevel="3">
      <c r="A1414" s="412"/>
      <c r="B1414" s="413"/>
      <c r="C1414" s="404" t="s">
        <v>223</v>
      </c>
      <c r="D1414" s="462" t="s">
        <v>34</v>
      </c>
      <c r="E1414" s="415" t="s">
        <v>1610</v>
      </c>
      <c r="F1414" s="413"/>
      <c r="G1414" s="416">
        <v>0.27</v>
      </c>
      <c r="H1414" s="417" t="s">
        <v>34</v>
      </c>
      <c r="I1414" s="418"/>
      <c r="J1414" s="419"/>
      <c r="K1414" s="417" t="s">
        <v>34</v>
      </c>
      <c r="L1414" s="418"/>
      <c r="M1414" s="419"/>
      <c r="N1414" s="417" t="s">
        <v>34</v>
      </c>
      <c r="O1414" s="418"/>
      <c r="P1414" s="419">
        <f t="shared" si="20"/>
        <v>0.27</v>
      </c>
      <c r="Q1414" s="417" t="s">
        <v>34</v>
      </c>
      <c r="R1414" s="418"/>
    </row>
    <row r="1415" spans="1:18" s="429" customFormat="1" ht="13.5" hidden="1" outlineLevel="3">
      <c r="A1415" s="421"/>
      <c r="B1415" s="422"/>
      <c r="C1415" s="404" t="s">
        <v>223</v>
      </c>
      <c r="D1415" s="464" t="s">
        <v>1611</v>
      </c>
      <c r="E1415" s="424" t="s">
        <v>227</v>
      </c>
      <c r="F1415" s="422"/>
      <c r="G1415" s="425">
        <v>0.467</v>
      </c>
      <c r="H1415" s="426" t="s">
        <v>34</v>
      </c>
      <c r="I1415" s="427"/>
      <c r="J1415" s="428"/>
      <c r="K1415" s="426" t="s">
        <v>34</v>
      </c>
      <c r="L1415" s="427"/>
      <c r="M1415" s="428"/>
      <c r="N1415" s="426" t="s">
        <v>34</v>
      </c>
      <c r="O1415" s="427"/>
      <c r="P1415" s="428">
        <f t="shared" si="20"/>
        <v>0.467</v>
      </c>
      <c r="Q1415" s="426" t="s">
        <v>34</v>
      </c>
      <c r="R1415" s="427"/>
    </row>
    <row r="1416" spans="1:18" s="320" customFormat="1" ht="31.5" customHeight="1" outlineLevel="2" collapsed="1">
      <c r="A1416" s="321"/>
      <c r="B1416" s="394" t="s">
        <v>1612</v>
      </c>
      <c r="C1416" s="394" t="s">
        <v>218</v>
      </c>
      <c r="D1416" s="461" t="s">
        <v>1613</v>
      </c>
      <c r="E1416" s="396" t="s">
        <v>1614</v>
      </c>
      <c r="F1416" s="397" t="s">
        <v>265</v>
      </c>
      <c r="G1416" s="398">
        <v>11.398</v>
      </c>
      <c r="H1416" s="399">
        <v>348.3</v>
      </c>
      <c r="I1416" s="400">
        <f>ROUND(H1416*G1416,2)</f>
        <v>3969.92</v>
      </c>
      <c r="J1416" s="401"/>
      <c r="K1416" s="399">
        <v>348.3</v>
      </c>
      <c r="L1416" s="400">
        <f>ROUND(K1416*J1416,2)</f>
        <v>0</v>
      </c>
      <c r="M1416" s="401"/>
      <c r="N1416" s="399">
        <v>348.3</v>
      </c>
      <c r="O1416" s="400">
        <f>ROUND(N1416*M1416,2)</f>
        <v>0</v>
      </c>
      <c r="P1416" s="401">
        <f t="shared" si="20"/>
        <v>11.398</v>
      </c>
      <c r="Q1416" s="399">
        <v>348.3</v>
      </c>
      <c r="R1416" s="400">
        <f>ROUND(Q1416*P1416,2)</f>
        <v>3969.92</v>
      </c>
    </row>
    <row r="1417" spans="1:18" s="411" customFormat="1" ht="13.5" hidden="1" outlineLevel="3">
      <c r="A1417" s="402"/>
      <c r="B1417" s="403"/>
      <c r="C1417" s="404" t="s">
        <v>223</v>
      </c>
      <c r="D1417" s="407" t="s">
        <v>34</v>
      </c>
      <c r="E1417" s="406" t="s">
        <v>343</v>
      </c>
      <c r="F1417" s="403"/>
      <c r="G1417" s="407" t="s">
        <v>34</v>
      </c>
      <c r="H1417" s="408" t="s">
        <v>34</v>
      </c>
      <c r="I1417" s="409"/>
      <c r="J1417" s="410"/>
      <c r="K1417" s="408" t="s">
        <v>34</v>
      </c>
      <c r="L1417" s="409"/>
      <c r="M1417" s="410"/>
      <c r="N1417" s="408" t="s">
        <v>34</v>
      </c>
      <c r="O1417" s="409"/>
      <c r="P1417" s="410" t="e">
        <f t="shared" si="20"/>
        <v>#VALUE!</v>
      </c>
      <c r="Q1417" s="408" t="s">
        <v>34</v>
      </c>
      <c r="R1417" s="409"/>
    </row>
    <row r="1418" spans="1:18" s="411" customFormat="1" ht="13.5" hidden="1" outlineLevel="3">
      <c r="A1418" s="402"/>
      <c r="B1418" s="403"/>
      <c r="C1418" s="404" t="s">
        <v>223</v>
      </c>
      <c r="D1418" s="407" t="s">
        <v>34</v>
      </c>
      <c r="E1418" s="406" t="s">
        <v>1601</v>
      </c>
      <c r="F1418" s="403"/>
      <c r="G1418" s="407" t="s">
        <v>34</v>
      </c>
      <c r="H1418" s="408" t="s">
        <v>34</v>
      </c>
      <c r="I1418" s="409"/>
      <c r="J1418" s="410"/>
      <c r="K1418" s="408" t="s">
        <v>34</v>
      </c>
      <c r="L1418" s="409"/>
      <c r="M1418" s="410"/>
      <c r="N1418" s="408" t="s">
        <v>34</v>
      </c>
      <c r="O1418" s="409"/>
      <c r="P1418" s="410" t="e">
        <f t="shared" si="20"/>
        <v>#VALUE!</v>
      </c>
      <c r="Q1418" s="408" t="s">
        <v>34</v>
      </c>
      <c r="R1418" s="409"/>
    </row>
    <row r="1419" spans="1:18" s="411" customFormat="1" ht="13.5" hidden="1" outlineLevel="3">
      <c r="A1419" s="402"/>
      <c r="B1419" s="403"/>
      <c r="C1419" s="404" t="s">
        <v>223</v>
      </c>
      <c r="D1419" s="407" t="s">
        <v>34</v>
      </c>
      <c r="E1419" s="406" t="s">
        <v>1602</v>
      </c>
      <c r="F1419" s="403"/>
      <c r="G1419" s="407" t="s">
        <v>34</v>
      </c>
      <c r="H1419" s="408" t="s">
        <v>34</v>
      </c>
      <c r="I1419" s="409"/>
      <c r="J1419" s="410"/>
      <c r="K1419" s="408" t="s">
        <v>34</v>
      </c>
      <c r="L1419" s="409"/>
      <c r="M1419" s="410"/>
      <c r="N1419" s="408" t="s">
        <v>34</v>
      </c>
      <c r="O1419" s="409"/>
      <c r="P1419" s="410" t="e">
        <f t="shared" si="20"/>
        <v>#VALUE!</v>
      </c>
      <c r="Q1419" s="408" t="s">
        <v>34</v>
      </c>
      <c r="R1419" s="409"/>
    </row>
    <row r="1420" spans="1:18" s="420" customFormat="1" ht="13.5" hidden="1" outlineLevel="3">
      <c r="A1420" s="412"/>
      <c r="B1420" s="413"/>
      <c r="C1420" s="404" t="s">
        <v>223</v>
      </c>
      <c r="D1420" s="462" t="s">
        <v>34</v>
      </c>
      <c r="E1420" s="415" t="s">
        <v>1615</v>
      </c>
      <c r="F1420" s="413"/>
      <c r="G1420" s="416">
        <v>1.005</v>
      </c>
      <c r="H1420" s="417" t="s">
        <v>34</v>
      </c>
      <c r="I1420" s="418"/>
      <c r="J1420" s="419"/>
      <c r="K1420" s="417" t="s">
        <v>34</v>
      </c>
      <c r="L1420" s="418"/>
      <c r="M1420" s="419"/>
      <c r="N1420" s="417" t="s">
        <v>34</v>
      </c>
      <c r="O1420" s="418"/>
      <c r="P1420" s="419">
        <f t="shared" si="20"/>
        <v>1.005</v>
      </c>
      <c r="Q1420" s="417" t="s">
        <v>34</v>
      </c>
      <c r="R1420" s="418"/>
    </row>
    <row r="1421" spans="1:18" s="420" customFormat="1" ht="13.5" hidden="1" outlineLevel="3">
      <c r="A1421" s="412"/>
      <c r="B1421" s="413"/>
      <c r="C1421" s="404" t="s">
        <v>223</v>
      </c>
      <c r="D1421" s="462" t="s">
        <v>34</v>
      </c>
      <c r="E1421" s="415" t="s">
        <v>1616</v>
      </c>
      <c r="F1421" s="413"/>
      <c r="G1421" s="416">
        <v>1.674</v>
      </c>
      <c r="H1421" s="417" t="s">
        <v>34</v>
      </c>
      <c r="I1421" s="418"/>
      <c r="J1421" s="419"/>
      <c r="K1421" s="417" t="s">
        <v>34</v>
      </c>
      <c r="L1421" s="418"/>
      <c r="M1421" s="419"/>
      <c r="N1421" s="417" t="s">
        <v>34</v>
      </c>
      <c r="O1421" s="418"/>
      <c r="P1421" s="419">
        <f t="shared" si="20"/>
        <v>1.674</v>
      </c>
      <c r="Q1421" s="417" t="s">
        <v>34</v>
      </c>
      <c r="R1421" s="418"/>
    </row>
    <row r="1422" spans="1:18" s="420" customFormat="1" ht="13.5" hidden="1" outlineLevel="3">
      <c r="A1422" s="412"/>
      <c r="B1422" s="413"/>
      <c r="C1422" s="404" t="s">
        <v>223</v>
      </c>
      <c r="D1422" s="462" t="s">
        <v>34</v>
      </c>
      <c r="E1422" s="415" t="s">
        <v>1617</v>
      </c>
      <c r="F1422" s="413"/>
      <c r="G1422" s="416">
        <v>1.496</v>
      </c>
      <c r="H1422" s="417" t="s">
        <v>34</v>
      </c>
      <c r="I1422" s="418"/>
      <c r="J1422" s="419"/>
      <c r="K1422" s="417" t="s">
        <v>34</v>
      </c>
      <c r="L1422" s="418"/>
      <c r="M1422" s="419"/>
      <c r="N1422" s="417" t="s">
        <v>34</v>
      </c>
      <c r="O1422" s="418"/>
      <c r="P1422" s="419">
        <f t="shared" si="20"/>
        <v>1.496</v>
      </c>
      <c r="Q1422" s="417" t="s">
        <v>34</v>
      </c>
      <c r="R1422" s="418"/>
    </row>
    <row r="1423" spans="1:18" s="420" customFormat="1" ht="13.5" hidden="1" outlineLevel="3">
      <c r="A1423" s="412"/>
      <c r="B1423" s="413"/>
      <c r="C1423" s="404" t="s">
        <v>223</v>
      </c>
      <c r="D1423" s="462" t="s">
        <v>34</v>
      </c>
      <c r="E1423" s="415" t="s">
        <v>1618</v>
      </c>
      <c r="F1423" s="413"/>
      <c r="G1423" s="416">
        <v>1.748</v>
      </c>
      <c r="H1423" s="417" t="s">
        <v>34</v>
      </c>
      <c r="I1423" s="418"/>
      <c r="J1423" s="419"/>
      <c r="K1423" s="417" t="s">
        <v>34</v>
      </c>
      <c r="L1423" s="418"/>
      <c r="M1423" s="419"/>
      <c r="N1423" s="417" t="s">
        <v>34</v>
      </c>
      <c r="O1423" s="418"/>
      <c r="P1423" s="419">
        <f t="shared" si="20"/>
        <v>1.748</v>
      </c>
      <c r="Q1423" s="417" t="s">
        <v>34</v>
      </c>
      <c r="R1423" s="418"/>
    </row>
    <row r="1424" spans="1:18" s="420" customFormat="1" ht="13.5" hidden="1" outlineLevel="3">
      <c r="A1424" s="412"/>
      <c r="B1424" s="413"/>
      <c r="C1424" s="404" t="s">
        <v>223</v>
      </c>
      <c r="D1424" s="462" t="s">
        <v>34</v>
      </c>
      <c r="E1424" s="415" t="s">
        <v>1619</v>
      </c>
      <c r="F1424" s="413"/>
      <c r="G1424" s="416">
        <v>1.425</v>
      </c>
      <c r="H1424" s="417" t="s">
        <v>34</v>
      </c>
      <c r="I1424" s="418"/>
      <c r="J1424" s="419"/>
      <c r="K1424" s="417" t="s">
        <v>34</v>
      </c>
      <c r="L1424" s="418"/>
      <c r="M1424" s="419"/>
      <c r="N1424" s="417" t="s">
        <v>34</v>
      </c>
      <c r="O1424" s="418"/>
      <c r="P1424" s="419">
        <f t="shared" si="20"/>
        <v>1.425</v>
      </c>
      <c r="Q1424" s="417" t="s">
        <v>34</v>
      </c>
      <c r="R1424" s="418"/>
    </row>
    <row r="1425" spans="1:18" s="411" customFormat="1" ht="13.5" hidden="1" outlineLevel="3">
      <c r="A1425" s="402"/>
      <c r="B1425" s="403"/>
      <c r="C1425" s="404" t="s">
        <v>223</v>
      </c>
      <c r="D1425" s="407" t="s">
        <v>34</v>
      </c>
      <c r="E1425" s="406" t="s">
        <v>1620</v>
      </c>
      <c r="F1425" s="403"/>
      <c r="G1425" s="407" t="s">
        <v>34</v>
      </c>
      <c r="H1425" s="408" t="s">
        <v>34</v>
      </c>
      <c r="I1425" s="409"/>
      <c r="J1425" s="410"/>
      <c r="K1425" s="408" t="s">
        <v>34</v>
      </c>
      <c r="L1425" s="409"/>
      <c r="M1425" s="410"/>
      <c r="N1425" s="408" t="s">
        <v>34</v>
      </c>
      <c r="O1425" s="409"/>
      <c r="P1425" s="410" t="e">
        <f t="shared" si="20"/>
        <v>#VALUE!</v>
      </c>
      <c r="Q1425" s="408" t="s">
        <v>34</v>
      </c>
      <c r="R1425" s="409"/>
    </row>
    <row r="1426" spans="1:18" s="420" customFormat="1" ht="13.5" hidden="1" outlineLevel="3">
      <c r="A1426" s="412"/>
      <c r="B1426" s="413"/>
      <c r="C1426" s="404" t="s">
        <v>223</v>
      </c>
      <c r="D1426" s="462" t="s">
        <v>34</v>
      </c>
      <c r="E1426" s="415" t="s">
        <v>1621</v>
      </c>
      <c r="F1426" s="413"/>
      <c r="G1426" s="416">
        <v>4.05</v>
      </c>
      <c r="H1426" s="417" t="s">
        <v>34</v>
      </c>
      <c r="I1426" s="418"/>
      <c r="J1426" s="419"/>
      <c r="K1426" s="417" t="s">
        <v>34</v>
      </c>
      <c r="L1426" s="418"/>
      <c r="M1426" s="419"/>
      <c r="N1426" s="417" t="s">
        <v>34</v>
      </c>
      <c r="O1426" s="418"/>
      <c r="P1426" s="419">
        <f t="shared" si="20"/>
        <v>4.05</v>
      </c>
      <c r="Q1426" s="417" t="s">
        <v>34</v>
      </c>
      <c r="R1426" s="418"/>
    </row>
    <row r="1427" spans="1:18" s="429" customFormat="1" ht="13.5" hidden="1" outlineLevel="3">
      <c r="A1427" s="421"/>
      <c r="B1427" s="422"/>
      <c r="C1427" s="404" t="s">
        <v>223</v>
      </c>
      <c r="D1427" s="464" t="s">
        <v>34</v>
      </c>
      <c r="E1427" s="424" t="s">
        <v>227</v>
      </c>
      <c r="F1427" s="422"/>
      <c r="G1427" s="425">
        <v>11.398</v>
      </c>
      <c r="H1427" s="426" t="s">
        <v>34</v>
      </c>
      <c r="I1427" s="427"/>
      <c r="J1427" s="428"/>
      <c r="K1427" s="426" t="s">
        <v>34</v>
      </c>
      <c r="L1427" s="427"/>
      <c r="M1427" s="428"/>
      <c r="N1427" s="426" t="s">
        <v>34</v>
      </c>
      <c r="O1427" s="427"/>
      <c r="P1427" s="428">
        <f t="shared" si="20"/>
        <v>11.398</v>
      </c>
      <c r="Q1427" s="426" t="s">
        <v>34</v>
      </c>
      <c r="R1427" s="427"/>
    </row>
    <row r="1428" spans="1:18" s="320" customFormat="1" ht="22.5" customHeight="1" outlineLevel="2" collapsed="1">
      <c r="A1428" s="321"/>
      <c r="B1428" s="394" t="s">
        <v>1622</v>
      </c>
      <c r="C1428" s="394" t="s">
        <v>218</v>
      </c>
      <c r="D1428" s="461" t="s">
        <v>1623</v>
      </c>
      <c r="E1428" s="396" t="s">
        <v>1624</v>
      </c>
      <c r="F1428" s="397" t="s">
        <v>265</v>
      </c>
      <c r="G1428" s="398">
        <v>28.226</v>
      </c>
      <c r="H1428" s="399">
        <v>418</v>
      </c>
      <c r="I1428" s="400">
        <f>ROUND(H1428*G1428,2)</f>
        <v>11798.47</v>
      </c>
      <c r="J1428" s="401"/>
      <c r="K1428" s="399">
        <v>418</v>
      </c>
      <c r="L1428" s="400">
        <f>ROUND(K1428*J1428,2)</f>
        <v>0</v>
      </c>
      <c r="M1428" s="401"/>
      <c r="N1428" s="399">
        <v>418</v>
      </c>
      <c r="O1428" s="400">
        <f>ROUND(N1428*M1428,2)</f>
        <v>0</v>
      </c>
      <c r="P1428" s="401">
        <f t="shared" si="20"/>
        <v>28.226</v>
      </c>
      <c r="Q1428" s="399">
        <v>418</v>
      </c>
      <c r="R1428" s="400">
        <f>ROUND(Q1428*P1428,2)</f>
        <v>11798.47</v>
      </c>
    </row>
    <row r="1429" spans="1:18" s="411" customFormat="1" ht="13.5" hidden="1" outlineLevel="3">
      <c r="A1429" s="402"/>
      <c r="B1429" s="403"/>
      <c r="C1429" s="404" t="s">
        <v>223</v>
      </c>
      <c r="D1429" s="407" t="s">
        <v>34</v>
      </c>
      <c r="E1429" s="406" t="s">
        <v>343</v>
      </c>
      <c r="F1429" s="403"/>
      <c r="G1429" s="407" t="s">
        <v>34</v>
      </c>
      <c r="H1429" s="408" t="s">
        <v>34</v>
      </c>
      <c r="I1429" s="409"/>
      <c r="J1429" s="410"/>
      <c r="K1429" s="408" t="s">
        <v>34</v>
      </c>
      <c r="L1429" s="409"/>
      <c r="M1429" s="410"/>
      <c r="N1429" s="408" t="s">
        <v>34</v>
      </c>
      <c r="O1429" s="409"/>
      <c r="P1429" s="410" t="e">
        <f t="shared" si="20"/>
        <v>#VALUE!</v>
      </c>
      <c r="Q1429" s="408" t="s">
        <v>34</v>
      </c>
      <c r="R1429" s="409"/>
    </row>
    <row r="1430" spans="1:18" s="411" customFormat="1" ht="13.5" hidden="1" outlineLevel="3">
      <c r="A1430" s="402"/>
      <c r="B1430" s="403"/>
      <c r="C1430" s="404" t="s">
        <v>223</v>
      </c>
      <c r="D1430" s="407" t="s">
        <v>34</v>
      </c>
      <c r="E1430" s="406" t="s">
        <v>1601</v>
      </c>
      <c r="F1430" s="403"/>
      <c r="G1430" s="407" t="s">
        <v>34</v>
      </c>
      <c r="H1430" s="408" t="s">
        <v>34</v>
      </c>
      <c r="I1430" s="409"/>
      <c r="J1430" s="410"/>
      <c r="K1430" s="408" t="s">
        <v>34</v>
      </c>
      <c r="L1430" s="409"/>
      <c r="M1430" s="410"/>
      <c r="N1430" s="408" t="s">
        <v>34</v>
      </c>
      <c r="O1430" s="409"/>
      <c r="P1430" s="410" t="e">
        <f t="shared" si="20"/>
        <v>#VALUE!</v>
      </c>
      <c r="Q1430" s="408" t="s">
        <v>34</v>
      </c>
      <c r="R1430" s="409"/>
    </row>
    <row r="1431" spans="1:18" s="411" customFormat="1" ht="13.5" hidden="1" outlineLevel="3">
      <c r="A1431" s="402"/>
      <c r="B1431" s="403"/>
      <c r="C1431" s="404" t="s">
        <v>223</v>
      </c>
      <c r="D1431" s="407" t="s">
        <v>34</v>
      </c>
      <c r="E1431" s="406" t="s">
        <v>1602</v>
      </c>
      <c r="F1431" s="403"/>
      <c r="G1431" s="407" t="s">
        <v>34</v>
      </c>
      <c r="H1431" s="408" t="s">
        <v>34</v>
      </c>
      <c r="I1431" s="409"/>
      <c r="J1431" s="410"/>
      <c r="K1431" s="408" t="s">
        <v>34</v>
      </c>
      <c r="L1431" s="409"/>
      <c r="M1431" s="410"/>
      <c r="N1431" s="408" t="s">
        <v>34</v>
      </c>
      <c r="O1431" s="409"/>
      <c r="P1431" s="410" t="e">
        <f t="shared" si="20"/>
        <v>#VALUE!</v>
      </c>
      <c r="Q1431" s="408" t="s">
        <v>34</v>
      </c>
      <c r="R1431" s="409"/>
    </row>
    <row r="1432" spans="1:18" s="420" customFormat="1" ht="13.5" hidden="1" outlineLevel="3">
      <c r="A1432" s="412"/>
      <c r="B1432" s="413"/>
      <c r="C1432" s="404" t="s">
        <v>223</v>
      </c>
      <c r="D1432" s="462" t="s">
        <v>34</v>
      </c>
      <c r="E1432" s="415" t="s">
        <v>1625</v>
      </c>
      <c r="F1432" s="413"/>
      <c r="G1432" s="416">
        <v>2.007</v>
      </c>
      <c r="H1432" s="417" t="s">
        <v>34</v>
      </c>
      <c r="I1432" s="418"/>
      <c r="J1432" s="419"/>
      <c r="K1432" s="417" t="s">
        <v>34</v>
      </c>
      <c r="L1432" s="418"/>
      <c r="M1432" s="419"/>
      <c r="N1432" s="417" t="s">
        <v>34</v>
      </c>
      <c r="O1432" s="418"/>
      <c r="P1432" s="419">
        <f t="shared" si="20"/>
        <v>2.007</v>
      </c>
      <c r="Q1432" s="417" t="s">
        <v>34</v>
      </c>
      <c r="R1432" s="418"/>
    </row>
    <row r="1433" spans="1:18" s="420" customFormat="1" ht="13.5" hidden="1" outlineLevel="3">
      <c r="A1433" s="412"/>
      <c r="B1433" s="413"/>
      <c r="C1433" s="404" t="s">
        <v>223</v>
      </c>
      <c r="D1433" s="462" t="s">
        <v>34</v>
      </c>
      <c r="E1433" s="415" t="s">
        <v>1626</v>
      </c>
      <c r="F1433" s="413"/>
      <c r="G1433" s="416">
        <v>2.192</v>
      </c>
      <c r="H1433" s="417" t="s">
        <v>34</v>
      </c>
      <c r="I1433" s="418"/>
      <c r="J1433" s="419"/>
      <c r="K1433" s="417" t="s">
        <v>34</v>
      </c>
      <c r="L1433" s="418"/>
      <c r="M1433" s="419"/>
      <c r="N1433" s="417" t="s">
        <v>34</v>
      </c>
      <c r="O1433" s="418"/>
      <c r="P1433" s="419">
        <f t="shared" si="20"/>
        <v>2.192</v>
      </c>
      <c r="Q1433" s="417" t="s">
        <v>34</v>
      </c>
      <c r="R1433" s="418"/>
    </row>
    <row r="1434" spans="1:18" s="420" customFormat="1" ht="13.5" hidden="1" outlineLevel="3">
      <c r="A1434" s="412"/>
      <c r="B1434" s="413"/>
      <c r="C1434" s="404" t="s">
        <v>223</v>
      </c>
      <c r="D1434" s="462" t="s">
        <v>34</v>
      </c>
      <c r="E1434" s="415" t="s">
        <v>1627</v>
      </c>
      <c r="F1434" s="413"/>
      <c r="G1434" s="416">
        <v>2.002</v>
      </c>
      <c r="H1434" s="417" t="s">
        <v>34</v>
      </c>
      <c r="I1434" s="418"/>
      <c r="J1434" s="419"/>
      <c r="K1434" s="417" t="s">
        <v>34</v>
      </c>
      <c r="L1434" s="418"/>
      <c r="M1434" s="419"/>
      <c r="N1434" s="417" t="s">
        <v>34</v>
      </c>
      <c r="O1434" s="418"/>
      <c r="P1434" s="419">
        <f t="shared" si="20"/>
        <v>2.002</v>
      </c>
      <c r="Q1434" s="417" t="s">
        <v>34</v>
      </c>
      <c r="R1434" s="418"/>
    </row>
    <row r="1435" spans="1:18" s="420" customFormat="1" ht="13.5" hidden="1" outlineLevel="3">
      <c r="A1435" s="412"/>
      <c r="B1435" s="413"/>
      <c r="C1435" s="404" t="s">
        <v>223</v>
      </c>
      <c r="D1435" s="462" t="s">
        <v>34</v>
      </c>
      <c r="E1435" s="415" t="s">
        <v>1628</v>
      </c>
      <c r="F1435" s="413"/>
      <c r="G1435" s="416">
        <v>1.775</v>
      </c>
      <c r="H1435" s="417" t="s">
        <v>34</v>
      </c>
      <c r="I1435" s="418"/>
      <c r="J1435" s="419"/>
      <c r="K1435" s="417" t="s">
        <v>34</v>
      </c>
      <c r="L1435" s="418"/>
      <c r="M1435" s="419"/>
      <c r="N1435" s="417" t="s">
        <v>34</v>
      </c>
      <c r="O1435" s="418"/>
      <c r="P1435" s="419">
        <f t="shared" si="20"/>
        <v>1.775</v>
      </c>
      <c r="Q1435" s="417" t="s">
        <v>34</v>
      </c>
      <c r="R1435" s="418"/>
    </row>
    <row r="1436" spans="1:18" s="411" customFormat="1" ht="13.5" hidden="1" outlineLevel="3">
      <c r="A1436" s="402"/>
      <c r="B1436" s="403"/>
      <c r="C1436" s="404" t="s">
        <v>223</v>
      </c>
      <c r="D1436" s="407" t="s">
        <v>34</v>
      </c>
      <c r="E1436" s="406" t="s">
        <v>1629</v>
      </c>
      <c r="F1436" s="403"/>
      <c r="G1436" s="407" t="s">
        <v>34</v>
      </c>
      <c r="H1436" s="408" t="s">
        <v>34</v>
      </c>
      <c r="I1436" s="409"/>
      <c r="J1436" s="410"/>
      <c r="K1436" s="408" t="s">
        <v>34</v>
      </c>
      <c r="L1436" s="409"/>
      <c r="M1436" s="410"/>
      <c r="N1436" s="408" t="s">
        <v>34</v>
      </c>
      <c r="O1436" s="409"/>
      <c r="P1436" s="410" t="e">
        <f t="shared" si="20"/>
        <v>#VALUE!</v>
      </c>
      <c r="Q1436" s="408" t="s">
        <v>34</v>
      </c>
      <c r="R1436" s="409"/>
    </row>
    <row r="1437" spans="1:18" s="420" customFormat="1" ht="13.5" hidden="1" outlineLevel="3">
      <c r="A1437" s="412"/>
      <c r="B1437" s="413"/>
      <c r="C1437" s="404" t="s">
        <v>223</v>
      </c>
      <c r="D1437" s="462" t="s">
        <v>34</v>
      </c>
      <c r="E1437" s="415" t="s">
        <v>1630</v>
      </c>
      <c r="F1437" s="413"/>
      <c r="G1437" s="416">
        <v>20.25</v>
      </c>
      <c r="H1437" s="417" t="s">
        <v>34</v>
      </c>
      <c r="I1437" s="418"/>
      <c r="J1437" s="419"/>
      <c r="K1437" s="417" t="s">
        <v>34</v>
      </c>
      <c r="L1437" s="418"/>
      <c r="M1437" s="419"/>
      <c r="N1437" s="417" t="s">
        <v>34</v>
      </c>
      <c r="O1437" s="418"/>
      <c r="P1437" s="419">
        <f t="shared" si="20"/>
        <v>20.25</v>
      </c>
      <c r="Q1437" s="417" t="s">
        <v>34</v>
      </c>
      <c r="R1437" s="418"/>
    </row>
    <row r="1438" spans="1:18" s="429" customFormat="1" ht="13.5" hidden="1" outlineLevel="3">
      <c r="A1438" s="421"/>
      <c r="B1438" s="422"/>
      <c r="C1438" s="404" t="s">
        <v>223</v>
      </c>
      <c r="D1438" s="464" t="s">
        <v>34</v>
      </c>
      <c r="E1438" s="424" t="s">
        <v>227</v>
      </c>
      <c r="F1438" s="422"/>
      <c r="G1438" s="425">
        <v>28.226</v>
      </c>
      <c r="H1438" s="426" t="s">
        <v>34</v>
      </c>
      <c r="I1438" s="427"/>
      <c r="J1438" s="428"/>
      <c r="K1438" s="426" t="s">
        <v>34</v>
      </c>
      <c r="L1438" s="427"/>
      <c r="M1438" s="428"/>
      <c r="N1438" s="426" t="s">
        <v>34</v>
      </c>
      <c r="O1438" s="427"/>
      <c r="P1438" s="428">
        <f t="shared" si="20"/>
        <v>28.226</v>
      </c>
      <c r="Q1438" s="426" t="s">
        <v>34</v>
      </c>
      <c r="R1438" s="427"/>
    </row>
    <row r="1439" spans="1:18" s="320" customFormat="1" ht="22.5" customHeight="1" outlineLevel="2" collapsed="1">
      <c r="A1439" s="321"/>
      <c r="B1439" s="394" t="s">
        <v>1631</v>
      </c>
      <c r="C1439" s="394" t="s">
        <v>218</v>
      </c>
      <c r="D1439" s="461" t="s">
        <v>1632</v>
      </c>
      <c r="E1439" s="396" t="s">
        <v>1633</v>
      </c>
      <c r="F1439" s="397" t="s">
        <v>265</v>
      </c>
      <c r="G1439" s="398">
        <v>40.224</v>
      </c>
      <c r="H1439" s="399">
        <v>654.8</v>
      </c>
      <c r="I1439" s="400">
        <f>ROUND(H1439*G1439,2)</f>
        <v>26338.68</v>
      </c>
      <c r="J1439" s="401"/>
      <c r="K1439" s="399">
        <v>654.8</v>
      </c>
      <c r="L1439" s="400">
        <f>ROUND(K1439*J1439,2)</f>
        <v>0</v>
      </c>
      <c r="M1439" s="401"/>
      <c r="N1439" s="399">
        <v>654.8</v>
      </c>
      <c r="O1439" s="400">
        <f>ROUND(N1439*M1439,2)</f>
        <v>0</v>
      </c>
      <c r="P1439" s="401">
        <f t="shared" si="20"/>
        <v>40.224</v>
      </c>
      <c r="Q1439" s="399">
        <v>654.8</v>
      </c>
      <c r="R1439" s="400">
        <f>ROUND(Q1439*P1439,2)</f>
        <v>26338.68</v>
      </c>
    </row>
    <row r="1440" spans="1:18" s="411" customFormat="1" ht="13.5" hidden="1" outlineLevel="3">
      <c r="A1440" s="402"/>
      <c r="B1440" s="403"/>
      <c r="C1440" s="404" t="s">
        <v>223</v>
      </c>
      <c r="D1440" s="407" t="s">
        <v>34</v>
      </c>
      <c r="E1440" s="406" t="s">
        <v>343</v>
      </c>
      <c r="F1440" s="403"/>
      <c r="G1440" s="407" t="s">
        <v>34</v>
      </c>
      <c r="H1440" s="408" t="s">
        <v>34</v>
      </c>
      <c r="I1440" s="409"/>
      <c r="J1440" s="410"/>
      <c r="K1440" s="408" t="s">
        <v>34</v>
      </c>
      <c r="L1440" s="409"/>
      <c r="M1440" s="410"/>
      <c r="N1440" s="408" t="s">
        <v>34</v>
      </c>
      <c r="O1440" s="409"/>
      <c r="P1440" s="410" t="e">
        <f t="shared" si="20"/>
        <v>#VALUE!</v>
      </c>
      <c r="Q1440" s="408" t="s">
        <v>34</v>
      </c>
      <c r="R1440" s="409"/>
    </row>
    <row r="1441" spans="1:18" s="411" customFormat="1" ht="13.5" hidden="1" outlineLevel="3">
      <c r="A1441" s="402"/>
      <c r="B1441" s="403"/>
      <c r="C1441" s="404" t="s">
        <v>223</v>
      </c>
      <c r="D1441" s="407" t="s">
        <v>34</v>
      </c>
      <c r="E1441" s="406" t="s">
        <v>379</v>
      </c>
      <c r="F1441" s="403"/>
      <c r="G1441" s="407" t="s">
        <v>34</v>
      </c>
      <c r="H1441" s="408" t="s">
        <v>34</v>
      </c>
      <c r="I1441" s="409"/>
      <c r="J1441" s="410"/>
      <c r="K1441" s="408" t="s">
        <v>34</v>
      </c>
      <c r="L1441" s="409"/>
      <c r="M1441" s="410"/>
      <c r="N1441" s="408" t="s">
        <v>34</v>
      </c>
      <c r="O1441" s="409"/>
      <c r="P1441" s="410" t="e">
        <f t="shared" si="20"/>
        <v>#VALUE!</v>
      </c>
      <c r="Q1441" s="408" t="s">
        <v>34</v>
      </c>
      <c r="R1441" s="409"/>
    </row>
    <row r="1442" spans="1:18" s="420" customFormat="1" ht="13.5" hidden="1" outlineLevel="3">
      <c r="A1442" s="412"/>
      <c r="B1442" s="413"/>
      <c r="C1442" s="404" t="s">
        <v>223</v>
      </c>
      <c r="D1442" s="462" t="s">
        <v>34</v>
      </c>
      <c r="E1442" s="415" t="s">
        <v>1634</v>
      </c>
      <c r="F1442" s="413"/>
      <c r="G1442" s="416">
        <v>54</v>
      </c>
      <c r="H1442" s="417" t="s">
        <v>34</v>
      </c>
      <c r="I1442" s="418"/>
      <c r="J1442" s="419"/>
      <c r="K1442" s="417" t="s">
        <v>34</v>
      </c>
      <c r="L1442" s="418"/>
      <c r="M1442" s="419"/>
      <c r="N1442" s="417" t="s">
        <v>34</v>
      </c>
      <c r="O1442" s="418"/>
      <c r="P1442" s="419">
        <f t="shared" si="20"/>
        <v>54</v>
      </c>
      <c r="Q1442" s="417" t="s">
        <v>34</v>
      </c>
      <c r="R1442" s="418"/>
    </row>
    <row r="1443" spans="1:18" s="420" customFormat="1" ht="13.5" hidden="1" outlineLevel="3">
      <c r="A1443" s="412"/>
      <c r="B1443" s="413"/>
      <c r="C1443" s="404" t="s">
        <v>223</v>
      </c>
      <c r="D1443" s="462" t="s">
        <v>34</v>
      </c>
      <c r="E1443" s="415" t="s">
        <v>1621</v>
      </c>
      <c r="F1443" s="413"/>
      <c r="G1443" s="416">
        <v>4.05</v>
      </c>
      <c r="H1443" s="417" t="s">
        <v>34</v>
      </c>
      <c r="I1443" s="418"/>
      <c r="J1443" s="419"/>
      <c r="K1443" s="417" t="s">
        <v>34</v>
      </c>
      <c r="L1443" s="418"/>
      <c r="M1443" s="419"/>
      <c r="N1443" s="417" t="s">
        <v>34</v>
      </c>
      <c r="O1443" s="418"/>
      <c r="P1443" s="419">
        <f t="shared" si="20"/>
        <v>4.05</v>
      </c>
      <c r="Q1443" s="417" t="s">
        <v>34</v>
      </c>
      <c r="R1443" s="418"/>
    </row>
    <row r="1444" spans="1:18" s="420" customFormat="1" ht="13.5" hidden="1" outlineLevel="3">
      <c r="A1444" s="412"/>
      <c r="B1444" s="413"/>
      <c r="C1444" s="404" t="s">
        <v>223</v>
      </c>
      <c r="D1444" s="462" t="s">
        <v>34</v>
      </c>
      <c r="E1444" s="415" t="s">
        <v>1635</v>
      </c>
      <c r="F1444" s="413"/>
      <c r="G1444" s="416">
        <v>-17.826</v>
      </c>
      <c r="H1444" s="417" t="s">
        <v>34</v>
      </c>
      <c r="I1444" s="418"/>
      <c r="J1444" s="419"/>
      <c r="K1444" s="417" t="s">
        <v>34</v>
      </c>
      <c r="L1444" s="418"/>
      <c r="M1444" s="419"/>
      <c r="N1444" s="417" t="s">
        <v>34</v>
      </c>
      <c r="O1444" s="418"/>
      <c r="P1444" s="419">
        <f t="shared" si="20"/>
        <v>-17.826</v>
      </c>
      <c r="Q1444" s="417" t="s">
        <v>34</v>
      </c>
      <c r="R1444" s="418"/>
    </row>
    <row r="1445" spans="1:18" s="429" customFormat="1" ht="13.5" hidden="1" outlineLevel="3">
      <c r="A1445" s="421"/>
      <c r="B1445" s="422"/>
      <c r="C1445" s="404" t="s">
        <v>223</v>
      </c>
      <c r="D1445" s="464" t="s">
        <v>34</v>
      </c>
      <c r="E1445" s="424" t="s">
        <v>227</v>
      </c>
      <c r="F1445" s="422"/>
      <c r="G1445" s="425">
        <v>40.224</v>
      </c>
      <c r="H1445" s="426" t="s">
        <v>34</v>
      </c>
      <c r="I1445" s="427"/>
      <c r="J1445" s="428"/>
      <c r="K1445" s="426" t="s">
        <v>34</v>
      </c>
      <c r="L1445" s="427"/>
      <c r="M1445" s="428"/>
      <c r="N1445" s="426" t="s">
        <v>34</v>
      </c>
      <c r="O1445" s="427"/>
      <c r="P1445" s="428">
        <f t="shared" si="20"/>
        <v>40.224</v>
      </c>
      <c r="Q1445" s="426" t="s">
        <v>34</v>
      </c>
      <c r="R1445" s="427"/>
    </row>
    <row r="1446" spans="1:18" s="320" customFormat="1" ht="22.5" customHeight="1" outlineLevel="2" collapsed="1">
      <c r="A1446" s="321"/>
      <c r="B1446" s="394" t="s">
        <v>1636</v>
      </c>
      <c r="C1446" s="394" t="s">
        <v>218</v>
      </c>
      <c r="D1446" s="461" t="s">
        <v>1543</v>
      </c>
      <c r="E1446" s="396" t="s">
        <v>1544</v>
      </c>
      <c r="F1446" s="397" t="s">
        <v>221</v>
      </c>
      <c r="G1446" s="398">
        <v>29.735</v>
      </c>
      <c r="H1446" s="399">
        <v>3295</v>
      </c>
      <c r="I1446" s="400">
        <f>ROUND(H1446*G1446,2)</f>
        <v>97976.83</v>
      </c>
      <c r="J1446" s="401"/>
      <c r="K1446" s="399">
        <v>3295</v>
      </c>
      <c r="L1446" s="400">
        <f>ROUND(K1446*J1446,2)</f>
        <v>0</v>
      </c>
      <c r="M1446" s="401"/>
      <c r="N1446" s="399">
        <v>3295</v>
      </c>
      <c r="O1446" s="400">
        <f>ROUND(N1446*M1446,2)</f>
        <v>0</v>
      </c>
      <c r="P1446" s="401">
        <f t="shared" si="20"/>
        <v>29.735</v>
      </c>
      <c r="Q1446" s="399">
        <v>3295</v>
      </c>
      <c r="R1446" s="400">
        <f>ROUND(Q1446*P1446,2)</f>
        <v>97976.83</v>
      </c>
    </row>
    <row r="1447" spans="1:18" s="411" customFormat="1" ht="13.5" hidden="1" outlineLevel="3">
      <c r="A1447" s="402"/>
      <c r="B1447" s="403"/>
      <c r="C1447" s="404" t="s">
        <v>223</v>
      </c>
      <c r="D1447" s="407" t="s">
        <v>34</v>
      </c>
      <c r="E1447" s="406" t="s">
        <v>990</v>
      </c>
      <c r="F1447" s="403"/>
      <c r="G1447" s="407" t="s">
        <v>34</v>
      </c>
      <c r="H1447" s="408" t="s">
        <v>34</v>
      </c>
      <c r="I1447" s="409"/>
      <c r="J1447" s="410"/>
      <c r="K1447" s="408" t="s">
        <v>34</v>
      </c>
      <c r="L1447" s="409"/>
      <c r="M1447" s="410"/>
      <c r="N1447" s="408" t="s">
        <v>34</v>
      </c>
      <c r="O1447" s="409"/>
      <c r="P1447" s="410" t="e">
        <f t="shared" si="20"/>
        <v>#VALUE!</v>
      </c>
      <c r="Q1447" s="408" t="s">
        <v>34</v>
      </c>
      <c r="R1447" s="409"/>
    </row>
    <row r="1448" spans="1:18" s="420" customFormat="1" ht="13.5" hidden="1" outlineLevel="3">
      <c r="A1448" s="412"/>
      <c r="B1448" s="413"/>
      <c r="C1448" s="404" t="s">
        <v>223</v>
      </c>
      <c r="D1448" s="462" t="s">
        <v>34</v>
      </c>
      <c r="E1448" s="415" t="s">
        <v>1637</v>
      </c>
      <c r="F1448" s="413"/>
      <c r="G1448" s="416">
        <v>33.248</v>
      </c>
      <c r="H1448" s="417" t="s">
        <v>34</v>
      </c>
      <c r="I1448" s="418"/>
      <c r="J1448" s="419"/>
      <c r="K1448" s="417" t="s">
        <v>34</v>
      </c>
      <c r="L1448" s="418"/>
      <c r="M1448" s="419"/>
      <c r="N1448" s="417" t="s">
        <v>34</v>
      </c>
      <c r="O1448" s="418"/>
      <c r="P1448" s="419">
        <f t="shared" si="20"/>
        <v>33.248</v>
      </c>
      <c r="Q1448" s="417" t="s">
        <v>34</v>
      </c>
      <c r="R1448" s="418"/>
    </row>
    <row r="1449" spans="1:18" s="420" customFormat="1" ht="13.5" hidden="1" outlineLevel="3">
      <c r="A1449" s="412"/>
      <c r="B1449" s="413"/>
      <c r="C1449" s="404" t="s">
        <v>223</v>
      </c>
      <c r="D1449" s="462" t="s">
        <v>34</v>
      </c>
      <c r="E1449" s="415" t="s">
        <v>1638</v>
      </c>
      <c r="F1449" s="413"/>
      <c r="G1449" s="416">
        <v>-9.633</v>
      </c>
      <c r="H1449" s="417" t="s">
        <v>34</v>
      </c>
      <c r="I1449" s="418"/>
      <c r="J1449" s="419"/>
      <c r="K1449" s="417" t="s">
        <v>34</v>
      </c>
      <c r="L1449" s="418"/>
      <c r="M1449" s="419"/>
      <c r="N1449" s="417" t="s">
        <v>34</v>
      </c>
      <c r="O1449" s="418"/>
      <c r="P1449" s="419">
        <f t="shared" si="20"/>
        <v>-9.633</v>
      </c>
      <c r="Q1449" s="417" t="s">
        <v>34</v>
      </c>
      <c r="R1449" s="418"/>
    </row>
    <row r="1450" spans="1:18" s="411" customFormat="1" ht="13.5" hidden="1" outlineLevel="3">
      <c r="A1450" s="402"/>
      <c r="B1450" s="403"/>
      <c r="C1450" s="404" t="s">
        <v>223</v>
      </c>
      <c r="D1450" s="407" t="s">
        <v>34</v>
      </c>
      <c r="E1450" s="406" t="s">
        <v>992</v>
      </c>
      <c r="F1450" s="403"/>
      <c r="G1450" s="407" t="s">
        <v>34</v>
      </c>
      <c r="H1450" s="408" t="s">
        <v>34</v>
      </c>
      <c r="I1450" s="409"/>
      <c r="J1450" s="410"/>
      <c r="K1450" s="408" t="s">
        <v>34</v>
      </c>
      <c r="L1450" s="409"/>
      <c r="M1450" s="410"/>
      <c r="N1450" s="408" t="s">
        <v>34</v>
      </c>
      <c r="O1450" s="409"/>
      <c r="P1450" s="410" t="e">
        <f t="shared" si="20"/>
        <v>#VALUE!</v>
      </c>
      <c r="Q1450" s="408" t="s">
        <v>34</v>
      </c>
      <c r="R1450" s="409"/>
    </row>
    <row r="1451" spans="1:18" s="411" customFormat="1" ht="13.5" hidden="1" outlineLevel="3">
      <c r="A1451" s="402"/>
      <c r="B1451" s="403"/>
      <c r="C1451" s="404" t="s">
        <v>223</v>
      </c>
      <c r="D1451" s="407" t="s">
        <v>34</v>
      </c>
      <c r="E1451" s="406" t="s">
        <v>986</v>
      </c>
      <c r="F1451" s="403"/>
      <c r="G1451" s="407" t="s">
        <v>34</v>
      </c>
      <c r="H1451" s="408" t="s">
        <v>34</v>
      </c>
      <c r="I1451" s="409"/>
      <c r="J1451" s="410"/>
      <c r="K1451" s="408" t="s">
        <v>34</v>
      </c>
      <c r="L1451" s="409"/>
      <c r="M1451" s="410"/>
      <c r="N1451" s="408" t="s">
        <v>34</v>
      </c>
      <c r="O1451" s="409"/>
      <c r="P1451" s="410" t="e">
        <f t="shared" si="20"/>
        <v>#VALUE!</v>
      </c>
      <c r="Q1451" s="408" t="s">
        <v>34</v>
      </c>
      <c r="R1451" s="409"/>
    </row>
    <row r="1452" spans="1:18" s="420" customFormat="1" ht="13.5" hidden="1" outlineLevel="3">
      <c r="A1452" s="412"/>
      <c r="B1452" s="413"/>
      <c r="C1452" s="404" t="s">
        <v>223</v>
      </c>
      <c r="D1452" s="462" t="s">
        <v>34</v>
      </c>
      <c r="E1452" s="415" t="s">
        <v>1639</v>
      </c>
      <c r="F1452" s="413"/>
      <c r="G1452" s="416">
        <v>1.88</v>
      </c>
      <c r="H1452" s="417" t="s">
        <v>34</v>
      </c>
      <c r="I1452" s="418"/>
      <c r="J1452" s="419"/>
      <c r="K1452" s="417" t="s">
        <v>34</v>
      </c>
      <c r="L1452" s="418"/>
      <c r="M1452" s="419"/>
      <c r="N1452" s="417" t="s">
        <v>34</v>
      </c>
      <c r="O1452" s="418"/>
      <c r="P1452" s="419">
        <f t="shared" si="20"/>
        <v>1.88</v>
      </c>
      <c r="Q1452" s="417" t="s">
        <v>34</v>
      </c>
      <c r="R1452" s="418"/>
    </row>
    <row r="1453" spans="1:18" s="420" customFormat="1" ht="13.5" hidden="1" outlineLevel="3">
      <c r="A1453" s="412"/>
      <c r="B1453" s="413"/>
      <c r="C1453" s="404" t="s">
        <v>223</v>
      </c>
      <c r="D1453" s="462" t="s">
        <v>34</v>
      </c>
      <c r="E1453" s="415" t="s">
        <v>1640</v>
      </c>
      <c r="F1453" s="413"/>
      <c r="G1453" s="416">
        <v>0.705</v>
      </c>
      <c r="H1453" s="417" t="s">
        <v>34</v>
      </c>
      <c r="I1453" s="418"/>
      <c r="J1453" s="419"/>
      <c r="K1453" s="417" t="s">
        <v>34</v>
      </c>
      <c r="L1453" s="418"/>
      <c r="M1453" s="419"/>
      <c r="N1453" s="417" t="s">
        <v>34</v>
      </c>
      <c r="O1453" s="418"/>
      <c r="P1453" s="419">
        <f t="shared" si="20"/>
        <v>0.705</v>
      </c>
      <c r="Q1453" s="417" t="s">
        <v>34</v>
      </c>
      <c r="R1453" s="418"/>
    </row>
    <row r="1454" spans="1:18" s="411" customFormat="1" ht="13.5" hidden="1" outlineLevel="3">
      <c r="A1454" s="402"/>
      <c r="B1454" s="403"/>
      <c r="C1454" s="404" t="s">
        <v>223</v>
      </c>
      <c r="D1454" s="407" t="s">
        <v>34</v>
      </c>
      <c r="E1454" s="406" t="s">
        <v>990</v>
      </c>
      <c r="F1454" s="403"/>
      <c r="G1454" s="407" t="s">
        <v>34</v>
      </c>
      <c r="H1454" s="408" t="s">
        <v>34</v>
      </c>
      <c r="I1454" s="409"/>
      <c r="J1454" s="410"/>
      <c r="K1454" s="408" t="s">
        <v>34</v>
      </c>
      <c r="L1454" s="409"/>
      <c r="M1454" s="410"/>
      <c r="N1454" s="408" t="s">
        <v>34</v>
      </c>
      <c r="O1454" s="409"/>
      <c r="P1454" s="410" t="e">
        <f t="shared" si="20"/>
        <v>#VALUE!</v>
      </c>
      <c r="Q1454" s="408" t="s">
        <v>34</v>
      </c>
      <c r="R1454" s="409"/>
    </row>
    <row r="1455" spans="1:18" s="420" customFormat="1" ht="13.5" hidden="1" outlineLevel="3">
      <c r="A1455" s="412"/>
      <c r="B1455" s="413"/>
      <c r="C1455" s="404" t="s">
        <v>223</v>
      </c>
      <c r="D1455" s="462" t="s">
        <v>34</v>
      </c>
      <c r="E1455" s="415" t="s">
        <v>1641</v>
      </c>
      <c r="F1455" s="413"/>
      <c r="G1455" s="416">
        <v>1.89</v>
      </c>
      <c r="H1455" s="417" t="s">
        <v>34</v>
      </c>
      <c r="I1455" s="418"/>
      <c r="J1455" s="419"/>
      <c r="K1455" s="417" t="s">
        <v>34</v>
      </c>
      <c r="L1455" s="418"/>
      <c r="M1455" s="419"/>
      <c r="N1455" s="417" t="s">
        <v>34</v>
      </c>
      <c r="O1455" s="418"/>
      <c r="P1455" s="419">
        <f t="shared" si="20"/>
        <v>1.89</v>
      </c>
      <c r="Q1455" s="417" t="s">
        <v>34</v>
      </c>
      <c r="R1455" s="418"/>
    </row>
    <row r="1456" spans="1:18" s="411" customFormat="1" ht="13.5" hidden="1" outlineLevel="3">
      <c r="A1456" s="402"/>
      <c r="B1456" s="403"/>
      <c r="C1456" s="404" t="s">
        <v>223</v>
      </c>
      <c r="D1456" s="407" t="s">
        <v>34</v>
      </c>
      <c r="E1456" s="406" t="s">
        <v>988</v>
      </c>
      <c r="F1456" s="403"/>
      <c r="G1456" s="407" t="s">
        <v>34</v>
      </c>
      <c r="H1456" s="408" t="s">
        <v>34</v>
      </c>
      <c r="I1456" s="409"/>
      <c r="J1456" s="410"/>
      <c r="K1456" s="408" t="s">
        <v>34</v>
      </c>
      <c r="L1456" s="409"/>
      <c r="M1456" s="410"/>
      <c r="N1456" s="408" t="s">
        <v>34</v>
      </c>
      <c r="O1456" s="409"/>
      <c r="P1456" s="410" t="e">
        <f t="shared" si="20"/>
        <v>#VALUE!</v>
      </c>
      <c r="Q1456" s="408" t="s">
        <v>34</v>
      </c>
      <c r="R1456" s="409"/>
    </row>
    <row r="1457" spans="1:18" s="420" customFormat="1" ht="13.5" hidden="1" outlineLevel="3">
      <c r="A1457" s="412"/>
      <c r="B1457" s="413"/>
      <c r="C1457" s="404" t="s">
        <v>223</v>
      </c>
      <c r="D1457" s="462" t="s">
        <v>34</v>
      </c>
      <c r="E1457" s="415" t="s">
        <v>1642</v>
      </c>
      <c r="F1457" s="413"/>
      <c r="G1457" s="416">
        <v>0.94</v>
      </c>
      <c r="H1457" s="417" t="s">
        <v>34</v>
      </c>
      <c r="I1457" s="418"/>
      <c r="J1457" s="419"/>
      <c r="K1457" s="417" t="s">
        <v>34</v>
      </c>
      <c r="L1457" s="418"/>
      <c r="M1457" s="419"/>
      <c r="N1457" s="417" t="s">
        <v>34</v>
      </c>
      <c r="O1457" s="418"/>
      <c r="P1457" s="419">
        <f t="shared" si="20"/>
        <v>0.94</v>
      </c>
      <c r="Q1457" s="417" t="s">
        <v>34</v>
      </c>
      <c r="R1457" s="418"/>
    </row>
    <row r="1458" spans="1:18" s="420" customFormat="1" ht="13.5" hidden="1" outlineLevel="3">
      <c r="A1458" s="412"/>
      <c r="B1458" s="413"/>
      <c r="C1458" s="404" t="s">
        <v>223</v>
      </c>
      <c r="D1458" s="462" t="s">
        <v>34</v>
      </c>
      <c r="E1458" s="415" t="s">
        <v>1640</v>
      </c>
      <c r="F1458" s="413"/>
      <c r="G1458" s="416">
        <v>0.705</v>
      </c>
      <c r="H1458" s="417" t="s">
        <v>34</v>
      </c>
      <c r="I1458" s="418"/>
      <c r="J1458" s="419"/>
      <c r="K1458" s="417" t="s">
        <v>34</v>
      </c>
      <c r="L1458" s="418"/>
      <c r="M1458" s="419"/>
      <c r="N1458" s="417" t="s">
        <v>34</v>
      </c>
      <c r="O1458" s="418"/>
      <c r="P1458" s="419">
        <f t="shared" si="20"/>
        <v>0.705</v>
      </c>
      <c r="Q1458" s="417" t="s">
        <v>34</v>
      </c>
      <c r="R1458" s="418"/>
    </row>
    <row r="1459" spans="1:18" s="429" customFormat="1" ht="13.5" hidden="1" outlineLevel="3">
      <c r="A1459" s="421"/>
      <c r="B1459" s="422"/>
      <c r="C1459" s="404" t="s">
        <v>223</v>
      </c>
      <c r="D1459" s="464" t="s">
        <v>34</v>
      </c>
      <c r="E1459" s="424" t="s">
        <v>227</v>
      </c>
      <c r="F1459" s="422"/>
      <c r="G1459" s="425">
        <v>29.735</v>
      </c>
      <c r="H1459" s="426" t="s">
        <v>34</v>
      </c>
      <c r="I1459" s="427"/>
      <c r="J1459" s="428"/>
      <c r="K1459" s="426" t="s">
        <v>34</v>
      </c>
      <c r="L1459" s="427"/>
      <c r="M1459" s="428"/>
      <c r="N1459" s="426" t="s">
        <v>34</v>
      </c>
      <c r="O1459" s="427"/>
      <c r="P1459" s="428">
        <f t="shared" si="20"/>
        <v>29.735</v>
      </c>
      <c r="Q1459" s="426" t="s">
        <v>34</v>
      </c>
      <c r="R1459" s="427"/>
    </row>
    <row r="1460" spans="1:18" s="320" customFormat="1" ht="22.5" customHeight="1" outlineLevel="2" collapsed="1">
      <c r="A1460" s="321"/>
      <c r="B1460" s="394" t="s">
        <v>1643</v>
      </c>
      <c r="C1460" s="394" t="s">
        <v>218</v>
      </c>
      <c r="D1460" s="461" t="s">
        <v>1562</v>
      </c>
      <c r="E1460" s="396" t="s">
        <v>1563</v>
      </c>
      <c r="F1460" s="397" t="s">
        <v>265</v>
      </c>
      <c r="G1460" s="398">
        <v>100.36</v>
      </c>
      <c r="H1460" s="399">
        <v>975.2</v>
      </c>
      <c r="I1460" s="400">
        <f>ROUND(H1460*G1460,2)</f>
        <v>97871.07</v>
      </c>
      <c r="J1460" s="401"/>
      <c r="K1460" s="399">
        <v>975.2</v>
      </c>
      <c r="L1460" s="400">
        <f>ROUND(K1460*J1460,2)</f>
        <v>0</v>
      </c>
      <c r="M1460" s="401"/>
      <c r="N1460" s="399">
        <v>975.2</v>
      </c>
      <c r="O1460" s="400">
        <f>ROUND(N1460*M1460,2)</f>
        <v>0</v>
      </c>
      <c r="P1460" s="401">
        <f t="shared" si="20"/>
        <v>100.36</v>
      </c>
      <c r="Q1460" s="399">
        <v>975.2</v>
      </c>
      <c r="R1460" s="400">
        <f>ROUND(Q1460*P1460,2)</f>
        <v>97871.07</v>
      </c>
    </row>
    <row r="1461" spans="1:18" s="411" customFormat="1" ht="13.5" hidden="1" outlineLevel="3">
      <c r="A1461" s="402"/>
      <c r="B1461" s="403"/>
      <c r="C1461" s="404" t="s">
        <v>223</v>
      </c>
      <c r="D1461" s="407" t="s">
        <v>34</v>
      </c>
      <c r="E1461" s="406" t="s">
        <v>1275</v>
      </c>
      <c r="F1461" s="403"/>
      <c r="G1461" s="407" t="s">
        <v>34</v>
      </c>
      <c r="H1461" s="408" t="s">
        <v>34</v>
      </c>
      <c r="I1461" s="409"/>
      <c r="J1461" s="410"/>
      <c r="K1461" s="408" t="s">
        <v>34</v>
      </c>
      <c r="L1461" s="409"/>
      <c r="M1461" s="410"/>
      <c r="N1461" s="408" t="s">
        <v>34</v>
      </c>
      <c r="O1461" s="409"/>
      <c r="P1461" s="410" t="e">
        <f t="shared" si="20"/>
        <v>#VALUE!</v>
      </c>
      <c r="Q1461" s="408" t="s">
        <v>34</v>
      </c>
      <c r="R1461" s="409"/>
    </row>
    <row r="1462" spans="1:18" s="411" customFormat="1" ht="13.5" hidden="1" outlineLevel="3">
      <c r="A1462" s="402"/>
      <c r="B1462" s="403"/>
      <c r="C1462" s="404" t="s">
        <v>223</v>
      </c>
      <c r="D1462" s="407" t="s">
        <v>34</v>
      </c>
      <c r="E1462" s="406" t="s">
        <v>990</v>
      </c>
      <c r="F1462" s="403"/>
      <c r="G1462" s="407" t="s">
        <v>34</v>
      </c>
      <c r="H1462" s="408" t="s">
        <v>34</v>
      </c>
      <c r="I1462" s="409"/>
      <c r="J1462" s="410"/>
      <c r="K1462" s="408" t="s">
        <v>34</v>
      </c>
      <c r="L1462" s="409"/>
      <c r="M1462" s="410"/>
      <c r="N1462" s="408" t="s">
        <v>34</v>
      </c>
      <c r="O1462" s="409"/>
      <c r="P1462" s="410" t="e">
        <f t="shared" si="20"/>
        <v>#VALUE!</v>
      </c>
      <c r="Q1462" s="408" t="s">
        <v>34</v>
      </c>
      <c r="R1462" s="409"/>
    </row>
    <row r="1463" spans="1:18" s="420" customFormat="1" ht="13.5" hidden="1" outlineLevel="3">
      <c r="A1463" s="412"/>
      <c r="B1463" s="413"/>
      <c r="C1463" s="404" t="s">
        <v>223</v>
      </c>
      <c r="D1463" s="462" t="s">
        <v>34</v>
      </c>
      <c r="E1463" s="415" t="s">
        <v>1644</v>
      </c>
      <c r="F1463" s="413"/>
      <c r="G1463" s="416">
        <v>67.08</v>
      </c>
      <c r="H1463" s="417" t="s">
        <v>34</v>
      </c>
      <c r="I1463" s="418"/>
      <c r="J1463" s="419"/>
      <c r="K1463" s="417" t="s">
        <v>34</v>
      </c>
      <c r="L1463" s="418"/>
      <c r="M1463" s="419"/>
      <c r="N1463" s="417" t="s">
        <v>34</v>
      </c>
      <c r="O1463" s="418"/>
      <c r="P1463" s="419">
        <f aca="true" t="shared" si="21" ref="P1463:P1526">J1463+M1463+G1463</f>
        <v>67.08</v>
      </c>
      <c r="Q1463" s="417" t="s">
        <v>34</v>
      </c>
      <c r="R1463" s="418"/>
    </row>
    <row r="1464" spans="1:18" s="411" customFormat="1" ht="13.5" hidden="1" outlineLevel="3">
      <c r="A1464" s="402"/>
      <c r="B1464" s="403"/>
      <c r="C1464" s="404" t="s">
        <v>223</v>
      </c>
      <c r="D1464" s="407" t="s">
        <v>34</v>
      </c>
      <c r="E1464" s="406" t="s">
        <v>992</v>
      </c>
      <c r="F1464" s="403"/>
      <c r="G1464" s="407" t="s">
        <v>34</v>
      </c>
      <c r="H1464" s="408" t="s">
        <v>34</v>
      </c>
      <c r="I1464" s="409"/>
      <c r="J1464" s="410"/>
      <c r="K1464" s="408" t="s">
        <v>34</v>
      </c>
      <c r="L1464" s="409"/>
      <c r="M1464" s="410"/>
      <c r="N1464" s="408" t="s">
        <v>34</v>
      </c>
      <c r="O1464" s="409"/>
      <c r="P1464" s="410" t="e">
        <f t="shared" si="21"/>
        <v>#VALUE!</v>
      </c>
      <c r="Q1464" s="408" t="s">
        <v>34</v>
      </c>
      <c r="R1464" s="409"/>
    </row>
    <row r="1465" spans="1:18" s="411" customFormat="1" ht="13.5" hidden="1" outlineLevel="3">
      <c r="A1465" s="402"/>
      <c r="B1465" s="403"/>
      <c r="C1465" s="404" t="s">
        <v>223</v>
      </c>
      <c r="D1465" s="407" t="s">
        <v>34</v>
      </c>
      <c r="E1465" s="406" t="s">
        <v>986</v>
      </c>
      <c r="F1465" s="403"/>
      <c r="G1465" s="407" t="s">
        <v>34</v>
      </c>
      <c r="H1465" s="408" t="s">
        <v>34</v>
      </c>
      <c r="I1465" s="409"/>
      <c r="J1465" s="410"/>
      <c r="K1465" s="408" t="s">
        <v>34</v>
      </c>
      <c r="L1465" s="409"/>
      <c r="M1465" s="410"/>
      <c r="N1465" s="408" t="s">
        <v>34</v>
      </c>
      <c r="O1465" s="409"/>
      <c r="P1465" s="410" t="e">
        <f t="shared" si="21"/>
        <v>#VALUE!</v>
      </c>
      <c r="Q1465" s="408" t="s">
        <v>34</v>
      </c>
      <c r="R1465" s="409"/>
    </row>
    <row r="1466" spans="1:18" s="420" customFormat="1" ht="13.5" hidden="1" outlineLevel="3">
      <c r="A1466" s="412"/>
      <c r="B1466" s="413"/>
      <c r="C1466" s="404" t="s">
        <v>223</v>
      </c>
      <c r="D1466" s="462" t="s">
        <v>34</v>
      </c>
      <c r="E1466" s="415" t="s">
        <v>1645</v>
      </c>
      <c r="F1466" s="413"/>
      <c r="G1466" s="416">
        <v>9.4</v>
      </c>
      <c r="H1466" s="417" t="s">
        <v>34</v>
      </c>
      <c r="I1466" s="418"/>
      <c r="J1466" s="419"/>
      <c r="K1466" s="417" t="s">
        <v>34</v>
      </c>
      <c r="L1466" s="418"/>
      <c r="M1466" s="419"/>
      <c r="N1466" s="417" t="s">
        <v>34</v>
      </c>
      <c r="O1466" s="418"/>
      <c r="P1466" s="419">
        <f t="shared" si="21"/>
        <v>9.4</v>
      </c>
      <c r="Q1466" s="417" t="s">
        <v>34</v>
      </c>
      <c r="R1466" s="418"/>
    </row>
    <row r="1467" spans="1:18" s="420" customFormat="1" ht="13.5" hidden="1" outlineLevel="3">
      <c r="A1467" s="412"/>
      <c r="B1467" s="413"/>
      <c r="C1467" s="404" t="s">
        <v>223</v>
      </c>
      <c r="D1467" s="462" t="s">
        <v>34</v>
      </c>
      <c r="E1467" s="415" t="s">
        <v>1646</v>
      </c>
      <c r="F1467" s="413"/>
      <c r="G1467" s="416">
        <v>3.29</v>
      </c>
      <c r="H1467" s="417" t="s">
        <v>34</v>
      </c>
      <c r="I1467" s="418"/>
      <c r="J1467" s="419"/>
      <c r="K1467" s="417" t="s">
        <v>34</v>
      </c>
      <c r="L1467" s="418"/>
      <c r="M1467" s="419"/>
      <c r="N1467" s="417" t="s">
        <v>34</v>
      </c>
      <c r="O1467" s="418"/>
      <c r="P1467" s="419">
        <f t="shared" si="21"/>
        <v>3.29</v>
      </c>
      <c r="Q1467" s="417" t="s">
        <v>34</v>
      </c>
      <c r="R1467" s="418"/>
    </row>
    <row r="1468" spans="1:18" s="411" customFormat="1" ht="13.5" hidden="1" outlineLevel="3">
      <c r="A1468" s="402"/>
      <c r="B1468" s="403"/>
      <c r="C1468" s="404" t="s">
        <v>223</v>
      </c>
      <c r="D1468" s="407" t="s">
        <v>34</v>
      </c>
      <c r="E1468" s="406" t="s">
        <v>990</v>
      </c>
      <c r="F1468" s="403"/>
      <c r="G1468" s="407" t="s">
        <v>34</v>
      </c>
      <c r="H1468" s="408" t="s">
        <v>34</v>
      </c>
      <c r="I1468" s="409"/>
      <c r="J1468" s="410"/>
      <c r="K1468" s="408" t="s">
        <v>34</v>
      </c>
      <c r="L1468" s="409"/>
      <c r="M1468" s="410"/>
      <c r="N1468" s="408" t="s">
        <v>34</v>
      </c>
      <c r="O1468" s="409"/>
      <c r="P1468" s="410" t="e">
        <f t="shared" si="21"/>
        <v>#VALUE!</v>
      </c>
      <c r="Q1468" s="408" t="s">
        <v>34</v>
      </c>
      <c r="R1468" s="409"/>
    </row>
    <row r="1469" spans="1:18" s="420" customFormat="1" ht="13.5" hidden="1" outlineLevel="3">
      <c r="A1469" s="412"/>
      <c r="B1469" s="413"/>
      <c r="C1469" s="404" t="s">
        <v>223</v>
      </c>
      <c r="D1469" s="462" t="s">
        <v>34</v>
      </c>
      <c r="E1469" s="415" t="s">
        <v>1647</v>
      </c>
      <c r="F1469" s="413"/>
      <c r="G1469" s="416">
        <v>12.6</v>
      </c>
      <c r="H1469" s="417" t="s">
        <v>34</v>
      </c>
      <c r="I1469" s="418"/>
      <c r="J1469" s="419"/>
      <c r="K1469" s="417" t="s">
        <v>34</v>
      </c>
      <c r="L1469" s="418"/>
      <c r="M1469" s="419"/>
      <c r="N1469" s="417" t="s">
        <v>34</v>
      </c>
      <c r="O1469" s="418"/>
      <c r="P1469" s="419">
        <f t="shared" si="21"/>
        <v>12.6</v>
      </c>
      <c r="Q1469" s="417" t="s">
        <v>34</v>
      </c>
      <c r="R1469" s="418"/>
    </row>
    <row r="1470" spans="1:18" s="411" customFormat="1" ht="13.5" hidden="1" outlineLevel="3">
      <c r="A1470" s="402"/>
      <c r="B1470" s="403"/>
      <c r="C1470" s="404" t="s">
        <v>223</v>
      </c>
      <c r="D1470" s="407" t="s">
        <v>34</v>
      </c>
      <c r="E1470" s="406" t="s">
        <v>988</v>
      </c>
      <c r="F1470" s="403"/>
      <c r="G1470" s="407" t="s">
        <v>34</v>
      </c>
      <c r="H1470" s="408" t="s">
        <v>34</v>
      </c>
      <c r="I1470" s="409"/>
      <c r="J1470" s="410"/>
      <c r="K1470" s="408" t="s">
        <v>34</v>
      </c>
      <c r="L1470" s="409"/>
      <c r="M1470" s="410"/>
      <c r="N1470" s="408" t="s">
        <v>34</v>
      </c>
      <c r="O1470" s="409"/>
      <c r="P1470" s="410" t="e">
        <f t="shared" si="21"/>
        <v>#VALUE!</v>
      </c>
      <c r="Q1470" s="408" t="s">
        <v>34</v>
      </c>
      <c r="R1470" s="409"/>
    </row>
    <row r="1471" spans="1:18" s="420" customFormat="1" ht="13.5" hidden="1" outlineLevel="3">
      <c r="A1471" s="412"/>
      <c r="B1471" s="413"/>
      <c r="C1471" s="404" t="s">
        <v>223</v>
      </c>
      <c r="D1471" s="462" t="s">
        <v>34</v>
      </c>
      <c r="E1471" s="415" t="s">
        <v>1648</v>
      </c>
      <c r="F1471" s="413"/>
      <c r="G1471" s="416">
        <v>4.7</v>
      </c>
      <c r="H1471" s="417" t="s">
        <v>34</v>
      </c>
      <c r="I1471" s="418"/>
      <c r="J1471" s="419"/>
      <c r="K1471" s="417" t="s">
        <v>34</v>
      </c>
      <c r="L1471" s="418"/>
      <c r="M1471" s="419"/>
      <c r="N1471" s="417" t="s">
        <v>34</v>
      </c>
      <c r="O1471" s="418"/>
      <c r="P1471" s="419">
        <f t="shared" si="21"/>
        <v>4.7</v>
      </c>
      <c r="Q1471" s="417" t="s">
        <v>34</v>
      </c>
      <c r="R1471" s="418"/>
    </row>
    <row r="1472" spans="1:18" s="420" customFormat="1" ht="13.5" hidden="1" outlineLevel="3">
      <c r="A1472" s="412"/>
      <c r="B1472" s="413"/>
      <c r="C1472" s="404" t="s">
        <v>223</v>
      </c>
      <c r="D1472" s="462" t="s">
        <v>34</v>
      </c>
      <c r="E1472" s="415" t="s">
        <v>1646</v>
      </c>
      <c r="F1472" s="413"/>
      <c r="G1472" s="416">
        <v>3.29</v>
      </c>
      <c r="H1472" s="417" t="s">
        <v>34</v>
      </c>
      <c r="I1472" s="418"/>
      <c r="J1472" s="419"/>
      <c r="K1472" s="417" t="s">
        <v>34</v>
      </c>
      <c r="L1472" s="418"/>
      <c r="M1472" s="419"/>
      <c r="N1472" s="417" t="s">
        <v>34</v>
      </c>
      <c r="O1472" s="418"/>
      <c r="P1472" s="419">
        <f t="shared" si="21"/>
        <v>3.29</v>
      </c>
      <c r="Q1472" s="417" t="s">
        <v>34</v>
      </c>
      <c r="R1472" s="418"/>
    </row>
    <row r="1473" spans="1:18" s="429" customFormat="1" ht="13.5" hidden="1" outlineLevel="3">
      <c r="A1473" s="421"/>
      <c r="B1473" s="422"/>
      <c r="C1473" s="404" t="s">
        <v>223</v>
      </c>
      <c r="D1473" s="464" t="s">
        <v>34</v>
      </c>
      <c r="E1473" s="424" t="s">
        <v>227</v>
      </c>
      <c r="F1473" s="422"/>
      <c r="G1473" s="425">
        <v>100.36</v>
      </c>
      <c r="H1473" s="426" t="s">
        <v>34</v>
      </c>
      <c r="I1473" s="427"/>
      <c r="J1473" s="428"/>
      <c r="K1473" s="426" t="s">
        <v>34</v>
      </c>
      <c r="L1473" s="427"/>
      <c r="M1473" s="428"/>
      <c r="N1473" s="426" t="s">
        <v>34</v>
      </c>
      <c r="O1473" s="427"/>
      <c r="P1473" s="428">
        <f t="shared" si="21"/>
        <v>100.36</v>
      </c>
      <c r="Q1473" s="426" t="s">
        <v>34</v>
      </c>
      <c r="R1473" s="427"/>
    </row>
    <row r="1474" spans="1:18" s="390" customFormat="1" ht="29.85" customHeight="1" outlineLevel="1" collapsed="1">
      <c r="A1474" s="384"/>
      <c r="B1474" s="385"/>
      <c r="C1474" s="386" t="s">
        <v>71</v>
      </c>
      <c r="D1474" s="391" t="s">
        <v>243</v>
      </c>
      <c r="E1474" s="392" t="s">
        <v>1649</v>
      </c>
      <c r="F1474" s="385"/>
      <c r="G1474" s="385"/>
      <c r="H1474" s="388" t="s">
        <v>34</v>
      </c>
      <c r="I1474" s="393">
        <f>SUM(I1475:I1529)</f>
        <v>949746.0099999999</v>
      </c>
      <c r="J1474" s="384"/>
      <c r="K1474" s="388" t="s">
        <v>34</v>
      </c>
      <c r="L1474" s="393">
        <f>SUM(L1475:L1529)</f>
        <v>0</v>
      </c>
      <c r="M1474" s="384"/>
      <c r="N1474" s="388" t="s">
        <v>34</v>
      </c>
      <c r="O1474" s="393">
        <f>SUM(O1475:O1529)</f>
        <v>0</v>
      </c>
      <c r="P1474" s="384"/>
      <c r="Q1474" s="388" t="s">
        <v>34</v>
      </c>
      <c r="R1474" s="393">
        <f>SUM(R1475:R1529)</f>
        <v>949746.0099999999</v>
      </c>
    </row>
    <row r="1475" spans="1:18" s="320" customFormat="1" ht="22.5" customHeight="1" hidden="1" outlineLevel="2" collapsed="1">
      <c r="A1475" s="321"/>
      <c r="B1475" s="394" t="s">
        <v>1650</v>
      </c>
      <c r="C1475" s="394" t="s">
        <v>218</v>
      </c>
      <c r="D1475" s="461" t="s">
        <v>1651</v>
      </c>
      <c r="E1475" s="396" t="s">
        <v>1652</v>
      </c>
      <c r="F1475" s="397" t="s">
        <v>265</v>
      </c>
      <c r="G1475" s="398">
        <v>1047.42</v>
      </c>
      <c r="H1475" s="399">
        <v>278.6</v>
      </c>
      <c r="I1475" s="400">
        <f>ROUND(H1475*G1475,2)</f>
        <v>291811.21</v>
      </c>
      <c r="J1475" s="401"/>
      <c r="K1475" s="399">
        <v>278.6</v>
      </c>
      <c r="L1475" s="400">
        <f>ROUND(K1475*J1475,2)</f>
        <v>0</v>
      </c>
      <c r="M1475" s="401"/>
      <c r="N1475" s="399">
        <v>278.6</v>
      </c>
      <c r="O1475" s="400">
        <f>ROUND(N1475*M1475,2)</f>
        <v>0</v>
      </c>
      <c r="P1475" s="401">
        <f t="shared" si="21"/>
        <v>1047.42</v>
      </c>
      <c r="Q1475" s="399">
        <v>278.6</v>
      </c>
      <c r="R1475" s="400">
        <f>ROUND(Q1475*P1475,2)</f>
        <v>291811.21</v>
      </c>
    </row>
    <row r="1476" spans="1:18" s="420" customFormat="1" ht="13.5" hidden="1" outlineLevel="3">
      <c r="A1476" s="412"/>
      <c r="B1476" s="413"/>
      <c r="C1476" s="404" t="s">
        <v>223</v>
      </c>
      <c r="D1476" s="462" t="s">
        <v>34</v>
      </c>
      <c r="E1476" s="415" t="s">
        <v>1653</v>
      </c>
      <c r="F1476" s="413"/>
      <c r="G1476" s="416">
        <v>1047.42</v>
      </c>
      <c r="H1476" s="417" t="s">
        <v>34</v>
      </c>
      <c r="I1476" s="418"/>
      <c r="J1476" s="419"/>
      <c r="K1476" s="417" t="s">
        <v>34</v>
      </c>
      <c r="L1476" s="418"/>
      <c r="M1476" s="419"/>
      <c r="N1476" s="417" t="s">
        <v>34</v>
      </c>
      <c r="O1476" s="418"/>
      <c r="P1476" s="419">
        <f t="shared" si="21"/>
        <v>1047.42</v>
      </c>
      <c r="Q1476" s="417" t="s">
        <v>34</v>
      </c>
      <c r="R1476" s="418"/>
    </row>
    <row r="1477" spans="1:18" s="429" customFormat="1" ht="13.5" hidden="1" outlineLevel="3">
      <c r="A1477" s="421"/>
      <c r="B1477" s="422"/>
      <c r="C1477" s="404" t="s">
        <v>223</v>
      </c>
      <c r="D1477" s="464" t="s">
        <v>141</v>
      </c>
      <c r="E1477" s="424" t="s">
        <v>227</v>
      </c>
      <c r="F1477" s="422"/>
      <c r="G1477" s="425">
        <v>1047.42</v>
      </c>
      <c r="H1477" s="426" t="s">
        <v>34</v>
      </c>
      <c r="I1477" s="427"/>
      <c r="J1477" s="428"/>
      <c r="K1477" s="426" t="s">
        <v>34</v>
      </c>
      <c r="L1477" s="427"/>
      <c r="M1477" s="428"/>
      <c r="N1477" s="426" t="s">
        <v>34</v>
      </c>
      <c r="O1477" s="427"/>
      <c r="P1477" s="428">
        <f t="shared" si="21"/>
        <v>1047.42</v>
      </c>
      <c r="Q1477" s="426" t="s">
        <v>34</v>
      </c>
      <c r="R1477" s="427"/>
    </row>
    <row r="1478" spans="1:18" s="320" customFormat="1" ht="22.5" customHeight="1" hidden="1" outlineLevel="2" collapsed="1">
      <c r="A1478" s="321"/>
      <c r="B1478" s="394" t="s">
        <v>1654</v>
      </c>
      <c r="C1478" s="394" t="s">
        <v>218</v>
      </c>
      <c r="D1478" s="461" t="s">
        <v>307</v>
      </c>
      <c r="E1478" s="396" t="s">
        <v>308</v>
      </c>
      <c r="F1478" s="397" t="s">
        <v>221</v>
      </c>
      <c r="G1478" s="398">
        <v>314.226</v>
      </c>
      <c r="H1478" s="399">
        <v>36.1</v>
      </c>
      <c r="I1478" s="400">
        <f>ROUND(H1478*G1478,2)</f>
        <v>11343.56</v>
      </c>
      <c r="J1478" s="401"/>
      <c r="K1478" s="399">
        <v>36.1</v>
      </c>
      <c r="L1478" s="400">
        <f>ROUND(K1478*J1478,2)</f>
        <v>0</v>
      </c>
      <c r="M1478" s="401"/>
      <c r="N1478" s="399">
        <v>36.1</v>
      </c>
      <c r="O1478" s="400">
        <f>ROUND(N1478*M1478,2)</f>
        <v>0</v>
      </c>
      <c r="P1478" s="401">
        <f t="shared" si="21"/>
        <v>314.226</v>
      </c>
      <c r="Q1478" s="399">
        <v>36.1</v>
      </c>
      <c r="R1478" s="400">
        <f>ROUND(Q1478*P1478,2)</f>
        <v>11343.56</v>
      </c>
    </row>
    <row r="1479" spans="1:18" s="420" customFormat="1" ht="13.5" hidden="1" outlineLevel="3">
      <c r="A1479" s="412"/>
      <c r="B1479" s="413"/>
      <c r="C1479" s="404" t="s">
        <v>223</v>
      </c>
      <c r="D1479" s="462" t="s">
        <v>34</v>
      </c>
      <c r="E1479" s="415" t="s">
        <v>1655</v>
      </c>
      <c r="F1479" s="413"/>
      <c r="G1479" s="416">
        <v>314.226</v>
      </c>
      <c r="H1479" s="417" t="s">
        <v>34</v>
      </c>
      <c r="I1479" s="418"/>
      <c r="J1479" s="419"/>
      <c r="K1479" s="417" t="s">
        <v>34</v>
      </c>
      <c r="L1479" s="418"/>
      <c r="M1479" s="419"/>
      <c r="N1479" s="417" t="s">
        <v>34</v>
      </c>
      <c r="O1479" s="418"/>
      <c r="P1479" s="419">
        <f t="shared" si="21"/>
        <v>314.226</v>
      </c>
      <c r="Q1479" s="417" t="s">
        <v>34</v>
      </c>
      <c r="R1479" s="418"/>
    </row>
    <row r="1480" spans="1:18" s="320" customFormat="1" ht="22.5" customHeight="1" hidden="1" outlineLevel="2">
      <c r="A1480" s="321"/>
      <c r="B1480" s="394" t="s">
        <v>1656</v>
      </c>
      <c r="C1480" s="394" t="s">
        <v>218</v>
      </c>
      <c r="D1480" s="461" t="s">
        <v>808</v>
      </c>
      <c r="E1480" s="396" t="s">
        <v>809</v>
      </c>
      <c r="F1480" s="397" t="s">
        <v>221</v>
      </c>
      <c r="G1480" s="398">
        <v>314.226</v>
      </c>
      <c r="H1480" s="399">
        <v>10.3</v>
      </c>
      <c r="I1480" s="400">
        <f>ROUND(H1480*G1480,2)</f>
        <v>3236.53</v>
      </c>
      <c r="J1480" s="401"/>
      <c r="K1480" s="399">
        <v>10.3</v>
      </c>
      <c r="L1480" s="400">
        <f>ROUND(K1480*J1480,2)</f>
        <v>0</v>
      </c>
      <c r="M1480" s="401"/>
      <c r="N1480" s="399">
        <v>10.3</v>
      </c>
      <c r="O1480" s="400">
        <f>ROUND(N1480*M1480,2)</f>
        <v>0</v>
      </c>
      <c r="P1480" s="401">
        <f t="shared" si="21"/>
        <v>314.226</v>
      </c>
      <c r="Q1480" s="399">
        <v>10.3</v>
      </c>
      <c r="R1480" s="400">
        <f>ROUND(Q1480*P1480,2)</f>
        <v>3236.53</v>
      </c>
    </row>
    <row r="1481" spans="1:18" s="320" customFormat="1" ht="22.5" customHeight="1" hidden="1" outlineLevel="2" collapsed="1">
      <c r="A1481" s="321"/>
      <c r="B1481" s="394" t="s">
        <v>1657</v>
      </c>
      <c r="C1481" s="394" t="s">
        <v>218</v>
      </c>
      <c r="D1481" s="461" t="s">
        <v>1658</v>
      </c>
      <c r="E1481" s="396" t="s">
        <v>1659</v>
      </c>
      <c r="F1481" s="397" t="s">
        <v>265</v>
      </c>
      <c r="G1481" s="398">
        <v>621</v>
      </c>
      <c r="H1481" s="399">
        <v>348.3</v>
      </c>
      <c r="I1481" s="400">
        <f>ROUND(H1481*G1481,2)</f>
        <v>216294.3</v>
      </c>
      <c r="J1481" s="401"/>
      <c r="K1481" s="399">
        <v>348.3</v>
      </c>
      <c r="L1481" s="400">
        <f>ROUND(K1481*J1481,2)</f>
        <v>0</v>
      </c>
      <c r="M1481" s="401"/>
      <c r="N1481" s="399">
        <v>348.3</v>
      </c>
      <c r="O1481" s="400">
        <f>ROUND(N1481*M1481,2)</f>
        <v>0</v>
      </c>
      <c r="P1481" s="401">
        <f t="shared" si="21"/>
        <v>621</v>
      </c>
      <c r="Q1481" s="399">
        <v>348.3</v>
      </c>
      <c r="R1481" s="400">
        <f>ROUND(Q1481*P1481,2)</f>
        <v>216294.3</v>
      </c>
    </row>
    <row r="1482" spans="1:18" s="420" customFormat="1" ht="13.5" hidden="1" outlineLevel="3">
      <c r="A1482" s="412"/>
      <c r="B1482" s="413"/>
      <c r="C1482" s="404" t="s">
        <v>223</v>
      </c>
      <c r="D1482" s="462" t="s">
        <v>34</v>
      </c>
      <c r="E1482" s="415" t="s">
        <v>1660</v>
      </c>
      <c r="F1482" s="413"/>
      <c r="G1482" s="416">
        <v>621</v>
      </c>
      <c r="H1482" s="417" t="s">
        <v>34</v>
      </c>
      <c r="I1482" s="418"/>
      <c r="J1482" s="419"/>
      <c r="K1482" s="417" t="s">
        <v>34</v>
      </c>
      <c r="L1482" s="418"/>
      <c r="M1482" s="419"/>
      <c r="N1482" s="417" t="s">
        <v>34</v>
      </c>
      <c r="O1482" s="418"/>
      <c r="P1482" s="419">
        <f t="shared" si="21"/>
        <v>621</v>
      </c>
      <c r="Q1482" s="417" t="s">
        <v>34</v>
      </c>
      <c r="R1482" s="418"/>
    </row>
    <row r="1483" spans="1:18" s="429" customFormat="1" ht="13.5" hidden="1" outlineLevel="3">
      <c r="A1483" s="421"/>
      <c r="B1483" s="422"/>
      <c r="C1483" s="404" t="s">
        <v>223</v>
      </c>
      <c r="D1483" s="464" t="s">
        <v>140</v>
      </c>
      <c r="E1483" s="424" t="s">
        <v>227</v>
      </c>
      <c r="F1483" s="422"/>
      <c r="G1483" s="425">
        <v>621</v>
      </c>
      <c r="H1483" s="426" t="s">
        <v>34</v>
      </c>
      <c r="I1483" s="427"/>
      <c r="J1483" s="428"/>
      <c r="K1483" s="426" t="s">
        <v>34</v>
      </c>
      <c r="L1483" s="427"/>
      <c r="M1483" s="428"/>
      <c r="N1483" s="426" t="s">
        <v>34</v>
      </c>
      <c r="O1483" s="427"/>
      <c r="P1483" s="428">
        <f t="shared" si="21"/>
        <v>621</v>
      </c>
      <c r="Q1483" s="426" t="s">
        <v>34</v>
      </c>
      <c r="R1483" s="427"/>
    </row>
    <row r="1484" spans="1:18" s="320" customFormat="1" ht="31.5" customHeight="1" hidden="1" outlineLevel="2" collapsed="1">
      <c r="A1484" s="321"/>
      <c r="B1484" s="453" t="s">
        <v>1661</v>
      </c>
      <c r="C1484" s="453" t="s">
        <v>316</v>
      </c>
      <c r="D1484" s="472" t="s">
        <v>1662</v>
      </c>
      <c r="E1484" s="455" t="s">
        <v>1663</v>
      </c>
      <c r="F1484" s="456" t="s">
        <v>1005</v>
      </c>
      <c r="G1484" s="457">
        <v>139.38</v>
      </c>
      <c r="H1484" s="458">
        <v>1476.8</v>
      </c>
      <c r="I1484" s="459">
        <f>ROUND(H1484*G1484,2)</f>
        <v>205836.38</v>
      </c>
      <c r="J1484" s="460"/>
      <c r="K1484" s="458">
        <v>1476.8</v>
      </c>
      <c r="L1484" s="459">
        <f>ROUND(K1484*J1484,2)</f>
        <v>0</v>
      </c>
      <c r="M1484" s="460"/>
      <c r="N1484" s="458">
        <v>1476.8</v>
      </c>
      <c r="O1484" s="459">
        <f>ROUND(N1484*M1484,2)</f>
        <v>0</v>
      </c>
      <c r="P1484" s="460">
        <f t="shared" si="21"/>
        <v>139.38</v>
      </c>
      <c r="Q1484" s="458">
        <v>1476.8</v>
      </c>
      <c r="R1484" s="459">
        <f>ROUND(Q1484*P1484,2)</f>
        <v>205836.38</v>
      </c>
    </row>
    <row r="1485" spans="1:18" s="420" customFormat="1" ht="13.5" hidden="1" outlineLevel="3">
      <c r="A1485" s="412"/>
      <c r="B1485" s="413"/>
      <c r="C1485" s="404" t="s">
        <v>223</v>
      </c>
      <c r="D1485" s="462" t="s">
        <v>34</v>
      </c>
      <c r="E1485" s="415" t="s">
        <v>1664</v>
      </c>
      <c r="F1485" s="413"/>
      <c r="G1485" s="416">
        <v>139.38</v>
      </c>
      <c r="H1485" s="417" t="s">
        <v>34</v>
      </c>
      <c r="I1485" s="418"/>
      <c r="J1485" s="419"/>
      <c r="K1485" s="417" t="s">
        <v>34</v>
      </c>
      <c r="L1485" s="418"/>
      <c r="M1485" s="419"/>
      <c r="N1485" s="417" t="s">
        <v>34</v>
      </c>
      <c r="O1485" s="418"/>
      <c r="P1485" s="419">
        <f t="shared" si="21"/>
        <v>139.38</v>
      </c>
      <c r="Q1485" s="417" t="s">
        <v>34</v>
      </c>
      <c r="R1485" s="418"/>
    </row>
    <row r="1486" spans="1:18" s="320" customFormat="1" ht="22.5" customHeight="1" hidden="1" outlineLevel="2" collapsed="1">
      <c r="A1486" s="321"/>
      <c r="B1486" s="394" t="s">
        <v>1665</v>
      </c>
      <c r="C1486" s="394" t="s">
        <v>218</v>
      </c>
      <c r="D1486" s="461" t="s">
        <v>1666</v>
      </c>
      <c r="E1486" s="396" t="s">
        <v>1667</v>
      </c>
      <c r="F1486" s="397" t="s">
        <v>265</v>
      </c>
      <c r="G1486" s="398">
        <v>29.208</v>
      </c>
      <c r="H1486" s="399">
        <v>181.1</v>
      </c>
      <c r="I1486" s="400">
        <f>ROUND(H1486*G1486,2)</f>
        <v>5289.57</v>
      </c>
      <c r="J1486" s="401"/>
      <c r="K1486" s="399">
        <v>181.1</v>
      </c>
      <c r="L1486" s="400">
        <f>ROUND(K1486*J1486,2)</f>
        <v>0</v>
      </c>
      <c r="M1486" s="401"/>
      <c r="N1486" s="399">
        <v>181.1</v>
      </c>
      <c r="O1486" s="400">
        <f>ROUND(N1486*M1486,2)</f>
        <v>0</v>
      </c>
      <c r="P1486" s="401">
        <f t="shared" si="21"/>
        <v>29.208</v>
      </c>
      <c r="Q1486" s="399">
        <v>181.1</v>
      </c>
      <c r="R1486" s="400">
        <f>ROUND(Q1486*P1486,2)</f>
        <v>5289.57</v>
      </c>
    </row>
    <row r="1487" spans="1:18" s="411" customFormat="1" ht="13.5" hidden="1" outlineLevel="3">
      <c r="A1487" s="402"/>
      <c r="B1487" s="403"/>
      <c r="C1487" s="404" t="s">
        <v>223</v>
      </c>
      <c r="D1487" s="407" t="s">
        <v>34</v>
      </c>
      <c r="E1487" s="406" t="s">
        <v>1668</v>
      </c>
      <c r="F1487" s="403"/>
      <c r="G1487" s="407" t="s">
        <v>34</v>
      </c>
      <c r="H1487" s="408" t="s">
        <v>34</v>
      </c>
      <c r="I1487" s="409"/>
      <c r="J1487" s="410"/>
      <c r="K1487" s="408" t="s">
        <v>34</v>
      </c>
      <c r="L1487" s="409"/>
      <c r="M1487" s="410"/>
      <c r="N1487" s="408" t="s">
        <v>34</v>
      </c>
      <c r="O1487" s="409"/>
      <c r="P1487" s="410" t="e">
        <f t="shared" si="21"/>
        <v>#VALUE!</v>
      </c>
      <c r="Q1487" s="408" t="s">
        <v>34</v>
      </c>
      <c r="R1487" s="409"/>
    </row>
    <row r="1488" spans="1:18" s="420" customFormat="1" ht="13.5" hidden="1" outlineLevel="3">
      <c r="A1488" s="412"/>
      <c r="B1488" s="413"/>
      <c r="C1488" s="404" t="s">
        <v>223</v>
      </c>
      <c r="D1488" s="462" t="s">
        <v>34</v>
      </c>
      <c r="E1488" s="415" t="s">
        <v>1669</v>
      </c>
      <c r="F1488" s="413"/>
      <c r="G1488" s="416">
        <v>24.005</v>
      </c>
      <c r="H1488" s="417" t="s">
        <v>34</v>
      </c>
      <c r="I1488" s="418"/>
      <c r="J1488" s="419"/>
      <c r="K1488" s="417" t="s">
        <v>34</v>
      </c>
      <c r="L1488" s="418"/>
      <c r="M1488" s="419"/>
      <c r="N1488" s="417" t="s">
        <v>34</v>
      </c>
      <c r="O1488" s="418"/>
      <c r="P1488" s="419">
        <f t="shared" si="21"/>
        <v>24.005</v>
      </c>
      <c r="Q1488" s="417" t="s">
        <v>34</v>
      </c>
      <c r="R1488" s="418"/>
    </row>
    <row r="1489" spans="1:18" s="420" customFormat="1" ht="13.5" hidden="1" outlineLevel="3">
      <c r="A1489" s="412"/>
      <c r="B1489" s="413"/>
      <c r="C1489" s="404" t="s">
        <v>223</v>
      </c>
      <c r="D1489" s="462" t="s">
        <v>34</v>
      </c>
      <c r="E1489" s="415" t="s">
        <v>1670</v>
      </c>
      <c r="F1489" s="413"/>
      <c r="G1489" s="416">
        <v>5.203</v>
      </c>
      <c r="H1489" s="417" t="s">
        <v>34</v>
      </c>
      <c r="I1489" s="418"/>
      <c r="J1489" s="419"/>
      <c r="K1489" s="417" t="s">
        <v>34</v>
      </c>
      <c r="L1489" s="418"/>
      <c r="M1489" s="419"/>
      <c r="N1489" s="417" t="s">
        <v>34</v>
      </c>
      <c r="O1489" s="418"/>
      <c r="P1489" s="419">
        <f t="shared" si="21"/>
        <v>5.203</v>
      </c>
      <c r="Q1489" s="417" t="s">
        <v>34</v>
      </c>
      <c r="R1489" s="418"/>
    </row>
    <row r="1490" spans="1:18" s="429" customFormat="1" ht="13.5" hidden="1" outlineLevel="3">
      <c r="A1490" s="421"/>
      <c r="B1490" s="422"/>
      <c r="C1490" s="404" t="s">
        <v>223</v>
      </c>
      <c r="D1490" s="464" t="s">
        <v>156</v>
      </c>
      <c r="E1490" s="424" t="s">
        <v>227</v>
      </c>
      <c r="F1490" s="422"/>
      <c r="G1490" s="425">
        <v>29.208</v>
      </c>
      <c r="H1490" s="426" t="s">
        <v>34</v>
      </c>
      <c r="I1490" s="427"/>
      <c r="J1490" s="428"/>
      <c r="K1490" s="426" t="s">
        <v>34</v>
      </c>
      <c r="L1490" s="427"/>
      <c r="M1490" s="428"/>
      <c r="N1490" s="426" t="s">
        <v>34</v>
      </c>
      <c r="O1490" s="427"/>
      <c r="P1490" s="428">
        <f t="shared" si="21"/>
        <v>29.208</v>
      </c>
      <c r="Q1490" s="426" t="s">
        <v>34</v>
      </c>
      <c r="R1490" s="427"/>
    </row>
    <row r="1491" spans="1:18" s="320" customFormat="1" ht="22.5" customHeight="1" hidden="1" outlineLevel="2" collapsed="1">
      <c r="A1491" s="321"/>
      <c r="B1491" s="394" t="s">
        <v>1671</v>
      </c>
      <c r="C1491" s="394" t="s">
        <v>218</v>
      </c>
      <c r="D1491" s="461" t="s">
        <v>1672</v>
      </c>
      <c r="E1491" s="396" t="s">
        <v>1673</v>
      </c>
      <c r="F1491" s="397" t="s">
        <v>265</v>
      </c>
      <c r="G1491" s="398">
        <v>24.005</v>
      </c>
      <c r="H1491" s="399">
        <v>153.3</v>
      </c>
      <c r="I1491" s="400">
        <f>ROUND(H1491*G1491,2)</f>
        <v>3679.97</v>
      </c>
      <c r="J1491" s="401"/>
      <c r="K1491" s="399">
        <v>153.3</v>
      </c>
      <c r="L1491" s="400">
        <f>ROUND(K1491*J1491,2)</f>
        <v>0</v>
      </c>
      <c r="M1491" s="401"/>
      <c r="N1491" s="399">
        <v>153.3</v>
      </c>
      <c r="O1491" s="400">
        <f>ROUND(N1491*M1491,2)</f>
        <v>0</v>
      </c>
      <c r="P1491" s="401">
        <f t="shared" si="21"/>
        <v>24.005</v>
      </c>
      <c r="Q1491" s="399">
        <v>153.3</v>
      </c>
      <c r="R1491" s="400">
        <f>ROUND(Q1491*P1491,2)</f>
        <v>3679.97</v>
      </c>
    </row>
    <row r="1492" spans="1:18" s="411" customFormat="1" ht="13.5" hidden="1" outlineLevel="3">
      <c r="A1492" s="402"/>
      <c r="B1492" s="403"/>
      <c r="C1492" s="404" t="s">
        <v>223</v>
      </c>
      <c r="D1492" s="407" t="s">
        <v>34</v>
      </c>
      <c r="E1492" s="406" t="s">
        <v>1668</v>
      </c>
      <c r="F1492" s="403"/>
      <c r="G1492" s="407" t="s">
        <v>34</v>
      </c>
      <c r="H1492" s="408" t="s">
        <v>34</v>
      </c>
      <c r="I1492" s="409"/>
      <c r="J1492" s="410"/>
      <c r="K1492" s="408" t="s">
        <v>34</v>
      </c>
      <c r="L1492" s="409"/>
      <c r="M1492" s="410"/>
      <c r="N1492" s="408" t="s">
        <v>34</v>
      </c>
      <c r="O1492" s="409"/>
      <c r="P1492" s="410" t="e">
        <f t="shared" si="21"/>
        <v>#VALUE!</v>
      </c>
      <c r="Q1492" s="408" t="s">
        <v>34</v>
      </c>
      <c r="R1492" s="409"/>
    </row>
    <row r="1493" spans="1:18" s="420" customFormat="1" ht="13.5" hidden="1" outlineLevel="3">
      <c r="A1493" s="412"/>
      <c r="B1493" s="413"/>
      <c r="C1493" s="404" t="s">
        <v>223</v>
      </c>
      <c r="D1493" s="462" t="s">
        <v>34</v>
      </c>
      <c r="E1493" s="415" t="s">
        <v>1674</v>
      </c>
      <c r="F1493" s="413"/>
      <c r="G1493" s="416">
        <v>24.005</v>
      </c>
      <c r="H1493" s="417" t="s">
        <v>34</v>
      </c>
      <c r="I1493" s="418"/>
      <c r="J1493" s="419"/>
      <c r="K1493" s="417" t="s">
        <v>34</v>
      </c>
      <c r="L1493" s="418"/>
      <c r="M1493" s="419"/>
      <c r="N1493" s="417" t="s">
        <v>34</v>
      </c>
      <c r="O1493" s="418"/>
      <c r="P1493" s="419">
        <f t="shared" si="21"/>
        <v>24.005</v>
      </c>
      <c r="Q1493" s="417" t="s">
        <v>34</v>
      </c>
      <c r="R1493" s="418"/>
    </row>
    <row r="1494" spans="1:18" s="429" customFormat="1" ht="13.5" hidden="1" outlineLevel="3">
      <c r="A1494" s="421"/>
      <c r="B1494" s="422"/>
      <c r="C1494" s="404" t="s">
        <v>223</v>
      </c>
      <c r="D1494" s="464" t="s">
        <v>154</v>
      </c>
      <c r="E1494" s="424" t="s">
        <v>227</v>
      </c>
      <c r="F1494" s="422"/>
      <c r="G1494" s="425">
        <v>24.005</v>
      </c>
      <c r="H1494" s="426" t="s">
        <v>34</v>
      </c>
      <c r="I1494" s="427"/>
      <c r="J1494" s="428"/>
      <c r="K1494" s="426" t="s">
        <v>34</v>
      </c>
      <c r="L1494" s="427"/>
      <c r="M1494" s="428"/>
      <c r="N1494" s="426" t="s">
        <v>34</v>
      </c>
      <c r="O1494" s="427"/>
      <c r="P1494" s="428">
        <f t="shared" si="21"/>
        <v>24.005</v>
      </c>
      <c r="Q1494" s="426" t="s">
        <v>34</v>
      </c>
      <c r="R1494" s="427"/>
    </row>
    <row r="1495" spans="1:18" s="320" customFormat="1" ht="22.5" customHeight="1" hidden="1" outlineLevel="2" collapsed="1">
      <c r="A1495" s="321"/>
      <c r="B1495" s="394" t="s">
        <v>1675</v>
      </c>
      <c r="C1495" s="394" t="s">
        <v>218</v>
      </c>
      <c r="D1495" s="461" t="s">
        <v>1676</v>
      </c>
      <c r="E1495" s="396" t="s">
        <v>1677</v>
      </c>
      <c r="F1495" s="397" t="s">
        <v>265</v>
      </c>
      <c r="G1495" s="398">
        <v>5.203</v>
      </c>
      <c r="H1495" s="399">
        <v>195</v>
      </c>
      <c r="I1495" s="400">
        <f>ROUND(H1495*G1495,2)</f>
        <v>1014.59</v>
      </c>
      <c r="J1495" s="401"/>
      <c r="K1495" s="399">
        <v>195</v>
      </c>
      <c r="L1495" s="400">
        <f>ROUND(K1495*J1495,2)</f>
        <v>0</v>
      </c>
      <c r="M1495" s="401"/>
      <c r="N1495" s="399">
        <v>195</v>
      </c>
      <c r="O1495" s="400">
        <f>ROUND(N1495*M1495,2)</f>
        <v>0</v>
      </c>
      <c r="P1495" s="401">
        <f t="shared" si="21"/>
        <v>5.203</v>
      </c>
      <c r="Q1495" s="399">
        <v>195</v>
      </c>
      <c r="R1495" s="400">
        <f>ROUND(Q1495*P1495,2)</f>
        <v>1014.59</v>
      </c>
    </row>
    <row r="1496" spans="1:18" s="411" customFormat="1" ht="13.5" hidden="1" outlineLevel="3">
      <c r="A1496" s="402"/>
      <c r="B1496" s="403"/>
      <c r="C1496" s="404" t="s">
        <v>223</v>
      </c>
      <c r="D1496" s="407" t="s">
        <v>34</v>
      </c>
      <c r="E1496" s="406" t="s">
        <v>1668</v>
      </c>
      <c r="F1496" s="403"/>
      <c r="G1496" s="407" t="s">
        <v>34</v>
      </c>
      <c r="H1496" s="408" t="s">
        <v>34</v>
      </c>
      <c r="I1496" s="409"/>
      <c r="J1496" s="410"/>
      <c r="K1496" s="408" t="s">
        <v>34</v>
      </c>
      <c r="L1496" s="409"/>
      <c r="M1496" s="410"/>
      <c r="N1496" s="408" t="s">
        <v>34</v>
      </c>
      <c r="O1496" s="409"/>
      <c r="P1496" s="410" t="e">
        <f t="shared" si="21"/>
        <v>#VALUE!</v>
      </c>
      <c r="Q1496" s="408" t="s">
        <v>34</v>
      </c>
      <c r="R1496" s="409"/>
    </row>
    <row r="1497" spans="1:18" s="420" customFormat="1" ht="13.5" hidden="1" outlineLevel="3">
      <c r="A1497" s="412"/>
      <c r="B1497" s="413"/>
      <c r="C1497" s="404" t="s">
        <v>223</v>
      </c>
      <c r="D1497" s="462" t="s">
        <v>34</v>
      </c>
      <c r="E1497" s="415" t="s">
        <v>1670</v>
      </c>
      <c r="F1497" s="413"/>
      <c r="G1497" s="416">
        <v>5.203</v>
      </c>
      <c r="H1497" s="417" t="s">
        <v>34</v>
      </c>
      <c r="I1497" s="418"/>
      <c r="J1497" s="419"/>
      <c r="K1497" s="417" t="s">
        <v>34</v>
      </c>
      <c r="L1497" s="418"/>
      <c r="M1497" s="419"/>
      <c r="N1497" s="417" t="s">
        <v>34</v>
      </c>
      <c r="O1497" s="418"/>
      <c r="P1497" s="419">
        <f t="shared" si="21"/>
        <v>5.203</v>
      </c>
      <c r="Q1497" s="417" t="s">
        <v>34</v>
      </c>
      <c r="R1497" s="418"/>
    </row>
    <row r="1498" spans="1:18" s="429" customFormat="1" ht="13.5" hidden="1" outlineLevel="3">
      <c r="A1498" s="421"/>
      <c r="B1498" s="422"/>
      <c r="C1498" s="404" t="s">
        <v>223</v>
      </c>
      <c r="D1498" s="464" t="s">
        <v>155</v>
      </c>
      <c r="E1498" s="424" t="s">
        <v>227</v>
      </c>
      <c r="F1498" s="422"/>
      <c r="G1498" s="425">
        <v>5.203</v>
      </c>
      <c r="H1498" s="426" t="s">
        <v>34</v>
      </c>
      <c r="I1498" s="427"/>
      <c r="J1498" s="428"/>
      <c r="K1498" s="426" t="s">
        <v>34</v>
      </c>
      <c r="L1498" s="427"/>
      <c r="M1498" s="428"/>
      <c r="N1498" s="426" t="s">
        <v>34</v>
      </c>
      <c r="O1498" s="427"/>
      <c r="P1498" s="428">
        <f t="shared" si="21"/>
        <v>5.203</v>
      </c>
      <c r="Q1498" s="426" t="s">
        <v>34</v>
      </c>
      <c r="R1498" s="427"/>
    </row>
    <row r="1499" spans="1:18" s="320" customFormat="1" ht="22.5" customHeight="1" hidden="1" outlineLevel="2" collapsed="1">
      <c r="A1499" s="321"/>
      <c r="B1499" s="394" t="s">
        <v>1678</v>
      </c>
      <c r="C1499" s="394" t="s">
        <v>218</v>
      </c>
      <c r="D1499" s="461" t="s">
        <v>816</v>
      </c>
      <c r="E1499" s="396" t="s">
        <v>817</v>
      </c>
      <c r="F1499" s="397" t="s">
        <v>221</v>
      </c>
      <c r="G1499" s="398">
        <v>9.023</v>
      </c>
      <c r="H1499" s="399">
        <v>36.1</v>
      </c>
      <c r="I1499" s="400">
        <f>ROUND(H1499*G1499,2)</f>
        <v>325.73</v>
      </c>
      <c r="J1499" s="401"/>
      <c r="K1499" s="399">
        <v>36.1</v>
      </c>
      <c r="L1499" s="400">
        <f>ROUND(K1499*J1499,2)</f>
        <v>0</v>
      </c>
      <c r="M1499" s="401"/>
      <c r="N1499" s="399">
        <v>36.1</v>
      </c>
      <c r="O1499" s="400">
        <f>ROUND(N1499*M1499,2)</f>
        <v>0</v>
      </c>
      <c r="P1499" s="401">
        <f t="shared" si="21"/>
        <v>9.023</v>
      </c>
      <c r="Q1499" s="399">
        <v>36.1</v>
      </c>
      <c r="R1499" s="400">
        <f>ROUND(Q1499*P1499,2)</f>
        <v>325.73</v>
      </c>
    </row>
    <row r="1500" spans="1:18" s="411" customFormat="1" ht="13.5" hidden="1" outlineLevel="3">
      <c r="A1500" s="402"/>
      <c r="B1500" s="403"/>
      <c r="C1500" s="404" t="s">
        <v>223</v>
      </c>
      <c r="D1500" s="407" t="s">
        <v>34</v>
      </c>
      <c r="E1500" s="406" t="s">
        <v>1679</v>
      </c>
      <c r="F1500" s="403"/>
      <c r="G1500" s="407" t="s">
        <v>34</v>
      </c>
      <c r="H1500" s="408" t="s">
        <v>34</v>
      </c>
      <c r="I1500" s="409"/>
      <c r="J1500" s="410"/>
      <c r="K1500" s="408" t="s">
        <v>34</v>
      </c>
      <c r="L1500" s="409"/>
      <c r="M1500" s="410"/>
      <c r="N1500" s="408" t="s">
        <v>34</v>
      </c>
      <c r="O1500" s="409"/>
      <c r="P1500" s="410" t="e">
        <f t="shared" si="21"/>
        <v>#VALUE!</v>
      </c>
      <c r="Q1500" s="408" t="s">
        <v>34</v>
      </c>
      <c r="R1500" s="409"/>
    </row>
    <row r="1501" spans="1:18" s="420" customFormat="1" ht="13.5" hidden="1" outlineLevel="3">
      <c r="A1501" s="412"/>
      <c r="B1501" s="413"/>
      <c r="C1501" s="404" t="s">
        <v>223</v>
      </c>
      <c r="D1501" s="462" t="s">
        <v>34</v>
      </c>
      <c r="E1501" s="415" t="s">
        <v>1680</v>
      </c>
      <c r="F1501" s="413"/>
      <c r="G1501" s="416">
        <v>4.381</v>
      </c>
      <c r="H1501" s="417" t="s">
        <v>34</v>
      </c>
      <c r="I1501" s="418"/>
      <c r="J1501" s="419"/>
      <c r="K1501" s="417" t="s">
        <v>34</v>
      </c>
      <c r="L1501" s="418"/>
      <c r="M1501" s="419"/>
      <c r="N1501" s="417" t="s">
        <v>34</v>
      </c>
      <c r="O1501" s="418"/>
      <c r="P1501" s="419">
        <f t="shared" si="21"/>
        <v>4.381</v>
      </c>
      <c r="Q1501" s="417" t="s">
        <v>34</v>
      </c>
      <c r="R1501" s="418"/>
    </row>
    <row r="1502" spans="1:18" s="420" customFormat="1" ht="13.5" hidden="1" outlineLevel="3">
      <c r="A1502" s="412"/>
      <c r="B1502" s="413"/>
      <c r="C1502" s="404" t="s">
        <v>223</v>
      </c>
      <c r="D1502" s="462" t="s">
        <v>34</v>
      </c>
      <c r="E1502" s="415" t="s">
        <v>1681</v>
      </c>
      <c r="F1502" s="413"/>
      <c r="G1502" s="416">
        <v>3.601</v>
      </c>
      <c r="H1502" s="417" t="s">
        <v>34</v>
      </c>
      <c r="I1502" s="418"/>
      <c r="J1502" s="419"/>
      <c r="K1502" s="417" t="s">
        <v>34</v>
      </c>
      <c r="L1502" s="418"/>
      <c r="M1502" s="419"/>
      <c r="N1502" s="417" t="s">
        <v>34</v>
      </c>
      <c r="O1502" s="418"/>
      <c r="P1502" s="419">
        <f t="shared" si="21"/>
        <v>3.601</v>
      </c>
      <c r="Q1502" s="417" t="s">
        <v>34</v>
      </c>
      <c r="R1502" s="418"/>
    </row>
    <row r="1503" spans="1:18" s="420" customFormat="1" ht="13.5" hidden="1" outlineLevel="3">
      <c r="A1503" s="412"/>
      <c r="B1503" s="413"/>
      <c r="C1503" s="404" t="s">
        <v>223</v>
      </c>
      <c r="D1503" s="462" t="s">
        <v>34</v>
      </c>
      <c r="E1503" s="415" t="s">
        <v>1682</v>
      </c>
      <c r="F1503" s="413"/>
      <c r="G1503" s="416">
        <v>1.041</v>
      </c>
      <c r="H1503" s="417" t="s">
        <v>34</v>
      </c>
      <c r="I1503" s="418"/>
      <c r="J1503" s="419"/>
      <c r="K1503" s="417" t="s">
        <v>34</v>
      </c>
      <c r="L1503" s="418"/>
      <c r="M1503" s="419"/>
      <c r="N1503" s="417" t="s">
        <v>34</v>
      </c>
      <c r="O1503" s="418"/>
      <c r="P1503" s="419">
        <f t="shared" si="21"/>
        <v>1.041</v>
      </c>
      <c r="Q1503" s="417" t="s">
        <v>34</v>
      </c>
      <c r="R1503" s="418"/>
    </row>
    <row r="1504" spans="1:18" s="429" customFormat="1" ht="13.5" hidden="1" outlineLevel="3">
      <c r="A1504" s="421"/>
      <c r="B1504" s="422"/>
      <c r="C1504" s="404" t="s">
        <v>223</v>
      </c>
      <c r="D1504" s="464" t="s">
        <v>34</v>
      </c>
      <c r="E1504" s="424" t="s">
        <v>227</v>
      </c>
      <c r="F1504" s="422"/>
      <c r="G1504" s="425">
        <v>9.023</v>
      </c>
      <c r="H1504" s="426" t="s">
        <v>34</v>
      </c>
      <c r="I1504" s="427"/>
      <c r="J1504" s="428"/>
      <c r="K1504" s="426" t="s">
        <v>34</v>
      </c>
      <c r="L1504" s="427"/>
      <c r="M1504" s="428"/>
      <c r="N1504" s="426" t="s">
        <v>34</v>
      </c>
      <c r="O1504" s="427"/>
      <c r="P1504" s="428">
        <f t="shared" si="21"/>
        <v>9.023</v>
      </c>
      <c r="Q1504" s="426" t="s">
        <v>34</v>
      </c>
      <c r="R1504" s="427"/>
    </row>
    <row r="1505" spans="1:18" s="320" customFormat="1" ht="22.5" customHeight="1" hidden="1" outlineLevel="2">
      <c r="A1505" s="321"/>
      <c r="B1505" s="394" t="s">
        <v>1683</v>
      </c>
      <c r="C1505" s="394" t="s">
        <v>218</v>
      </c>
      <c r="D1505" s="461" t="s">
        <v>808</v>
      </c>
      <c r="E1505" s="396" t="s">
        <v>809</v>
      </c>
      <c r="F1505" s="397" t="s">
        <v>221</v>
      </c>
      <c r="G1505" s="398">
        <v>9.023</v>
      </c>
      <c r="H1505" s="399">
        <v>10.3</v>
      </c>
      <c r="I1505" s="400">
        <f>ROUND(H1505*G1505,2)</f>
        <v>92.94</v>
      </c>
      <c r="J1505" s="401"/>
      <c r="K1505" s="399">
        <v>10.3</v>
      </c>
      <c r="L1505" s="400">
        <f>ROUND(K1505*J1505,2)</f>
        <v>0</v>
      </c>
      <c r="M1505" s="401"/>
      <c r="N1505" s="399">
        <v>10.3</v>
      </c>
      <c r="O1505" s="400">
        <f>ROUND(N1505*M1505,2)</f>
        <v>0</v>
      </c>
      <c r="P1505" s="401">
        <f t="shared" si="21"/>
        <v>9.023</v>
      </c>
      <c r="Q1505" s="399">
        <v>10.3</v>
      </c>
      <c r="R1505" s="400">
        <f>ROUND(Q1505*P1505,2)</f>
        <v>92.94</v>
      </c>
    </row>
    <row r="1506" spans="1:18" s="320" customFormat="1" ht="31.5" customHeight="1" hidden="1" outlineLevel="2" collapsed="1">
      <c r="A1506" s="321"/>
      <c r="B1506" s="394" t="s">
        <v>1684</v>
      </c>
      <c r="C1506" s="394" t="s">
        <v>218</v>
      </c>
      <c r="D1506" s="461" t="s">
        <v>1685</v>
      </c>
      <c r="E1506" s="396" t="s">
        <v>1686</v>
      </c>
      <c r="F1506" s="397" t="s">
        <v>265</v>
      </c>
      <c r="G1506" s="398">
        <v>24.005</v>
      </c>
      <c r="H1506" s="399">
        <v>278.6</v>
      </c>
      <c r="I1506" s="400">
        <f>ROUND(H1506*G1506,2)</f>
        <v>6687.79</v>
      </c>
      <c r="J1506" s="401"/>
      <c r="K1506" s="399">
        <v>278.6</v>
      </c>
      <c r="L1506" s="400">
        <f>ROUND(K1506*J1506,2)</f>
        <v>0</v>
      </c>
      <c r="M1506" s="401"/>
      <c r="N1506" s="399">
        <v>278.6</v>
      </c>
      <c r="O1506" s="400">
        <f>ROUND(N1506*M1506,2)</f>
        <v>0</v>
      </c>
      <c r="P1506" s="401">
        <f t="shared" si="21"/>
        <v>24.005</v>
      </c>
      <c r="Q1506" s="399">
        <v>278.6</v>
      </c>
      <c r="R1506" s="400">
        <f>ROUND(Q1506*P1506,2)</f>
        <v>6687.79</v>
      </c>
    </row>
    <row r="1507" spans="1:18" s="420" customFormat="1" ht="13.5" hidden="1" outlineLevel="3">
      <c r="A1507" s="412"/>
      <c r="B1507" s="413"/>
      <c r="C1507" s="404" t="s">
        <v>223</v>
      </c>
      <c r="D1507" s="462" t="s">
        <v>34</v>
      </c>
      <c r="E1507" s="415" t="s">
        <v>1687</v>
      </c>
      <c r="F1507" s="413"/>
      <c r="G1507" s="416">
        <v>24.005</v>
      </c>
      <c r="H1507" s="417" t="s">
        <v>34</v>
      </c>
      <c r="I1507" s="418"/>
      <c r="J1507" s="419"/>
      <c r="K1507" s="417" t="s">
        <v>34</v>
      </c>
      <c r="L1507" s="418"/>
      <c r="M1507" s="419"/>
      <c r="N1507" s="417" t="s">
        <v>34</v>
      </c>
      <c r="O1507" s="418"/>
      <c r="P1507" s="419">
        <f t="shared" si="21"/>
        <v>24.005</v>
      </c>
      <c r="Q1507" s="417" t="s">
        <v>34</v>
      </c>
      <c r="R1507" s="418"/>
    </row>
    <row r="1508" spans="1:18" s="320" customFormat="1" ht="31.5" customHeight="1" hidden="1" outlineLevel="2" collapsed="1">
      <c r="A1508" s="321"/>
      <c r="B1508" s="394" t="s">
        <v>1688</v>
      </c>
      <c r="C1508" s="394" t="s">
        <v>218</v>
      </c>
      <c r="D1508" s="461" t="s">
        <v>1689</v>
      </c>
      <c r="E1508" s="396" t="s">
        <v>1690</v>
      </c>
      <c r="F1508" s="397" t="s">
        <v>265</v>
      </c>
      <c r="G1508" s="398">
        <v>24.005</v>
      </c>
      <c r="H1508" s="399">
        <v>257.8</v>
      </c>
      <c r="I1508" s="400">
        <f>ROUND(H1508*G1508,2)</f>
        <v>6188.49</v>
      </c>
      <c r="J1508" s="401"/>
      <c r="K1508" s="399">
        <v>257.8</v>
      </c>
      <c r="L1508" s="400">
        <f>ROUND(K1508*J1508,2)</f>
        <v>0</v>
      </c>
      <c r="M1508" s="401"/>
      <c r="N1508" s="399">
        <v>257.8</v>
      </c>
      <c r="O1508" s="400">
        <f>ROUND(N1508*M1508,2)</f>
        <v>0</v>
      </c>
      <c r="P1508" s="401">
        <f t="shared" si="21"/>
        <v>24.005</v>
      </c>
      <c r="Q1508" s="399">
        <v>257.8</v>
      </c>
      <c r="R1508" s="400">
        <f>ROUND(Q1508*P1508,2)</f>
        <v>6188.49</v>
      </c>
    </row>
    <row r="1509" spans="1:18" s="420" customFormat="1" ht="13.5" hidden="1" outlineLevel="3">
      <c r="A1509" s="412"/>
      <c r="B1509" s="413"/>
      <c r="C1509" s="404" t="s">
        <v>223</v>
      </c>
      <c r="D1509" s="462" t="s">
        <v>34</v>
      </c>
      <c r="E1509" s="415" t="s">
        <v>1687</v>
      </c>
      <c r="F1509" s="413"/>
      <c r="G1509" s="416">
        <v>24.005</v>
      </c>
      <c r="H1509" s="417" t="s">
        <v>34</v>
      </c>
      <c r="I1509" s="418"/>
      <c r="J1509" s="419"/>
      <c r="K1509" s="417" t="s">
        <v>34</v>
      </c>
      <c r="L1509" s="418"/>
      <c r="M1509" s="419"/>
      <c r="N1509" s="417" t="s">
        <v>34</v>
      </c>
      <c r="O1509" s="418"/>
      <c r="P1509" s="419">
        <f t="shared" si="21"/>
        <v>24.005</v>
      </c>
      <c r="Q1509" s="417" t="s">
        <v>34</v>
      </c>
      <c r="R1509" s="418"/>
    </row>
    <row r="1510" spans="1:18" s="320" customFormat="1" ht="22.5" customHeight="1" hidden="1" outlineLevel="2" collapsed="1">
      <c r="A1510" s="321"/>
      <c r="B1510" s="394" t="s">
        <v>1691</v>
      </c>
      <c r="C1510" s="394" t="s">
        <v>218</v>
      </c>
      <c r="D1510" s="461" t="s">
        <v>1692</v>
      </c>
      <c r="E1510" s="396" t="s">
        <v>1693</v>
      </c>
      <c r="F1510" s="397" t="s">
        <v>265</v>
      </c>
      <c r="G1510" s="398">
        <v>24.005</v>
      </c>
      <c r="H1510" s="399">
        <v>257.8</v>
      </c>
      <c r="I1510" s="400">
        <f>ROUND(H1510*G1510,2)</f>
        <v>6188.49</v>
      </c>
      <c r="J1510" s="401"/>
      <c r="K1510" s="399">
        <v>257.8</v>
      </c>
      <c r="L1510" s="400">
        <f>ROUND(K1510*J1510,2)</f>
        <v>0</v>
      </c>
      <c r="M1510" s="401"/>
      <c r="N1510" s="399">
        <v>257.8</v>
      </c>
      <c r="O1510" s="400">
        <f>ROUND(N1510*M1510,2)</f>
        <v>0</v>
      </c>
      <c r="P1510" s="401">
        <f t="shared" si="21"/>
        <v>24.005</v>
      </c>
      <c r="Q1510" s="399">
        <v>257.8</v>
      </c>
      <c r="R1510" s="400">
        <f>ROUND(Q1510*P1510,2)</f>
        <v>6188.49</v>
      </c>
    </row>
    <row r="1511" spans="1:18" s="420" customFormat="1" ht="13.5" hidden="1" outlineLevel="3">
      <c r="A1511" s="412"/>
      <c r="B1511" s="413"/>
      <c r="C1511" s="404" t="s">
        <v>223</v>
      </c>
      <c r="D1511" s="462" t="s">
        <v>34</v>
      </c>
      <c r="E1511" s="415" t="s">
        <v>1687</v>
      </c>
      <c r="F1511" s="413"/>
      <c r="G1511" s="416">
        <v>24.005</v>
      </c>
      <c r="H1511" s="417" t="s">
        <v>34</v>
      </c>
      <c r="I1511" s="418"/>
      <c r="J1511" s="419"/>
      <c r="K1511" s="417" t="s">
        <v>34</v>
      </c>
      <c r="L1511" s="418"/>
      <c r="M1511" s="419"/>
      <c r="N1511" s="417" t="s">
        <v>34</v>
      </c>
      <c r="O1511" s="418"/>
      <c r="P1511" s="419">
        <f t="shared" si="21"/>
        <v>24.005</v>
      </c>
      <c r="Q1511" s="417" t="s">
        <v>34</v>
      </c>
      <c r="R1511" s="418"/>
    </row>
    <row r="1512" spans="1:18" s="320" customFormat="1" ht="22.5" customHeight="1" hidden="1" outlineLevel="2" collapsed="1">
      <c r="A1512" s="321"/>
      <c r="B1512" s="394" t="s">
        <v>1694</v>
      </c>
      <c r="C1512" s="394" t="s">
        <v>218</v>
      </c>
      <c r="D1512" s="461" t="s">
        <v>1695</v>
      </c>
      <c r="E1512" s="396" t="s">
        <v>1696</v>
      </c>
      <c r="F1512" s="397" t="s">
        <v>265</v>
      </c>
      <c r="G1512" s="398">
        <v>48.01</v>
      </c>
      <c r="H1512" s="399">
        <v>16.7</v>
      </c>
      <c r="I1512" s="400">
        <f>ROUND(H1512*G1512,2)</f>
        <v>801.77</v>
      </c>
      <c r="J1512" s="401"/>
      <c r="K1512" s="399">
        <v>16.7</v>
      </c>
      <c r="L1512" s="400">
        <f>ROUND(K1512*J1512,2)</f>
        <v>0</v>
      </c>
      <c r="M1512" s="401"/>
      <c r="N1512" s="399">
        <v>16.7</v>
      </c>
      <c r="O1512" s="400">
        <f>ROUND(N1512*M1512,2)</f>
        <v>0</v>
      </c>
      <c r="P1512" s="401">
        <f t="shared" si="21"/>
        <v>48.01</v>
      </c>
      <c r="Q1512" s="399">
        <v>16.7</v>
      </c>
      <c r="R1512" s="400">
        <f>ROUND(Q1512*P1512,2)</f>
        <v>801.77</v>
      </c>
    </row>
    <row r="1513" spans="1:18" s="420" customFormat="1" ht="13.5" hidden="1" outlineLevel="3">
      <c r="A1513" s="412"/>
      <c r="B1513" s="413"/>
      <c r="C1513" s="404" t="s">
        <v>223</v>
      </c>
      <c r="D1513" s="462" t="s">
        <v>34</v>
      </c>
      <c r="E1513" s="415" t="s">
        <v>1697</v>
      </c>
      <c r="F1513" s="413"/>
      <c r="G1513" s="416">
        <v>48.01</v>
      </c>
      <c r="H1513" s="417" t="s">
        <v>34</v>
      </c>
      <c r="I1513" s="418"/>
      <c r="J1513" s="419"/>
      <c r="K1513" s="417" t="s">
        <v>34</v>
      </c>
      <c r="L1513" s="418"/>
      <c r="M1513" s="419"/>
      <c r="N1513" s="417" t="s">
        <v>34</v>
      </c>
      <c r="O1513" s="418"/>
      <c r="P1513" s="419">
        <f t="shared" si="21"/>
        <v>48.01</v>
      </c>
      <c r="Q1513" s="417" t="s">
        <v>34</v>
      </c>
      <c r="R1513" s="418"/>
    </row>
    <row r="1514" spans="1:18" s="320" customFormat="1" ht="22.5" customHeight="1" hidden="1" outlineLevel="2" collapsed="1">
      <c r="A1514" s="321"/>
      <c r="B1514" s="394" t="s">
        <v>1698</v>
      </c>
      <c r="C1514" s="394" t="s">
        <v>218</v>
      </c>
      <c r="D1514" s="461" t="s">
        <v>1699</v>
      </c>
      <c r="E1514" s="396" t="s">
        <v>1700</v>
      </c>
      <c r="F1514" s="397" t="s">
        <v>265</v>
      </c>
      <c r="G1514" s="398">
        <v>24.005</v>
      </c>
      <c r="H1514" s="399">
        <v>22.3</v>
      </c>
      <c r="I1514" s="400">
        <f>ROUND(H1514*G1514,2)</f>
        <v>535.31</v>
      </c>
      <c r="J1514" s="401"/>
      <c r="K1514" s="399">
        <v>22.3</v>
      </c>
      <c r="L1514" s="400">
        <f>ROUND(K1514*J1514,2)</f>
        <v>0</v>
      </c>
      <c r="M1514" s="401"/>
      <c r="N1514" s="399">
        <v>22.3</v>
      </c>
      <c r="O1514" s="400">
        <f>ROUND(N1514*M1514,2)</f>
        <v>0</v>
      </c>
      <c r="P1514" s="401">
        <f t="shared" si="21"/>
        <v>24.005</v>
      </c>
      <c r="Q1514" s="399">
        <v>22.3</v>
      </c>
      <c r="R1514" s="400">
        <f>ROUND(Q1514*P1514,2)</f>
        <v>535.31</v>
      </c>
    </row>
    <row r="1515" spans="1:18" s="420" customFormat="1" ht="13.5" hidden="1" outlineLevel="3">
      <c r="A1515" s="412"/>
      <c r="B1515" s="413"/>
      <c r="C1515" s="404" t="s">
        <v>223</v>
      </c>
      <c r="D1515" s="462" t="s">
        <v>34</v>
      </c>
      <c r="E1515" s="415" t="s">
        <v>1687</v>
      </c>
      <c r="F1515" s="413"/>
      <c r="G1515" s="416">
        <v>24.005</v>
      </c>
      <c r="H1515" s="417" t="s">
        <v>34</v>
      </c>
      <c r="I1515" s="418"/>
      <c r="J1515" s="419"/>
      <c r="K1515" s="417" t="s">
        <v>34</v>
      </c>
      <c r="L1515" s="418"/>
      <c r="M1515" s="419"/>
      <c r="N1515" s="417" t="s">
        <v>34</v>
      </c>
      <c r="O1515" s="418"/>
      <c r="P1515" s="419">
        <f t="shared" si="21"/>
        <v>24.005</v>
      </c>
      <c r="Q1515" s="417" t="s">
        <v>34</v>
      </c>
      <c r="R1515" s="418"/>
    </row>
    <row r="1516" spans="1:18" s="320" customFormat="1" ht="22.5" customHeight="1" hidden="1" outlineLevel="2" collapsed="1">
      <c r="A1516" s="321"/>
      <c r="B1516" s="394" t="s">
        <v>1701</v>
      </c>
      <c r="C1516" s="394" t="s">
        <v>218</v>
      </c>
      <c r="D1516" s="461" t="s">
        <v>1702</v>
      </c>
      <c r="E1516" s="396" t="s">
        <v>1703</v>
      </c>
      <c r="F1516" s="397" t="s">
        <v>265</v>
      </c>
      <c r="G1516" s="398">
        <v>5.203</v>
      </c>
      <c r="H1516" s="399">
        <v>585.1</v>
      </c>
      <c r="I1516" s="400">
        <f>ROUND(H1516*G1516,2)</f>
        <v>3044.28</v>
      </c>
      <c r="J1516" s="401"/>
      <c r="K1516" s="399">
        <v>585.1</v>
      </c>
      <c r="L1516" s="400">
        <f>ROUND(K1516*J1516,2)</f>
        <v>0</v>
      </c>
      <c r="M1516" s="401"/>
      <c r="N1516" s="399">
        <v>585.1</v>
      </c>
      <c r="O1516" s="400">
        <f>ROUND(N1516*M1516,2)</f>
        <v>0</v>
      </c>
      <c r="P1516" s="401">
        <f t="shared" si="21"/>
        <v>5.203</v>
      </c>
      <c r="Q1516" s="399">
        <v>585.1</v>
      </c>
      <c r="R1516" s="400">
        <f>ROUND(Q1516*P1516,2)</f>
        <v>3044.28</v>
      </c>
    </row>
    <row r="1517" spans="1:18" s="420" customFormat="1" ht="13.5" hidden="1" outlineLevel="3">
      <c r="A1517" s="412"/>
      <c r="B1517" s="413"/>
      <c r="C1517" s="404" t="s">
        <v>223</v>
      </c>
      <c r="D1517" s="462" t="s">
        <v>34</v>
      </c>
      <c r="E1517" s="415" t="s">
        <v>1704</v>
      </c>
      <c r="F1517" s="413"/>
      <c r="G1517" s="416">
        <v>5.203</v>
      </c>
      <c r="H1517" s="417" t="s">
        <v>34</v>
      </c>
      <c r="I1517" s="418"/>
      <c r="J1517" s="419"/>
      <c r="K1517" s="417" t="s">
        <v>34</v>
      </c>
      <c r="L1517" s="418"/>
      <c r="M1517" s="419"/>
      <c r="N1517" s="417" t="s">
        <v>34</v>
      </c>
      <c r="O1517" s="418"/>
      <c r="P1517" s="419">
        <f t="shared" si="21"/>
        <v>5.203</v>
      </c>
      <c r="Q1517" s="417" t="s">
        <v>34</v>
      </c>
      <c r="R1517" s="418"/>
    </row>
    <row r="1518" spans="1:18" s="320" customFormat="1" ht="31.5" customHeight="1" hidden="1" outlineLevel="2" collapsed="1">
      <c r="A1518" s="321"/>
      <c r="B1518" s="394" t="s">
        <v>1705</v>
      </c>
      <c r="C1518" s="394" t="s">
        <v>218</v>
      </c>
      <c r="D1518" s="461" t="s">
        <v>1706</v>
      </c>
      <c r="E1518" s="396" t="s">
        <v>1707</v>
      </c>
      <c r="F1518" s="397" t="s">
        <v>366</v>
      </c>
      <c r="G1518" s="398">
        <v>10</v>
      </c>
      <c r="H1518" s="399">
        <v>153.3</v>
      </c>
      <c r="I1518" s="400">
        <f>ROUND(H1518*G1518,2)</f>
        <v>1533</v>
      </c>
      <c r="J1518" s="401"/>
      <c r="K1518" s="399">
        <v>153.3</v>
      </c>
      <c r="L1518" s="400">
        <f>ROUND(K1518*J1518,2)</f>
        <v>0</v>
      </c>
      <c r="M1518" s="401"/>
      <c r="N1518" s="399">
        <v>153.3</v>
      </c>
      <c r="O1518" s="400">
        <f>ROUND(N1518*M1518,2)</f>
        <v>0</v>
      </c>
      <c r="P1518" s="401">
        <f t="shared" si="21"/>
        <v>10</v>
      </c>
      <c r="Q1518" s="399">
        <v>153.3</v>
      </c>
      <c r="R1518" s="400">
        <f>ROUND(Q1518*P1518,2)</f>
        <v>1533</v>
      </c>
    </row>
    <row r="1519" spans="1:18" s="420" customFormat="1" ht="13.5" hidden="1" outlineLevel="3">
      <c r="A1519" s="412"/>
      <c r="B1519" s="413"/>
      <c r="C1519" s="404" t="s">
        <v>223</v>
      </c>
      <c r="D1519" s="462" t="s">
        <v>34</v>
      </c>
      <c r="E1519" s="415" t="s">
        <v>103</v>
      </c>
      <c r="F1519" s="413"/>
      <c r="G1519" s="416">
        <v>10</v>
      </c>
      <c r="H1519" s="417" t="s">
        <v>34</v>
      </c>
      <c r="I1519" s="418"/>
      <c r="J1519" s="419"/>
      <c r="K1519" s="417" t="s">
        <v>34</v>
      </c>
      <c r="L1519" s="418"/>
      <c r="M1519" s="419"/>
      <c r="N1519" s="417" t="s">
        <v>34</v>
      </c>
      <c r="O1519" s="418"/>
      <c r="P1519" s="419">
        <f t="shared" si="21"/>
        <v>10</v>
      </c>
      <c r="Q1519" s="417" t="s">
        <v>34</v>
      </c>
      <c r="R1519" s="418"/>
    </row>
    <row r="1520" spans="1:18" s="320" customFormat="1" ht="22.5" customHeight="1" hidden="1" outlineLevel="2" collapsed="1">
      <c r="A1520" s="321"/>
      <c r="B1520" s="394" t="s">
        <v>1708</v>
      </c>
      <c r="C1520" s="394" t="s">
        <v>218</v>
      </c>
      <c r="D1520" s="461" t="s">
        <v>1709</v>
      </c>
      <c r="E1520" s="396" t="s">
        <v>1710</v>
      </c>
      <c r="F1520" s="397" t="s">
        <v>366</v>
      </c>
      <c r="G1520" s="398">
        <v>10</v>
      </c>
      <c r="H1520" s="399">
        <v>27.9</v>
      </c>
      <c r="I1520" s="400">
        <f>ROUND(H1520*G1520,2)</f>
        <v>279</v>
      </c>
      <c r="J1520" s="401"/>
      <c r="K1520" s="399">
        <v>27.9</v>
      </c>
      <c r="L1520" s="400">
        <f>ROUND(K1520*J1520,2)</f>
        <v>0</v>
      </c>
      <c r="M1520" s="401"/>
      <c r="N1520" s="399">
        <v>27.9</v>
      </c>
      <c r="O1520" s="400">
        <f>ROUND(N1520*M1520,2)</f>
        <v>0</v>
      </c>
      <c r="P1520" s="401">
        <f t="shared" si="21"/>
        <v>10</v>
      </c>
      <c r="Q1520" s="399">
        <v>27.9</v>
      </c>
      <c r="R1520" s="400">
        <f>ROUND(Q1520*P1520,2)</f>
        <v>279</v>
      </c>
    </row>
    <row r="1521" spans="1:18" s="420" customFormat="1" ht="13.5" hidden="1" outlineLevel="3">
      <c r="A1521" s="412"/>
      <c r="B1521" s="413"/>
      <c r="C1521" s="404" t="s">
        <v>223</v>
      </c>
      <c r="D1521" s="462" t="s">
        <v>34</v>
      </c>
      <c r="E1521" s="415" t="s">
        <v>103</v>
      </c>
      <c r="F1521" s="413"/>
      <c r="G1521" s="416">
        <v>10</v>
      </c>
      <c r="H1521" s="417" t="s">
        <v>34</v>
      </c>
      <c r="I1521" s="418"/>
      <c r="J1521" s="419"/>
      <c r="K1521" s="417" t="s">
        <v>34</v>
      </c>
      <c r="L1521" s="418"/>
      <c r="M1521" s="419"/>
      <c r="N1521" s="417" t="s">
        <v>34</v>
      </c>
      <c r="O1521" s="418"/>
      <c r="P1521" s="419">
        <f t="shared" si="21"/>
        <v>10</v>
      </c>
      <c r="Q1521" s="417" t="s">
        <v>34</v>
      </c>
      <c r="R1521" s="418"/>
    </row>
    <row r="1522" spans="1:18" s="320" customFormat="1" ht="31.5" customHeight="1" hidden="1" outlineLevel="2" collapsed="1">
      <c r="A1522" s="321"/>
      <c r="B1522" s="394" t="s">
        <v>1711</v>
      </c>
      <c r="C1522" s="394" t="s">
        <v>218</v>
      </c>
      <c r="D1522" s="461" t="s">
        <v>1712</v>
      </c>
      <c r="E1522" s="396" t="s">
        <v>1713</v>
      </c>
      <c r="F1522" s="397" t="s">
        <v>265</v>
      </c>
      <c r="G1522" s="398">
        <v>726</v>
      </c>
      <c r="H1522" s="399">
        <v>7</v>
      </c>
      <c r="I1522" s="400">
        <f>ROUND(H1522*G1522,2)</f>
        <v>5082</v>
      </c>
      <c r="J1522" s="401"/>
      <c r="K1522" s="399">
        <v>7</v>
      </c>
      <c r="L1522" s="400">
        <f>ROUND(K1522*J1522,2)</f>
        <v>0</v>
      </c>
      <c r="M1522" s="401"/>
      <c r="N1522" s="399">
        <v>7</v>
      </c>
      <c r="O1522" s="400">
        <f>ROUND(N1522*M1522,2)</f>
        <v>0</v>
      </c>
      <c r="P1522" s="401">
        <f t="shared" si="21"/>
        <v>726</v>
      </c>
      <c r="Q1522" s="399">
        <v>7</v>
      </c>
      <c r="R1522" s="400">
        <f>ROUND(Q1522*P1522,2)</f>
        <v>5082</v>
      </c>
    </row>
    <row r="1523" spans="1:18" s="420" customFormat="1" ht="13.5" hidden="1" outlineLevel="3">
      <c r="A1523" s="412"/>
      <c r="B1523" s="413"/>
      <c r="C1523" s="404" t="s">
        <v>223</v>
      </c>
      <c r="D1523" s="462" t="s">
        <v>34</v>
      </c>
      <c r="E1523" s="415" t="s">
        <v>1714</v>
      </c>
      <c r="F1523" s="413"/>
      <c r="G1523" s="416">
        <v>726</v>
      </c>
      <c r="H1523" s="417" t="s">
        <v>34</v>
      </c>
      <c r="I1523" s="418"/>
      <c r="J1523" s="419"/>
      <c r="K1523" s="417" t="s">
        <v>34</v>
      </c>
      <c r="L1523" s="418"/>
      <c r="M1523" s="419"/>
      <c r="N1523" s="417" t="s">
        <v>34</v>
      </c>
      <c r="O1523" s="418"/>
      <c r="P1523" s="419">
        <f t="shared" si="21"/>
        <v>726</v>
      </c>
      <c r="Q1523" s="417" t="s">
        <v>34</v>
      </c>
      <c r="R1523" s="418"/>
    </row>
    <row r="1524" spans="1:18" s="320" customFormat="1" ht="22.5" customHeight="1" hidden="1" outlineLevel="2" collapsed="1">
      <c r="A1524" s="321"/>
      <c r="B1524" s="394" t="s">
        <v>1715</v>
      </c>
      <c r="C1524" s="394" t="s">
        <v>218</v>
      </c>
      <c r="D1524" s="461" t="s">
        <v>1695</v>
      </c>
      <c r="E1524" s="396" t="s">
        <v>1696</v>
      </c>
      <c r="F1524" s="397" t="s">
        <v>265</v>
      </c>
      <c r="G1524" s="398">
        <v>726</v>
      </c>
      <c r="H1524" s="399">
        <v>16.7</v>
      </c>
      <c r="I1524" s="400">
        <f>ROUND(H1524*G1524,2)</f>
        <v>12124.2</v>
      </c>
      <c r="J1524" s="401"/>
      <c r="K1524" s="399">
        <v>16.7</v>
      </c>
      <c r="L1524" s="400">
        <f>ROUND(K1524*J1524,2)</f>
        <v>0</v>
      </c>
      <c r="M1524" s="401"/>
      <c r="N1524" s="399">
        <v>16.7</v>
      </c>
      <c r="O1524" s="400">
        <f>ROUND(N1524*M1524,2)</f>
        <v>0</v>
      </c>
      <c r="P1524" s="401">
        <f t="shared" si="21"/>
        <v>726</v>
      </c>
      <c r="Q1524" s="399">
        <v>16.7</v>
      </c>
      <c r="R1524" s="400">
        <f>ROUND(Q1524*P1524,2)</f>
        <v>12124.2</v>
      </c>
    </row>
    <row r="1525" spans="1:18" s="420" customFormat="1" ht="13.5" hidden="1" outlineLevel="3">
      <c r="A1525" s="412"/>
      <c r="B1525" s="413"/>
      <c r="C1525" s="404" t="s">
        <v>223</v>
      </c>
      <c r="D1525" s="462" t="s">
        <v>34</v>
      </c>
      <c r="E1525" s="415" t="s">
        <v>1714</v>
      </c>
      <c r="F1525" s="413"/>
      <c r="G1525" s="416">
        <v>726</v>
      </c>
      <c r="H1525" s="417" t="s">
        <v>34</v>
      </c>
      <c r="I1525" s="418"/>
      <c r="J1525" s="419"/>
      <c r="K1525" s="417" t="s">
        <v>34</v>
      </c>
      <c r="L1525" s="418"/>
      <c r="M1525" s="419"/>
      <c r="N1525" s="417" t="s">
        <v>34</v>
      </c>
      <c r="O1525" s="418"/>
      <c r="P1525" s="419">
        <f t="shared" si="21"/>
        <v>726</v>
      </c>
      <c r="Q1525" s="417" t="s">
        <v>34</v>
      </c>
      <c r="R1525" s="418"/>
    </row>
    <row r="1526" spans="1:18" s="320" customFormat="1" ht="31.5" customHeight="1" hidden="1" outlineLevel="2" collapsed="1">
      <c r="A1526" s="321"/>
      <c r="B1526" s="394" t="s">
        <v>1716</v>
      </c>
      <c r="C1526" s="394" t="s">
        <v>218</v>
      </c>
      <c r="D1526" s="461" t="s">
        <v>1717</v>
      </c>
      <c r="E1526" s="396" t="s">
        <v>1718</v>
      </c>
      <c r="F1526" s="397" t="s">
        <v>265</v>
      </c>
      <c r="G1526" s="398">
        <v>726</v>
      </c>
      <c r="H1526" s="399">
        <v>229.9</v>
      </c>
      <c r="I1526" s="400">
        <f>ROUND(H1526*G1526,2)</f>
        <v>166907.4</v>
      </c>
      <c r="J1526" s="401"/>
      <c r="K1526" s="399">
        <v>229.9</v>
      </c>
      <c r="L1526" s="400">
        <f>ROUND(K1526*J1526,2)</f>
        <v>0</v>
      </c>
      <c r="M1526" s="401"/>
      <c r="N1526" s="399">
        <v>229.9</v>
      </c>
      <c r="O1526" s="400">
        <f>ROUND(N1526*M1526,2)</f>
        <v>0</v>
      </c>
      <c r="P1526" s="401">
        <f t="shared" si="21"/>
        <v>726</v>
      </c>
      <c r="Q1526" s="399">
        <v>229.9</v>
      </c>
      <c r="R1526" s="400">
        <f>ROUND(Q1526*P1526,2)</f>
        <v>166907.4</v>
      </c>
    </row>
    <row r="1527" spans="1:18" s="420" customFormat="1" ht="13.5" hidden="1" outlineLevel="3">
      <c r="A1527" s="412"/>
      <c r="B1527" s="413"/>
      <c r="C1527" s="404" t="s">
        <v>223</v>
      </c>
      <c r="D1527" s="462" t="s">
        <v>34</v>
      </c>
      <c r="E1527" s="415" t="s">
        <v>1719</v>
      </c>
      <c r="F1527" s="413"/>
      <c r="G1527" s="416">
        <v>726</v>
      </c>
      <c r="H1527" s="417" t="s">
        <v>34</v>
      </c>
      <c r="I1527" s="418"/>
      <c r="J1527" s="419"/>
      <c r="K1527" s="417" t="s">
        <v>34</v>
      </c>
      <c r="L1527" s="418"/>
      <c r="M1527" s="419"/>
      <c r="N1527" s="417" t="s">
        <v>34</v>
      </c>
      <c r="O1527" s="418"/>
      <c r="P1527" s="419">
        <f aca="true" t="shared" si="22" ref="P1527:P1581">J1527+M1527+G1527</f>
        <v>726</v>
      </c>
      <c r="Q1527" s="417" t="s">
        <v>34</v>
      </c>
      <c r="R1527" s="418"/>
    </row>
    <row r="1528" spans="1:18" s="445" customFormat="1" ht="13.5" hidden="1" outlineLevel="3">
      <c r="A1528" s="444"/>
      <c r="B1528" s="446"/>
      <c r="C1528" s="404" t="s">
        <v>223</v>
      </c>
      <c r="D1528" s="463" t="s">
        <v>97</v>
      </c>
      <c r="E1528" s="448" t="s">
        <v>238</v>
      </c>
      <c r="F1528" s="446"/>
      <c r="G1528" s="449">
        <v>726</v>
      </c>
      <c r="H1528" s="450" t="s">
        <v>34</v>
      </c>
      <c r="I1528" s="451"/>
      <c r="J1528" s="452"/>
      <c r="K1528" s="450" t="s">
        <v>34</v>
      </c>
      <c r="L1528" s="451"/>
      <c r="M1528" s="452"/>
      <c r="N1528" s="450" t="s">
        <v>34</v>
      </c>
      <c r="O1528" s="451"/>
      <c r="P1528" s="452">
        <f t="shared" si="22"/>
        <v>726</v>
      </c>
      <c r="Q1528" s="450" t="s">
        <v>34</v>
      </c>
      <c r="R1528" s="451"/>
    </row>
    <row r="1529" spans="1:18" s="320" customFormat="1" ht="31.5" customHeight="1" hidden="1" outlineLevel="2" collapsed="1">
      <c r="A1529" s="321"/>
      <c r="B1529" s="394" t="s">
        <v>1720</v>
      </c>
      <c r="C1529" s="394" t="s">
        <v>218</v>
      </c>
      <c r="D1529" s="461" t="s">
        <v>1721</v>
      </c>
      <c r="E1529" s="396" t="s">
        <v>1722</v>
      </c>
      <c r="F1529" s="397" t="s">
        <v>366</v>
      </c>
      <c r="G1529" s="398">
        <v>13</v>
      </c>
      <c r="H1529" s="399">
        <v>111.5</v>
      </c>
      <c r="I1529" s="400">
        <f>ROUND(H1529*G1529,2)</f>
        <v>1449.5</v>
      </c>
      <c r="J1529" s="401"/>
      <c r="K1529" s="399">
        <v>111.5</v>
      </c>
      <c r="L1529" s="400">
        <f>ROUND(K1529*J1529,2)</f>
        <v>0</v>
      </c>
      <c r="M1529" s="401"/>
      <c r="N1529" s="399">
        <v>111.5</v>
      </c>
      <c r="O1529" s="400">
        <f>ROUND(N1529*M1529,2)</f>
        <v>0</v>
      </c>
      <c r="P1529" s="401">
        <f t="shared" si="22"/>
        <v>13</v>
      </c>
      <c r="Q1529" s="399">
        <v>111.5</v>
      </c>
      <c r="R1529" s="400">
        <f>ROUND(Q1529*P1529,2)</f>
        <v>1449.5</v>
      </c>
    </row>
    <row r="1530" spans="1:18" s="411" customFormat="1" ht="13.5" hidden="1" outlineLevel="3">
      <c r="A1530" s="402"/>
      <c r="B1530" s="403"/>
      <c r="C1530" s="404" t="s">
        <v>223</v>
      </c>
      <c r="D1530" s="407" t="s">
        <v>34</v>
      </c>
      <c r="E1530" s="406" t="s">
        <v>1723</v>
      </c>
      <c r="F1530" s="403"/>
      <c r="G1530" s="407" t="s">
        <v>34</v>
      </c>
      <c r="H1530" s="408" t="s">
        <v>34</v>
      </c>
      <c r="I1530" s="409"/>
      <c r="J1530" s="410"/>
      <c r="K1530" s="408" t="s">
        <v>34</v>
      </c>
      <c r="L1530" s="409"/>
      <c r="M1530" s="410"/>
      <c r="N1530" s="408" t="s">
        <v>34</v>
      </c>
      <c r="O1530" s="409"/>
      <c r="P1530" s="410" t="e">
        <f t="shared" si="22"/>
        <v>#VALUE!</v>
      </c>
      <c r="Q1530" s="408" t="s">
        <v>34</v>
      </c>
      <c r="R1530" s="409"/>
    </row>
    <row r="1531" spans="1:18" s="420" customFormat="1" ht="13.5" hidden="1" outlineLevel="3">
      <c r="A1531" s="412"/>
      <c r="B1531" s="413"/>
      <c r="C1531" s="404" t="s">
        <v>223</v>
      </c>
      <c r="D1531" s="462" t="s">
        <v>34</v>
      </c>
      <c r="E1531" s="415" t="s">
        <v>157</v>
      </c>
      <c r="F1531" s="413"/>
      <c r="G1531" s="416">
        <v>13</v>
      </c>
      <c r="H1531" s="417" t="s">
        <v>34</v>
      </c>
      <c r="I1531" s="418"/>
      <c r="J1531" s="419"/>
      <c r="K1531" s="417" t="s">
        <v>34</v>
      </c>
      <c r="L1531" s="418"/>
      <c r="M1531" s="419"/>
      <c r="N1531" s="417" t="s">
        <v>34</v>
      </c>
      <c r="O1531" s="418"/>
      <c r="P1531" s="419">
        <f t="shared" si="22"/>
        <v>13</v>
      </c>
      <c r="Q1531" s="417" t="s">
        <v>34</v>
      </c>
      <c r="R1531" s="418"/>
    </row>
    <row r="1532" spans="1:18" s="390" customFormat="1" ht="29.85" customHeight="1" outlineLevel="1" collapsed="1">
      <c r="A1532" s="384"/>
      <c r="B1532" s="385"/>
      <c r="C1532" s="386" t="s">
        <v>71</v>
      </c>
      <c r="D1532" s="391" t="s">
        <v>248</v>
      </c>
      <c r="E1532" s="392" t="s">
        <v>1724</v>
      </c>
      <c r="F1532" s="385"/>
      <c r="G1532" s="385"/>
      <c r="H1532" s="388" t="s">
        <v>34</v>
      </c>
      <c r="I1532" s="393">
        <f>SUM(I1533:I1538)</f>
        <v>49038.689999999995</v>
      </c>
      <c r="J1532" s="384"/>
      <c r="K1532" s="388" t="s">
        <v>34</v>
      </c>
      <c r="L1532" s="393">
        <f>SUM(L1533:L1538)</f>
        <v>0</v>
      </c>
      <c r="M1532" s="384"/>
      <c r="N1532" s="388" t="s">
        <v>34</v>
      </c>
      <c r="O1532" s="393">
        <f>SUM(O1533:O1538)</f>
        <v>0</v>
      </c>
      <c r="P1532" s="384"/>
      <c r="Q1532" s="388" t="s">
        <v>34</v>
      </c>
      <c r="R1532" s="393">
        <f>SUM(R1533:R1538)</f>
        <v>49038.689999999995</v>
      </c>
    </row>
    <row r="1533" spans="1:18" s="320" customFormat="1" ht="22.5" customHeight="1" hidden="1" outlineLevel="2" collapsed="1">
      <c r="A1533" s="321"/>
      <c r="B1533" s="394" t="s">
        <v>1725</v>
      </c>
      <c r="C1533" s="394" t="s">
        <v>218</v>
      </c>
      <c r="D1533" s="461" t="s">
        <v>1726</v>
      </c>
      <c r="E1533" s="396" t="s">
        <v>1727</v>
      </c>
      <c r="F1533" s="397" t="s">
        <v>265</v>
      </c>
      <c r="G1533" s="398">
        <v>8.613</v>
      </c>
      <c r="H1533" s="399">
        <v>626.9</v>
      </c>
      <c r="I1533" s="400">
        <f>ROUND(H1533*G1533,2)</f>
        <v>5399.49</v>
      </c>
      <c r="J1533" s="401"/>
      <c r="K1533" s="399">
        <v>626.9</v>
      </c>
      <c r="L1533" s="400">
        <f>ROUND(K1533*J1533,2)</f>
        <v>0</v>
      </c>
      <c r="M1533" s="401"/>
      <c r="N1533" s="399">
        <v>626.9</v>
      </c>
      <c r="O1533" s="400">
        <f>ROUND(N1533*M1533,2)</f>
        <v>0</v>
      </c>
      <c r="P1533" s="401">
        <f t="shared" si="22"/>
        <v>8.613</v>
      </c>
      <c r="Q1533" s="399">
        <v>626.9</v>
      </c>
      <c r="R1533" s="400">
        <f>ROUND(Q1533*P1533,2)</f>
        <v>5399.49</v>
      </c>
    </row>
    <row r="1534" spans="1:18" s="411" customFormat="1" ht="13.5" hidden="1" outlineLevel="3">
      <c r="A1534" s="402"/>
      <c r="B1534" s="403"/>
      <c r="C1534" s="404" t="s">
        <v>223</v>
      </c>
      <c r="D1534" s="407" t="s">
        <v>34</v>
      </c>
      <c r="E1534" s="406" t="s">
        <v>1425</v>
      </c>
      <c r="F1534" s="403"/>
      <c r="G1534" s="407" t="s">
        <v>34</v>
      </c>
      <c r="H1534" s="408" t="s">
        <v>34</v>
      </c>
      <c r="I1534" s="409"/>
      <c r="J1534" s="410"/>
      <c r="K1534" s="408" t="s">
        <v>34</v>
      </c>
      <c r="L1534" s="409"/>
      <c r="M1534" s="410"/>
      <c r="N1534" s="408" t="s">
        <v>34</v>
      </c>
      <c r="O1534" s="409"/>
      <c r="P1534" s="410" t="e">
        <f t="shared" si="22"/>
        <v>#VALUE!</v>
      </c>
      <c r="Q1534" s="408" t="s">
        <v>34</v>
      </c>
      <c r="R1534" s="409"/>
    </row>
    <row r="1535" spans="1:18" s="420" customFormat="1" ht="13.5" hidden="1" outlineLevel="3">
      <c r="A1535" s="412"/>
      <c r="B1535" s="413"/>
      <c r="C1535" s="404" t="s">
        <v>223</v>
      </c>
      <c r="D1535" s="462" t="s">
        <v>34</v>
      </c>
      <c r="E1535" s="415" t="s">
        <v>1728</v>
      </c>
      <c r="F1535" s="413"/>
      <c r="G1535" s="416">
        <v>8.613</v>
      </c>
      <c r="H1535" s="417" t="s">
        <v>34</v>
      </c>
      <c r="I1535" s="418"/>
      <c r="J1535" s="419"/>
      <c r="K1535" s="417" t="s">
        <v>34</v>
      </c>
      <c r="L1535" s="418"/>
      <c r="M1535" s="419"/>
      <c r="N1535" s="417" t="s">
        <v>34</v>
      </c>
      <c r="O1535" s="418"/>
      <c r="P1535" s="419">
        <f t="shared" si="22"/>
        <v>8.613</v>
      </c>
      <c r="Q1535" s="417" t="s">
        <v>34</v>
      </c>
      <c r="R1535" s="418"/>
    </row>
    <row r="1536" spans="1:18" s="320" customFormat="1" ht="22.5" customHeight="1" hidden="1" outlineLevel="2" collapsed="1">
      <c r="A1536" s="321"/>
      <c r="B1536" s="394" t="s">
        <v>1729</v>
      </c>
      <c r="C1536" s="394" t="s">
        <v>218</v>
      </c>
      <c r="D1536" s="461" t="s">
        <v>1730</v>
      </c>
      <c r="E1536" s="396" t="s">
        <v>1731</v>
      </c>
      <c r="F1536" s="397" t="s">
        <v>366</v>
      </c>
      <c r="G1536" s="398">
        <v>174</v>
      </c>
      <c r="H1536" s="399">
        <v>209</v>
      </c>
      <c r="I1536" s="400">
        <f>ROUND(H1536*G1536,2)</f>
        <v>36366</v>
      </c>
      <c r="J1536" s="401"/>
      <c r="K1536" s="399">
        <v>209</v>
      </c>
      <c r="L1536" s="400">
        <f>ROUND(K1536*J1536,2)</f>
        <v>0</v>
      </c>
      <c r="M1536" s="401"/>
      <c r="N1536" s="399">
        <v>209</v>
      </c>
      <c r="O1536" s="400">
        <f>ROUND(N1536*M1536,2)</f>
        <v>0</v>
      </c>
      <c r="P1536" s="401">
        <f t="shared" si="22"/>
        <v>174</v>
      </c>
      <c r="Q1536" s="399">
        <v>209</v>
      </c>
      <c r="R1536" s="400">
        <f>ROUND(Q1536*P1536,2)</f>
        <v>36366</v>
      </c>
    </row>
    <row r="1537" spans="1:18" s="420" customFormat="1" ht="13.5" hidden="1" outlineLevel="3">
      <c r="A1537" s="412"/>
      <c r="B1537" s="413"/>
      <c r="C1537" s="404" t="s">
        <v>223</v>
      </c>
      <c r="D1537" s="462" t="s">
        <v>34</v>
      </c>
      <c r="E1537" s="415" t="s">
        <v>1732</v>
      </c>
      <c r="F1537" s="413"/>
      <c r="G1537" s="416">
        <v>174</v>
      </c>
      <c r="H1537" s="417" t="s">
        <v>34</v>
      </c>
      <c r="I1537" s="418"/>
      <c r="J1537" s="419"/>
      <c r="K1537" s="417" t="s">
        <v>34</v>
      </c>
      <c r="L1537" s="418"/>
      <c r="M1537" s="419"/>
      <c r="N1537" s="417" t="s">
        <v>34</v>
      </c>
      <c r="O1537" s="418"/>
      <c r="P1537" s="419">
        <f t="shared" si="22"/>
        <v>174</v>
      </c>
      <c r="Q1537" s="417" t="s">
        <v>34</v>
      </c>
      <c r="R1537" s="418"/>
    </row>
    <row r="1538" spans="1:18" s="320" customFormat="1" ht="22.5" customHeight="1" hidden="1" outlineLevel="2" collapsed="1">
      <c r="A1538" s="321"/>
      <c r="B1538" s="394" t="s">
        <v>1733</v>
      </c>
      <c r="C1538" s="394" t="s">
        <v>218</v>
      </c>
      <c r="D1538" s="461" t="s">
        <v>1734</v>
      </c>
      <c r="E1538" s="396" t="s">
        <v>1735</v>
      </c>
      <c r="F1538" s="397" t="s">
        <v>366</v>
      </c>
      <c r="G1538" s="398">
        <v>174</v>
      </c>
      <c r="H1538" s="399">
        <v>41.8</v>
      </c>
      <c r="I1538" s="400">
        <f>ROUND(H1538*G1538,2)</f>
        <v>7273.2</v>
      </c>
      <c r="J1538" s="401"/>
      <c r="K1538" s="399">
        <v>41.8</v>
      </c>
      <c r="L1538" s="400">
        <f>ROUND(K1538*J1538,2)</f>
        <v>0</v>
      </c>
      <c r="M1538" s="401"/>
      <c r="N1538" s="399">
        <v>41.8</v>
      </c>
      <c r="O1538" s="400">
        <f>ROUND(N1538*M1538,2)</f>
        <v>0</v>
      </c>
      <c r="P1538" s="401">
        <f t="shared" si="22"/>
        <v>174</v>
      </c>
      <c r="Q1538" s="399">
        <v>41.8</v>
      </c>
      <c r="R1538" s="400">
        <f>ROUND(Q1538*P1538,2)</f>
        <v>7273.2</v>
      </c>
    </row>
    <row r="1539" spans="1:18" s="420" customFormat="1" ht="13.5" hidden="1" outlineLevel="3">
      <c r="A1539" s="412"/>
      <c r="B1539" s="413"/>
      <c r="C1539" s="404" t="s">
        <v>223</v>
      </c>
      <c r="D1539" s="462" t="s">
        <v>34</v>
      </c>
      <c r="E1539" s="415" t="s">
        <v>1732</v>
      </c>
      <c r="F1539" s="413"/>
      <c r="G1539" s="416">
        <v>174</v>
      </c>
      <c r="H1539" s="417" t="s">
        <v>34</v>
      </c>
      <c r="I1539" s="418"/>
      <c r="J1539" s="419"/>
      <c r="K1539" s="417" t="s">
        <v>34</v>
      </c>
      <c r="L1539" s="418"/>
      <c r="M1539" s="419"/>
      <c r="N1539" s="417" t="s">
        <v>34</v>
      </c>
      <c r="O1539" s="418"/>
      <c r="P1539" s="419">
        <f t="shared" si="22"/>
        <v>174</v>
      </c>
      <c r="Q1539" s="417" t="s">
        <v>34</v>
      </c>
      <c r="R1539" s="418"/>
    </row>
    <row r="1540" spans="1:18" s="390" customFormat="1" ht="29.85" customHeight="1" outlineLevel="1">
      <c r="A1540" s="384"/>
      <c r="B1540" s="385"/>
      <c r="C1540" s="386" t="s">
        <v>71</v>
      </c>
      <c r="D1540" s="391" t="s">
        <v>257</v>
      </c>
      <c r="E1540" s="392" t="s">
        <v>1736</v>
      </c>
      <c r="F1540" s="385"/>
      <c r="G1540" s="385"/>
      <c r="H1540" s="388" t="s">
        <v>34</v>
      </c>
      <c r="I1540" s="393">
        <f>SUM(I1541:I1884)</f>
        <v>6582881.299999999</v>
      </c>
      <c r="J1540" s="384"/>
      <c r="K1540" s="388" t="s">
        <v>34</v>
      </c>
      <c r="L1540" s="393">
        <f>SUM(L1541:L1884)</f>
        <v>13229.8</v>
      </c>
      <c r="M1540" s="384"/>
      <c r="N1540" s="388" t="s">
        <v>34</v>
      </c>
      <c r="O1540" s="393">
        <f>SUM(O1541:O1884)</f>
        <v>-58133.51</v>
      </c>
      <c r="P1540" s="384"/>
      <c r="Q1540" s="388" t="s">
        <v>34</v>
      </c>
      <c r="R1540" s="393">
        <f>SUM(R1541:R1884)</f>
        <v>6537977.579999999</v>
      </c>
    </row>
    <row r="1541" spans="1:18" s="320" customFormat="1" ht="22.5" customHeight="1" outlineLevel="2">
      <c r="A1541" s="321"/>
      <c r="B1541" s="394" t="s">
        <v>1737</v>
      </c>
      <c r="C1541" s="394" t="s">
        <v>218</v>
      </c>
      <c r="D1541" s="461" t="s">
        <v>1738</v>
      </c>
      <c r="E1541" s="396" t="s">
        <v>1739</v>
      </c>
      <c r="F1541" s="397" t="s">
        <v>34</v>
      </c>
      <c r="G1541" s="398">
        <v>0</v>
      </c>
      <c r="H1541" s="399"/>
      <c r="I1541" s="400">
        <f>ROUND(H1541*G1541,2)</f>
        <v>0</v>
      </c>
      <c r="J1541" s="401"/>
      <c r="K1541" s="399"/>
      <c r="L1541" s="400">
        <f>ROUND(K1541*J1541,2)</f>
        <v>0</v>
      </c>
      <c r="M1541" s="401"/>
      <c r="N1541" s="399"/>
      <c r="O1541" s="400">
        <f>ROUND(N1541*M1541,2)</f>
        <v>0</v>
      </c>
      <c r="P1541" s="401">
        <f t="shared" si="22"/>
        <v>0</v>
      </c>
      <c r="Q1541" s="399"/>
      <c r="R1541" s="400">
        <f>ROUND(Q1541*P1541,2)</f>
        <v>0</v>
      </c>
    </row>
    <row r="1542" spans="1:18" s="320" customFormat="1" ht="22.5" customHeight="1" outlineLevel="2">
      <c r="A1542" s="321"/>
      <c r="B1542" s="394" t="s">
        <v>1740</v>
      </c>
      <c r="C1542" s="394" t="s">
        <v>218</v>
      </c>
      <c r="D1542" s="461" t="s">
        <v>1741</v>
      </c>
      <c r="E1542" s="396" t="s">
        <v>1742</v>
      </c>
      <c r="F1542" s="397" t="s">
        <v>34</v>
      </c>
      <c r="G1542" s="398">
        <v>0</v>
      </c>
      <c r="H1542" s="399"/>
      <c r="I1542" s="400">
        <f>ROUND(H1542*G1542,2)</f>
        <v>0</v>
      </c>
      <c r="J1542" s="401"/>
      <c r="K1542" s="399"/>
      <c r="L1542" s="400">
        <f>ROUND(K1542*J1542,2)</f>
        <v>0</v>
      </c>
      <c r="M1542" s="401"/>
      <c r="N1542" s="399"/>
      <c r="O1542" s="400">
        <f>ROUND(N1542*M1542,2)</f>
        <v>0</v>
      </c>
      <c r="P1542" s="401">
        <f t="shared" si="22"/>
        <v>0</v>
      </c>
      <c r="Q1542" s="399"/>
      <c r="R1542" s="400">
        <f>ROUND(Q1542*P1542,2)</f>
        <v>0</v>
      </c>
    </row>
    <row r="1543" spans="1:18" s="320" customFormat="1" ht="31.5" customHeight="1" outlineLevel="2" collapsed="1">
      <c r="A1543" s="321"/>
      <c r="B1543" s="394" t="s">
        <v>1743</v>
      </c>
      <c r="C1543" s="394" t="s">
        <v>218</v>
      </c>
      <c r="D1543" s="461" t="s">
        <v>1744</v>
      </c>
      <c r="E1543" s="396" t="s">
        <v>1745</v>
      </c>
      <c r="F1543" s="397" t="s">
        <v>366</v>
      </c>
      <c r="G1543" s="398">
        <v>9.67</v>
      </c>
      <c r="H1543" s="399">
        <v>1003.1</v>
      </c>
      <c r="I1543" s="400">
        <f>ROUND(H1543*G1543,2)</f>
        <v>9699.98</v>
      </c>
      <c r="J1543" s="401"/>
      <c r="K1543" s="399">
        <v>1003.1</v>
      </c>
      <c r="L1543" s="400">
        <f>ROUND(K1543*J1543,2)</f>
        <v>0</v>
      </c>
      <c r="M1543" s="401"/>
      <c r="N1543" s="399">
        <v>1003.1</v>
      </c>
      <c r="O1543" s="400">
        <f>ROUND(N1543*M1543,2)</f>
        <v>0</v>
      </c>
      <c r="P1543" s="401">
        <f t="shared" si="22"/>
        <v>9.67</v>
      </c>
      <c r="Q1543" s="399">
        <v>1003.1</v>
      </c>
      <c r="R1543" s="400">
        <f>ROUND(Q1543*P1543,2)</f>
        <v>9699.98</v>
      </c>
    </row>
    <row r="1544" spans="1:18" s="411" customFormat="1" ht="13.5" hidden="1" outlineLevel="3">
      <c r="A1544" s="402"/>
      <c r="B1544" s="403"/>
      <c r="C1544" s="404" t="s">
        <v>223</v>
      </c>
      <c r="D1544" s="407" t="s">
        <v>34</v>
      </c>
      <c r="E1544" s="406" t="s">
        <v>1746</v>
      </c>
      <c r="F1544" s="403"/>
      <c r="G1544" s="407" t="s">
        <v>34</v>
      </c>
      <c r="H1544" s="408" t="s">
        <v>34</v>
      </c>
      <c r="I1544" s="409"/>
      <c r="J1544" s="410"/>
      <c r="K1544" s="408" t="s">
        <v>34</v>
      </c>
      <c r="L1544" s="409"/>
      <c r="M1544" s="410"/>
      <c r="N1544" s="408" t="s">
        <v>34</v>
      </c>
      <c r="O1544" s="409"/>
      <c r="P1544" s="410" t="e">
        <f t="shared" si="22"/>
        <v>#VALUE!</v>
      </c>
      <c r="Q1544" s="408" t="s">
        <v>34</v>
      </c>
      <c r="R1544" s="409"/>
    </row>
    <row r="1545" spans="1:18" s="420" customFormat="1" ht="13.5" hidden="1" outlineLevel="3">
      <c r="A1545" s="412"/>
      <c r="B1545" s="413"/>
      <c r="C1545" s="404" t="s">
        <v>223</v>
      </c>
      <c r="D1545" s="462" t="s">
        <v>34</v>
      </c>
      <c r="E1545" s="415" t="s">
        <v>1747</v>
      </c>
      <c r="F1545" s="413"/>
      <c r="G1545" s="416">
        <v>7.47</v>
      </c>
      <c r="H1545" s="417" t="s">
        <v>34</v>
      </c>
      <c r="I1545" s="418"/>
      <c r="J1545" s="419"/>
      <c r="K1545" s="417" t="s">
        <v>34</v>
      </c>
      <c r="L1545" s="418"/>
      <c r="M1545" s="419"/>
      <c r="N1545" s="417" t="s">
        <v>34</v>
      </c>
      <c r="O1545" s="418"/>
      <c r="P1545" s="419">
        <f t="shared" si="22"/>
        <v>7.47</v>
      </c>
      <c r="Q1545" s="417" t="s">
        <v>34</v>
      </c>
      <c r="R1545" s="418"/>
    </row>
    <row r="1546" spans="1:18" s="429" customFormat="1" ht="13.5" hidden="1" outlineLevel="3">
      <c r="A1546" s="421"/>
      <c r="B1546" s="422"/>
      <c r="C1546" s="404" t="s">
        <v>223</v>
      </c>
      <c r="D1546" s="464" t="s">
        <v>107</v>
      </c>
      <c r="E1546" s="424" t="s">
        <v>227</v>
      </c>
      <c r="F1546" s="422"/>
      <c r="G1546" s="425">
        <v>7.47</v>
      </c>
      <c r="H1546" s="426" t="s">
        <v>34</v>
      </c>
      <c r="I1546" s="427"/>
      <c r="J1546" s="428"/>
      <c r="K1546" s="426" t="s">
        <v>34</v>
      </c>
      <c r="L1546" s="427"/>
      <c r="M1546" s="428"/>
      <c r="N1546" s="426" t="s">
        <v>34</v>
      </c>
      <c r="O1546" s="427"/>
      <c r="P1546" s="428">
        <f t="shared" si="22"/>
        <v>7.47</v>
      </c>
      <c r="Q1546" s="426" t="s">
        <v>34</v>
      </c>
      <c r="R1546" s="427"/>
    </row>
    <row r="1547" spans="1:18" s="420" customFormat="1" ht="13.5" hidden="1" outlineLevel="3">
      <c r="A1547" s="412"/>
      <c r="B1547" s="413"/>
      <c r="C1547" s="404" t="s">
        <v>223</v>
      </c>
      <c r="D1547" s="462" t="s">
        <v>34</v>
      </c>
      <c r="E1547" s="415" t="s">
        <v>1748</v>
      </c>
      <c r="F1547" s="413"/>
      <c r="G1547" s="416">
        <v>9.67</v>
      </c>
      <c r="H1547" s="417" t="s">
        <v>34</v>
      </c>
      <c r="I1547" s="418"/>
      <c r="J1547" s="419"/>
      <c r="K1547" s="417" t="s">
        <v>34</v>
      </c>
      <c r="L1547" s="418"/>
      <c r="M1547" s="419"/>
      <c r="N1547" s="417" t="s">
        <v>34</v>
      </c>
      <c r="O1547" s="418"/>
      <c r="P1547" s="419">
        <f t="shared" si="22"/>
        <v>9.67</v>
      </c>
      <c r="Q1547" s="417" t="s">
        <v>34</v>
      </c>
      <c r="R1547" s="418"/>
    </row>
    <row r="1548" spans="1:18" s="429" customFormat="1" ht="13.5" hidden="1" outlineLevel="3">
      <c r="A1548" s="421"/>
      <c r="B1548" s="422"/>
      <c r="C1548" s="404" t="s">
        <v>223</v>
      </c>
      <c r="D1548" s="464" t="s">
        <v>109</v>
      </c>
      <c r="E1548" s="424" t="s">
        <v>227</v>
      </c>
      <c r="F1548" s="422"/>
      <c r="G1548" s="425">
        <v>9.67</v>
      </c>
      <c r="H1548" s="426" t="s">
        <v>34</v>
      </c>
      <c r="I1548" s="427"/>
      <c r="J1548" s="428"/>
      <c r="K1548" s="426" t="s">
        <v>34</v>
      </c>
      <c r="L1548" s="427"/>
      <c r="M1548" s="428"/>
      <c r="N1548" s="426" t="s">
        <v>34</v>
      </c>
      <c r="O1548" s="427"/>
      <c r="P1548" s="428">
        <f t="shared" si="22"/>
        <v>9.67</v>
      </c>
      <c r="Q1548" s="426" t="s">
        <v>34</v>
      </c>
      <c r="R1548" s="427"/>
    </row>
    <row r="1549" spans="1:18" s="320" customFormat="1" ht="22.5" customHeight="1" outlineLevel="2" collapsed="1">
      <c r="A1549" s="321"/>
      <c r="B1549" s="453" t="s">
        <v>1749</v>
      </c>
      <c r="C1549" s="453" t="s">
        <v>316</v>
      </c>
      <c r="D1549" s="472" t="s">
        <v>1750</v>
      </c>
      <c r="E1549" s="455" t="s">
        <v>1751</v>
      </c>
      <c r="F1549" s="456" t="s">
        <v>1005</v>
      </c>
      <c r="G1549" s="457">
        <v>3.907</v>
      </c>
      <c r="H1549" s="458">
        <v>38108.3</v>
      </c>
      <c r="I1549" s="459">
        <f>ROUND(H1549*G1549,2)</f>
        <v>148889.13</v>
      </c>
      <c r="J1549" s="460"/>
      <c r="K1549" s="458">
        <v>38108.3</v>
      </c>
      <c r="L1549" s="459">
        <f>ROUND(K1549*J1549,2)</f>
        <v>0</v>
      </c>
      <c r="M1549" s="460"/>
      <c r="N1549" s="458">
        <v>38108.3</v>
      </c>
      <c r="O1549" s="459">
        <f>ROUND(N1549*M1549,2)</f>
        <v>0</v>
      </c>
      <c r="P1549" s="460">
        <f t="shared" si="22"/>
        <v>3.907</v>
      </c>
      <c r="Q1549" s="458">
        <v>38108.3</v>
      </c>
      <c r="R1549" s="459">
        <f>ROUND(Q1549*P1549,2)</f>
        <v>148889.13</v>
      </c>
    </row>
    <row r="1550" spans="1:18" s="420" customFormat="1" ht="13.5" hidden="1" outlineLevel="3">
      <c r="A1550" s="412"/>
      <c r="B1550" s="413"/>
      <c r="C1550" s="404" t="s">
        <v>223</v>
      </c>
      <c r="D1550" s="462" t="s">
        <v>34</v>
      </c>
      <c r="E1550" s="415" t="s">
        <v>1752</v>
      </c>
      <c r="F1550" s="413"/>
      <c r="G1550" s="416">
        <v>3.907</v>
      </c>
      <c r="H1550" s="417" t="s">
        <v>34</v>
      </c>
      <c r="I1550" s="418"/>
      <c r="J1550" s="419"/>
      <c r="K1550" s="417" t="s">
        <v>34</v>
      </c>
      <c r="L1550" s="418"/>
      <c r="M1550" s="419"/>
      <c r="N1550" s="417" t="s">
        <v>34</v>
      </c>
      <c r="O1550" s="418"/>
      <c r="P1550" s="419">
        <f t="shared" si="22"/>
        <v>3.907</v>
      </c>
      <c r="Q1550" s="417" t="s">
        <v>34</v>
      </c>
      <c r="R1550" s="418"/>
    </row>
    <row r="1551" spans="1:18" s="320" customFormat="1" ht="31.5" customHeight="1" outlineLevel="2" collapsed="1">
      <c r="A1551" s="321"/>
      <c r="B1551" s="394" t="s">
        <v>1753</v>
      </c>
      <c r="C1551" s="394" t="s">
        <v>218</v>
      </c>
      <c r="D1551" s="461" t="s">
        <v>1754</v>
      </c>
      <c r="E1551" s="396" t="s">
        <v>1755</v>
      </c>
      <c r="F1551" s="397" t="s">
        <v>366</v>
      </c>
      <c r="G1551" s="398">
        <v>86.07</v>
      </c>
      <c r="H1551" s="399">
        <v>1184.2</v>
      </c>
      <c r="I1551" s="400">
        <f>ROUND(H1551*G1551,2)</f>
        <v>101924.09</v>
      </c>
      <c r="J1551" s="401"/>
      <c r="K1551" s="399">
        <v>1184.2</v>
      </c>
      <c r="L1551" s="400">
        <f>ROUND(K1551*J1551,2)</f>
        <v>0</v>
      </c>
      <c r="M1551" s="401"/>
      <c r="N1551" s="399">
        <v>1184.2</v>
      </c>
      <c r="O1551" s="400">
        <f>ROUND(N1551*M1551,2)</f>
        <v>0</v>
      </c>
      <c r="P1551" s="401">
        <f t="shared" si="22"/>
        <v>86.07</v>
      </c>
      <c r="Q1551" s="399">
        <v>1184.2</v>
      </c>
      <c r="R1551" s="400">
        <f>ROUND(Q1551*P1551,2)</f>
        <v>101924.09</v>
      </c>
    </row>
    <row r="1552" spans="1:18" s="411" customFormat="1" ht="13.5" hidden="1" outlineLevel="3">
      <c r="A1552" s="402"/>
      <c r="B1552" s="403"/>
      <c r="C1552" s="404" t="s">
        <v>223</v>
      </c>
      <c r="D1552" s="407" t="s">
        <v>34</v>
      </c>
      <c r="E1552" s="406" t="s">
        <v>1756</v>
      </c>
      <c r="F1552" s="403"/>
      <c r="G1552" s="407" t="s">
        <v>34</v>
      </c>
      <c r="H1552" s="408" t="s">
        <v>34</v>
      </c>
      <c r="I1552" s="409"/>
      <c r="J1552" s="410"/>
      <c r="K1552" s="408" t="s">
        <v>34</v>
      </c>
      <c r="L1552" s="409"/>
      <c r="M1552" s="410"/>
      <c r="N1552" s="408" t="s">
        <v>34</v>
      </c>
      <c r="O1552" s="409"/>
      <c r="P1552" s="410" t="e">
        <f t="shared" si="22"/>
        <v>#VALUE!</v>
      </c>
      <c r="Q1552" s="408" t="s">
        <v>34</v>
      </c>
      <c r="R1552" s="409"/>
    </row>
    <row r="1553" spans="1:18" s="420" customFormat="1" ht="13.5" hidden="1" outlineLevel="3">
      <c r="A1553" s="412"/>
      <c r="B1553" s="413"/>
      <c r="C1553" s="404" t="s">
        <v>223</v>
      </c>
      <c r="D1553" s="462" t="s">
        <v>34</v>
      </c>
      <c r="E1553" s="415" t="s">
        <v>1757</v>
      </c>
      <c r="F1553" s="413"/>
      <c r="G1553" s="416">
        <v>19.92</v>
      </c>
      <c r="H1553" s="417" t="s">
        <v>34</v>
      </c>
      <c r="I1553" s="418"/>
      <c r="J1553" s="419"/>
      <c r="K1553" s="417" t="s">
        <v>34</v>
      </c>
      <c r="L1553" s="418"/>
      <c r="M1553" s="419"/>
      <c r="N1553" s="417" t="s">
        <v>34</v>
      </c>
      <c r="O1553" s="418"/>
      <c r="P1553" s="419">
        <f t="shared" si="22"/>
        <v>19.92</v>
      </c>
      <c r="Q1553" s="417" t="s">
        <v>34</v>
      </c>
      <c r="R1553" s="418"/>
    </row>
    <row r="1554" spans="1:18" s="420" customFormat="1" ht="13.5" hidden="1" outlineLevel="3">
      <c r="A1554" s="412"/>
      <c r="B1554" s="413"/>
      <c r="C1554" s="404" t="s">
        <v>223</v>
      </c>
      <c r="D1554" s="462" t="s">
        <v>34</v>
      </c>
      <c r="E1554" s="415" t="s">
        <v>1758</v>
      </c>
      <c r="F1554" s="413"/>
      <c r="G1554" s="416">
        <v>61.44</v>
      </c>
      <c r="H1554" s="417" t="s">
        <v>34</v>
      </c>
      <c r="I1554" s="418"/>
      <c r="J1554" s="419"/>
      <c r="K1554" s="417" t="s">
        <v>34</v>
      </c>
      <c r="L1554" s="418"/>
      <c r="M1554" s="419"/>
      <c r="N1554" s="417" t="s">
        <v>34</v>
      </c>
      <c r="O1554" s="418"/>
      <c r="P1554" s="419">
        <f t="shared" si="22"/>
        <v>61.44</v>
      </c>
      <c r="Q1554" s="417" t="s">
        <v>34</v>
      </c>
      <c r="R1554" s="418"/>
    </row>
    <row r="1555" spans="1:18" s="429" customFormat="1" ht="13.5" hidden="1" outlineLevel="3">
      <c r="A1555" s="421"/>
      <c r="B1555" s="422"/>
      <c r="C1555" s="404" t="s">
        <v>223</v>
      </c>
      <c r="D1555" s="464" t="s">
        <v>111</v>
      </c>
      <c r="E1555" s="424" t="s">
        <v>227</v>
      </c>
      <c r="F1555" s="422"/>
      <c r="G1555" s="425">
        <v>81.36</v>
      </c>
      <c r="H1555" s="426" t="s">
        <v>34</v>
      </c>
      <c r="I1555" s="427"/>
      <c r="J1555" s="428"/>
      <c r="K1555" s="426" t="s">
        <v>34</v>
      </c>
      <c r="L1555" s="427"/>
      <c r="M1555" s="428"/>
      <c r="N1555" s="426" t="s">
        <v>34</v>
      </c>
      <c r="O1555" s="427"/>
      <c r="P1555" s="428">
        <f t="shared" si="22"/>
        <v>81.36</v>
      </c>
      <c r="Q1555" s="426" t="s">
        <v>34</v>
      </c>
      <c r="R1555" s="427"/>
    </row>
    <row r="1556" spans="1:18" s="411" customFormat="1" ht="13.5" hidden="1" outlineLevel="3">
      <c r="A1556" s="402"/>
      <c r="B1556" s="403"/>
      <c r="C1556" s="404" t="s">
        <v>223</v>
      </c>
      <c r="D1556" s="407" t="s">
        <v>34</v>
      </c>
      <c r="E1556" s="406" t="s">
        <v>1759</v>
      </c>
      <c r="F1556" s="403"/>
      <c r="G1556" s="407" t="s">
        <v>34</v>
      </c>
      <c r="H1556" s="408" t="s">
        <v>34</v>
      </c>
      <c r="I1556" s="409"/>
      <c r="J1556" s="410"/>
      <c r="K1556" s="408" t="s">
        <v>34</v>
      </c>
      <c r="L1556" s="409"/>
      <c r="M1556" s="410"/>
      <c r="N1556" s="408" t="s">
        <v>34</v>
      </c>
      <c r="O1556" s="409"/>
      <c r="P1556" s="410" t="e">
        <f t="shared" si="22"/>
        <v>#VALUE!</v>
      </c>
      <c r="Q1556" s="408" t="s">
        <v>34</v>
      </c>
      <c r="R1556" s="409"/>
    </row>
    <row r="1557" spans="1:18" s="420" customFormat="1" ht="13.5" hidden="1" outlineLevel="3">
      <c r="A1557" s="412"/>
      <c r="B1557" s="413"/>
      <c r="C1557" s="404" t="s">
        <v>223</v>
      </c>
      <c r="D1557" s="462" t="s">
        <v>113</v>
      </c>
      <c r="E1557" s="415" t="s">
        <v>1760</v>
      </c>
      <c r="F1557" s="413"/>
      <c r="G1557" s="416">
        <v>21.15</v>
      </c>
      <c r="H1557" s="417" t="s">
        <v>34</v>
      </c>
      <c r="I1557" s="418"/>
      <c r="J1557" s="419"/>
      <c r="K1557" s="417" t="s">
        <v>34</v>
      </c>
      <c r="L1557" s="418"/>
      <c r="M1557" s="419"/>
      <c r="N1557" s="417" t="s">
        <v>34</v>
      </c>
      <c r="O1557" s="418"/>
      <c r="P1557" s="419">
        <f t="shared" si="22"/>
        <v>21.15</v>
      </c>
      <c r="Q1557" s="417" t="s">
        <v>34</v>
      </c>
      <c r="R1557" s="418"/>
    </row>
    <row r="1558" spans="1:18" s="420" customFormat="1" ht="13.5" hidden="1" outlineLevel="3">
      <c r="A1558" s="412"/>
      <c r="B1558" s="413"/>
      <c r="C1558" s="404" t="s">
        <v>223</v>
      </c>
      <c r="D1558" s="462" t="s">
        <v>34</v>
      </c>
      <c r="E1558" s="415" t="s">
        <v>1761</v>
      </c>
      <c r="F1558" s="413"/>
      <c r="G1558" s="416">
        <v>64.92</v>
      </c>
      <c r="H1558" s="417" t="s">
        <v>34</v>
      </c>
      <c r="I1558" s="418"/>
      <c r="J1558" s="419"/>
      <c r="K1558" s="417" t="s">
        <v>34</v>
      </c>
      <c r="L1558" s="418"/>
      <c r="M1558" s="419"/>
      <c r="N1558" s="417" t="s">
        <v>34</v>
      </c>
      <c r="O1558" s="418"/>
      <c r="P1558" s="419">
        <f t="shared" si="22"/>
        <v>64.92</v>
      </c>
      <c r="Q1558" s="417" t="s">
        <v>34</v>
      </c>
      <c r="R1558" s="418"/>
    </row>
    <row r="1559" spans="1:18" s="429" customFormat="1" ht="13.5" hidden="1" outlineLevel="3">
      <c r="A1559" s="421"/>
      <c r="B1559" s="422"/>
      <c r="C1559" s="404" t="s">
        <v>223</v>
      </c>
      <c r="D1559" s="464" t="s">
        <v>115</v>
      </c>
      <c r="E1559" s="424" t="s">
        <v>227</v>
      </c>
      <c r="F1559" s="422"/>
      <c r="G1559" s="425">
        <v>86.07</v>
      </c>
      <c r="H1559" s="426" t="s">
        <v>34</v>
      </c>
      <c r="I1559" s="427"/>
      <c r="J1559" s="428"/>
      <c r="K1559" s="426" t="s">
        <v>34</v>
      </c>
      <c r="L1559" s="427"/>
      <c r="M1559" s="428"/>
      <c r="N1559" s="426" t="s">
        <v>34</v>
      </c>
      <c r="O1559" s="427"/>
      <c r="P1559" s="428">
        <f t="shared" si="22"/>
        <v>86.07</v>
      </c>
      <c r="Q1559" s="426" t="s">
        <v>34</v>
      </c>
      <c r="R1559" s="427"/>
    </row>
    <row r="1560" spans="1:18" s="320" customFormat="1" ht="22.5" customHeight="1" outlineLevel="2" collapsed="1">
      <c r="A1560" s="321"/>
      <c r="B1560" s="453" t="s">
        <v>1762</v>
      </c>
      <c r="C1560" s="453" t="s">
        <v>316</v>
      </c>
      <c r="D1560" s="472" t="s">
        <v>1763</v>
      </c>
      <c r="E1560" s="455" t="s">
        <v>1764</v>
      </c>
      <c r="F1560" s="456" t="s">
        <v>1005</v>
      </c>
      <c r="G1560" s="457">
        <v>26.228</v>
      </c>
      <c r="H1560" s="458">
        <v>23823.7</v>
      </c>
      <c r="I1560" s="459">
        <f>ROUND(H1560*G1560,2)</f>
        <v>624848</v>
      </c>
      <c r="J1560" s="460"/>
      <c r="K1560" s="458">
        <v>23823.7</v>
      </c>
      <c r="L1560" s="459">
        <f>ROUND(K1560*J1560,2)</f>
        <v>0</v>
      </c>
      <c r="M1560" s="460"/>
      <c r="N1560" s="458">
        <v>23823.7</v>
      </c>
      <c r="O1560" s="459">
        <f>ROUND(N1560*M1560,2)</f>
        <v>0</v>
      </c>
      <c r="P1560" s="460">
        <f t="shared" si="22"/>
        <v>26.228</v>
      </c>
      <c r="Q1560" s="458">
        <v>23823.7</v>
      </c>
      <c r="R1560" s="459">
        <f>ROUND(Q1560*P1560,2)</f>
        <v>624848</v>
      </c>
    </row>
    <row r="1561" spans="1:18" s="420" customFormat="1" ht="13.5" hidden="1" outlineLevel="3">
      <c r="A1561" s="412"/>
      <c r="B1561" s="413"/>
      <c r="C1561" s="404" t="s">
        <v>223</v>
      </c>
      <c r="D1561" s="462" t="s">
        <v>34</v>
      </c>
      <c r="E1561" s="415" t="s">
        <v>1765</v>
      </c>
      <c r="F1561" s="413"/>
      <c r="G1561" s="416">
        <v>26.228</v>
      </c>
      <c r="H1561" s="417" t="s">
        <v>34</v>
      </c>
      <c r="I1561" s="418"/>
      <c r="J1561" s="419"/>
      <c r="K1561" s="417" t="s">
        <v>34</v>
      </c>
      <c r="L1561" s="418"/>
      <c r="M1561" s="419"/>
      <c r="N1561" s="417" t="s">
        <v>34</v>
      </c>
      <c r="O1561" s="418"/>
      <c r="P1561" s="419">
        <f t="shared" si="22"/>
        <v>26.228</v>
      </c>
      <c r="Q1561" s="417" t="s">
        <v>34</v>
      </c>
      <c r="R1561" s="418"/>
    </row>
    <row r="1562" spans="1:18" s="320" customFormat="1" ht="31.5" customHeight="1" outlineLevel="2" collapsed="1">
      <c r="A1562" s="321"/>
      <c r="B1562" s="453" t="s">
        <v>1766</v>
      </c>
      <c r="C1562" s="453" t="s">
        <v>316</v>
      </c>
      <c r="D1562" s="472" t="s">
        <v>1767</v>
      </c>
      <c r="E1562" s="455" t="s">
        <v>1768</v>
      </c>
      <c r="F1562" s="456" t="s">
        <v>1005</v>
      </c>
      <c r="G1562" s="457">
        <v>8.545</v>
      </c>
      <c r="H1562" s="458">
        <v>42446.7</v>
      </c>
      <c r="I1562" s="459">
        <f>ROUND(H1562*G1562,2)</f>
        <v>362707.05</v>
      </c>
      <c r="J1562" s="460"/>
      <c r="K1562" s="458">
        <v>42446.7</v>
      </c>
      <c r="L1562" s="459">
        <f>ROUND(K1562*J1562,2)</f>
        <v>0</v>
      </c>
      <c r="M1562" s="460"/>
      <c r="N1562" s="458">
        <v>42446.7</v>
      </c>
      <c r="O1562" s="459">
        <f>ROUND(N1562*M1562,2)</f>
        <v>0</v>
      </c>
      <c r="P1562" s="460">
        <f t="shared" si="22"/>
        <v>8.545</v>
      </c>
      <c r="Q1562" s="458">
        <v>42446.7</v>
      </c>
      <c r="R1562" s="459">
        <f>ROUND(Q1562*P1562,2)</f>
        <v>362707.05</v>
      </c>
    </row>
    <row r="1563" spans="1:18" s="420" customFormat="1" ht="13.5" hidden="1" outlineLevel="3">
      <c r="A1563" s="412"/>
      <c r="B1563" s="413"/>
      <c r="C1563" s="404" t="s">
        <v>223</v>
      </c>
      <c r="D1563" s="462" t="s">
        <v>34</v>
      </c>
      <c r="E1563" s="415" t="s">
        <v>1769</v>
      </c>
      <c r="F1563" s="413"/>
      <c r="G1563" s="416">
        <v>8.545</v>
      </c>
      <c r="H1563" s="417" t="s">
        <v>34</v>
      </c>
      <c r="I1563" s="418"/>
      <c r="J1563" s="419"/>
      <c r="K1563" s="417" t="s">
        <v>34</v>
      </c>
      <c r="L1563" s="418"/>
      <c r="M1563" s="419"/>
      <c r="N1563" s="417" t="s">
        <v>34</v>
      </c>
      <c r="O1563" s="418"/>
      <c r="P1563" s="419">
        <f t="shared" si="22"/>
        <v>8.545</v>
      </c>
      <c r="Q1563" s="417" t="s">
        <v>34</v>
      </c>
      <c r="R1563" s="418"/>
    </row>
    <row r="1564" spans="1:18" s="320" customFormat="1" ht="31.5" customHeight="1" outlineLevel="2" collapsed="1">
      <c r="A1564" s="321"/>
      <c r="B1564" s="394" t="s">
        <v>1770</v>
      </c>
      <c r="C1564" s="394" t="s">
        <v>218</v>
      </c>
      <c r="D1564" s="461" t="s">
        <v>1771</v>
      </c>
      <c r="E1564" s="396" t="s">
        <v>1772</v>
      </c>
      <c r="F1564" s="397" t="s">
        <v>366</v>
      </c>
      <c r="G1564" s="398">
        <v>20.05</v>
      </c>
      <c r="H1564" s="399">
        <v>348.3</v>
      </c>
      <c r="I1564" s="400">
        <f>ROUND(H1564*G1564,2)</f>
        <v>6983.42</v>
      </c>
      <c r="J1564" s="401"/>
      <c r="K1564" s="399">
        <v>348.3</v>
      </c>
      <c r="L1564" s="400">
        <f>ROUND(K1564*J1564,2)</f>
        <v>0</v>
      </c>
      <c r="M1564" s="401"/>
      <c r="N1564" s="399">
        <v>348.3</v>
      </c>
      <c r="O1564" s="400">
        <f>ROUND(N1564*M1564,2)</f>
        <v>0</v>
      </c>
      <c r="P1564" s="401">
        <f t="shared" si="22"/>
        <v>20.05</v>
      </c>
      <c r="Q1564" s="399">
        <v>348.3</v>
      </c>
      <c r="R1564" s="400">
        <f>ROUND(Q1564*P1564,2)</f>
        <v>6983.42</v>
      </c>
    </row>
    <row r="1565" spans="1:18" s="411" customFormat="1" ht="13.5" hidden="1" outlineLevel="3">
      <c r="A1565" s="402"/>
      <c r="B1565" s="403"/>
      <c r="C1565" s="404" t="s">
        <v>223</v>
      </c>
      <c r="D1565" s="407" t="s">
        <v>34</v>
      </c>
      <c r="E1565" s="406" t="s">
        <v>1773</v>
      </c>
      <c r="F1565" s="403"/>
      <c r="G1565" s="407" t="s">
        <v>34</v>
      </c>
      <c r="H1565" s="408" t="s">
        <v>34</v>
      </c>
      <c r="I1565" s="409"/>
      <c r="J1565" s="410"/>
      <c r="K1565" s="408" t="s">
        <v>34</v>
      </c>
      <c r="L1565" s="409"/>
      <c r="M1565" s="410"/>
      <c r="N1565" s="408" t="s">
        <v>34</v>
      </c>
      <c r="O1565" s="409"/>
      <c r="P1565" s="410" t="e">
        <f t="shared" si="22"/>
        <v>#VALUE!</v>
      </c>
      <c r="Q1565" s="408" t="s">
        <v>34</v>
      </c>
      <c r="R1565" s="409"/>
    </row>
    <row r="1566" spans="1:18" s="420" customFormat="1" ht="13.5" hidden="1" outlineLevel="3">
      <c r="A1566" s="412"/>
      <c r="B1566" s="413"/>
      <c r="C1566" s="404" t="s">
        <v>223</v>
      </c>
      <c r="D1566" s="462" t="s">
        <v>34</v>
      </c>
      <c r="E1566" s="415" t="s">
        <v>1774</v>
      </c>
      <c r="F1566" s="413"/>
      <c r="G1566" s="416">
        <v>19.46</v>
      </c>
      <c r="H1566" s="417" t="s">
        <v>34</v>
      </c>
      <c r="I1566" s="418"/>
      <c r="J1566" s="419"/>
      <c r="K1566" s="417" t="s">
        <v>34</v>
      </c>
      <c r="L1566" s="418"/>
      <c r="M1566" s="419"/>
      <c r="N1566" s="417" t="s">
        <v>34</v>
      </c>
      <c r="O1566" s="418"/>
      <c r="P1566" s="419">
        <f t="shared" si="22"/>
        <v>19.46</v>
      </c>
      <c r="Q1566" s="417" t="s">
        <v>34</v>
      </c>
      <c r="R1566" s="418"/>
    </row>
    <row r="1567" spans="1:18" s="429" customFormat="1" ht="13.5" hidden="1" outlineLevel="3">
      <c r="A1567" s="421"/>
      <c r="B1567" s="422"/>
      <c r="C1567" s="404" t="s">
        <v>223</v>
      </c>
      <c r="D1567" s="464" t="s">
        <v>116</v>
      </c>
      <c r="E1567" s="424" t="s">
        <v>227</v>
      </c>
      <c r="F1567" s="422"/>
      <c r="G1567" s="425">
        <v>19.46</v>
      </c>
      <c r="H1567" s="426" t="s">
        <v>34</v>
      </c>
      <c r="I1567" s="427"/>
      <c r="J1567" s="428"/>
      <c r="K1567" s="426" t="s">
        <v>34</v>
      </c>
      <c r="L1567" s="427"/>
      <c r="M1567" s="428"/>
      <c r="N1567" s="426" t="s">
        <v>34</v>
      </c>
      <c r="O1567" s="427"/>
      <c r="P1567" s="428">
        <f t="shared" si="22"/>
        <v>19.46</v>
      </c>
      <c r="Q1567" s="426" t="s">
        <v>34</v>
      </c>
      <c r="R1567" s="427"/>
    </row>
    <row r="1568" spans="1:18" s="420" customFormat="1" ht="13.5" hidden="1" outlineLevel="3">
      <c r="A1568" s="412"/>
      <c r="B1568" s="413"/>
      <c r="C1568" s="404" t="s">
        <v>223</v>
      </c>
      <c r="D1568" s="462" t="s">
        <v>34</v>
      </c>
      <c r="E1568" s="415" t="s">
        <v>1775</v>
      </c>
      <c r="F1568" s="413"/>
      <c r="G1568" s="416">
        <v>20.05</v>
      </c>
      <c r="H1568" s="417" t="s">
        <v>34</v>
      </c>
      <c r="I1568" s="418"/>
      <c r="J1568" s="419"/>
      <c r="K1568" s="417" t="s">
        <v>34</v>
      </c>
      <c r="L1568" s="418"/>
      <c r="M1568" s="419"/>
      <c r="N1568" s="417" t="s">
        <v>34</v>
      </c>
      <c r="O1568" s="418"/>
      <c r="P1568" s="419">
        <f t="shared" si="22"/>
        <v>20.05</v>
      </c>
      <c r="Q1568" s="417" t="s">
        <v>34</v>
      </c>
      <c r="R1568" s="418"/>
    </row>
    <row r="1569" spans="1:18" s="429" customFormat="1" ht="13.5" hidden="1" outlineLevel="3">
      <c r="A1569" s="421"/>
      <c r="B1569" s="422"/>
      <c r="C1569" s="404" t="s">
        <v>223</v>
      </c>
      <c r="D1569" s="464" t="s">
        <v>117</v>
      </c>
      <c r="E1569" s="424" t="s">
        <v>227</v>
      </c>
      <c r="F1569" s="422"/>
      <c r="G1569" s="425">
        <v>20.05</v>
      </c>
      <c r="H1569" s="426" t="s">
        <v>34</v>
      </c>
      <c r="I1569" s="427"/>
      <c r="J1569" s="428"/>
      <c r="K1569" s="426" t="s">
        <v>34</v>
      </c>
      <c r="L1569" s="427"/>
      <c r="M1569" s="428"/>
      <c r="N1569" s="426" t="s">
        <v>34</v>
      </c>
      <c r="O1569" s="427"/>
      <c r="P1569" s="428">
        <f t="shared" si="22"/>
        <v>20.05</v>
      </c>
      <c r="Q1569" s="426" t="s">
        <v>34</v>
      </c>
      <c r="R1569" s="427"/>
    </row>
    <row r="1570" spans="1:18" s="320" customFormat="1" ht="22.5" customHeight="1" outlineLevel="2" collapsed="1">
      <c r="A1570" s="321"/>
      <c r="B1570" s="453" t="s">
        <v>1776</v>
      </c>
      <c r="C1570" s="453" t="s">
        <v>316</v>
      </c>
      <c r="D1570" s="472" t="s">
        <v>1777</v>
      </c>
      <c r="E1570" s="455" t="s">
        <v>1778</v>
      </c>
      <c r="F1570" s="456" t="s">
        <v>366</v>
      </c>
      <c r="G1570" s="457">
        <v>20.351</v>
      </c>
      <c r="H1570" s="458">
        <v>2446.5</v>
      </c>
      <c r="I1570" s="459">
        <f>ROUND(H1570*G1570,2)</f>
        <v>49788.72</v>
      </c>
      <c r="J1570" s="460"/>
      <c r="K1570" s="458">
        <v>2446.5</v>
      </c>
      <c r="L1570" s="459">
        <f>ROUND(K1570*J1570,2)</f>
        <v>0</v>
      </c>
      <c r="M1570" s="460"/>
      <c r="N1570" s="458">
        <v>2446.5</v>
      </c>
      <c r="O1570" s="459">
        <f>ROUND(N1570*M1570,2)</f>
        <v>0</v>
      </c>
      <c r="P1570" s="460">
        <f t="shared" si="22"/>
        <v>20.351</v>
      </c>
      <c r="Q1570" s="458">
        <v>2446.5</v>
      </c>
      <c r="R1570" s="459">
        <f>ROUND(Q1570*P1570,2)</f>
        <v>49788.72</v>
      </c>
    </row>
    <row r="1571" spans="1:18" s="420" customFormat="1" ht="13.5" hidden="1" outlineLevel="3">
      <c r="A1571" s="412"/>
      <c r="B1571" s="413"/>
      <c r="C1571" s="404" t="s">
        <v>223</v>
      </c>
      <c r="D1571" s="462" t="s">
        <v>34</v>
      </c>
      <c r="E1571" s="415" t="s">
        <v>1779</v>
      </c>
      <c r="F1571" s="413"/>
      <c r="G1571" s="416">
        <v>20.351</v>
      </c>
      <c r="H1571" s="417" t="s">
        <v>34</v>
      </c>
      <c r="I1571" s="418"/>
      <c r="J1571" s="419"/>
      <c r="K1571" s="417" t="s">
        <v>34</v>
      </c>
      <c r="L1571" s="418"/>
      <c r="M1571" s="419"/>
      <c r="N1571" s="417" t="s">
        <v>34</v>
      </c>
      <c r="O1571" s="418"/>
      <c r="P1571" s="419">
        <f t="shared" si="22"/>
        <v>20.351</v>
      </c>
      <c r="Q1571" s="417" t="s">
        <v>34</v>
      </c>
      <c r="R1571" s="418"/>
    </row>
    <row r="1572" spans="1:18" s="320" customFormat="1" ht="22.5" customHeight="1" outlineLevel="2">
      <c r="A1572" s="321"/>
      <c r="B1572" s="394" t="s">
        <v>1780</v>
      </c>
      <c r="C1572" s="394" t="s">
        <v>218</v>
      </c>
      <c r="D1572" s="461" t="s">
        <v>1781</v>
      </c>
      <c r="E1572" s="396" t="s">
        <v>1782</v>
      </c>
      <c r="F1572" s="397" t="s">
        <v>1005</v>
      </c>
      <c r="G1572" s="398">
        <v>6</v>
      </c>
      <c r="H1572" s="399">
        <v>1671.8</v>
      </c>
      <c r="I1572" s="400">
        <f>ROUND(H1572*G1572,2)</f>
        <v>10030.8</v>
      </c>
      <c r="J1572" s="401"/>
      <c r="K1572" s="399">
        <v>1671.8</v>
      </c>
      <c r="L1572" s="400">
        <f>ROUND(K1572*J1572,2)</f>
        <v>0</v>
      </c>
      <c r="M1572" s="401"/>
      <c r="N1572" s="399">
        <v>1671.8</v>
      </c>
      <c r="O1572" s="400">
        <f>ROUND(N1572*M1572,2)</f>
        <v>0</v>
      </c>
      <c r="P1572" s="401">
        <f t="shared" si="22"/>
        <v>6</v>
      </c>
      <c r="Q1572" s="399">
        <v>1671.8</v>
      </c>
      <c r="R1572" s="400">
        <f>ROUND(Q1572*P1572,2)</f>
        <v>10030.8</v>
      </c>
    </row>
    <row r="1573" spans="1:18" s="320" customFormat="1" ht="22.5" customHeight="1" outlineLevel="2" collapsed="1">
      <c r="A1573" s="321"/>
      <c r="B1573" s="430" t="s">
        <v>1783</v>
      </c>
      <c r="C1573" s="430" t="s">
        <v>218</v>
      </c>
      <c r="D1573" s="465" t="s">
        <v>1784</v>
      </c>
      <c r="E1573" s="431" t="s">
        <v>1785</v>
      </c>
      <c r="F1573" s="432" t="s">
        <v>221</v>
      </c>
      <c r="G1573" s="433">
        <v>26.011</v>
      </c>
      <c r="H1573" s="434">
        <v>3099.9</v>
      </c>
      <c r="I1573" s="435">
        <f>ROUND(H1573*G1573,2)</f>
        <v>80631.5</v>
      </c>
      <c r="J1573" s="436"/>
      <c r="K1573" s="434">
        <v>3099.9</v>
      </c>
      <c r="L1573" s="435">
        <f>ROUND(K1573*J1573,2)</f>
        <v>0</v>
      </c>
      <c r="M1573" s="436">
        <f>M1577</f>
        <v>-1.006</v>
      </c>
      <c r="N1573" s="434">
        <v>3099.9</v>
      </c>
      <c r="O1573" s="435">
        <f>ROUND(N1573*M1573,2)</f>
        <v>-3118.5</v>
      </c>
      <c r="P1573" s="436">
        <f t="shared" si="22"/>
        <v>25.005</v>
      </c>
      <c r="Q1573" s="434">
        <v>3099.9</v>
      </c>
      <c r="R1573" s="435">
        <f>ROUND(Q1573*P1573,2)</f>
        <v>77513</v>
      </c>
    </row>
    <row r="1574" spans="1:18" s="411" customFormat="1" ht="13.5" hidden="1" outlineLevel="3">
      <c r="A1574" s="402"/>
      <c r="B1574" s="403"/>
      <c r="C1574" s="404" t="s">
        <v>223</v>
      </c>
      <c r="D1574" s="407" t="s">
        <v>34</v>
      </c>
      <c r="E1574" s="406" t="s">
        <v>1463</v>
      </c>
      <c r="F1574" s="403"/>
      <c r="G1574" s="407" t="s">
        <v>34</v>
      </c>
      <c r="H1574" s="408" t="s">
        <v>34</v>
      </c>
      <c r="I1574" s="409"/>
      <c r="J1574" s="410"/>
      <c r="K1574" s="408" t="s">
        <v>34</v>
      </c>
      <c r="L1574" s="409"/>
      <c r="M1574" s="410"/>
      <c r="N1574" s="408" t="s">
        <v>34</v>
      </c>
      <c r="O1574" s="409"/>
      <c r="P1574" s="410"/>
      <c r="Q1574" s="408" t="s">
        <v>34</v>
      </c>
      <c r="R1574" s="409"/>
    </row>
    <row r="1575" spans="1:18" s="420" customFormat="1" ht="13.5" hidden="1" outlineLevel="3">
      <c r="A1575" s="412"/>
      <c r="B1575" s="413"/>
      <c r="C1575" s="404" t="s">
        <v>223</v>
      </c>
      <c r="D1575" s="462" t="s">
        <v>34</v>
      </c>
      <c r="E1575" s="415" t="s">
        <v>1786</v>
      </c>
      <c r="F1575" s="413"/>
      <c r="G1575" s="416">
        <v>13.533</v>
      </c>
      <c r="H1575" s="417" t="s">
        <v>34</v>
      </c>
      <c r="I1575" s="418"/>
      <c r="J1575" s="419"/>
      <c r="K1575" s="417" t="s">
        <v>34</v>
      </c>
      <c r="L1575" s="418"/>
      <c r="M1575" s="419"/>
      <c r="N1575" s="417" t="s">
        <v>34</v>
      </c>
      <c r="O1575" s="418"/>
      <c r="P1575" s="419"/>
      <c r="Q1575" s="417" t="s">
        <v>34</v>
      </c>
      <c r="R1575" s="418"/>
    </row>
    <row r="1576" spans="1:18" s="420" customFormat="1" ht="13.5" hidden="1" outlineLevel="3">
      <c r="A1576" s="412"/>
      <c r="B1576" s="413"/>
      <c r="C1576" s="404" t="s">
        <v>223</v>
      </c>
      <c r="D1576" s="462" t="s">
        <v>34</v>
      </c>
      <c r="E1576" s="415" t="s">
        <v>1787</v>
      </c>
      <c r="F1576" s="413"/>
      <c r="G1576" s="416">
        <v>3.748</v>
      </c>
      <c r="H1576" s="417" t="s">
        <v>34</v>
      </c>
      <c r="I1576" s="418"/>
      <c r="J1576" s="419"/>
      <c r="K1576" s="417" t="s">
        <v>34</v>
      </c>
      <c r="L1576" s="418"/>
      <c r="M1576" s="419"/>
      <c r="N1576" s="417" t="s">
        <v>34</v>
      </c>
      <c r="O1576" s="418"/>
      <c r="P1576" s="419"/>
      <c r="Q1576" s="417" t="s">
        <v>34</v>
      </c>
      <c r="R1576" s="418"/>
    </row>
    <row r="1577" spans="1:18" s="420" customFormat="1" ht="13.5" hidden="1" outlineLevel="3">
      <c r="A1577" s="412"/>
      <c r="B1577" s="413"/>
      <c r="C1577" s="404" t="s">
        <v>223</v>
      </c>
      <c r="D1577" s="462" t="s">
        <v>34</v>
      </c>
      <c r="E1577" s="441" t="s">
        <v>1788</v>
      </c>
      <c r="F1577" s="440"/>
      <c r="G1577" s="442">
        <v>1.006</v>
      </c>
      <c r="H1577" s="417" t="s">
        <v>34</v>
      </c>
      <c r="I1577" s="418"/>
      <c r="J1577" s="419"/>
      <c r="K1577" s="417" t="s">
        <v>34</v>
      </c>
      <c r="L1577" s="418"/>
      <c r="M1577" s="443">
        <f>-G1577</f>
        <v>-1.006</v>
      </c>
      <c r="N1577" s="417" t="s">
        <v>34</v>
      </c>
      <c r="O1577" s="418"/>
      <c r="P1577" s="419"/>
      <c r="Q1577" s="417" t="s">
        <v>34</v>
      </c>
      <c r="R1577" s="418"/>
    </row>
    <row r="1578" spans="1:18" s="420" customFormat="1" ht="13.5" hidden="1" outlineLevel="3">
      <c r="A1578" s="412"/>
      <c r="B1578" s="413"/>
      <c r="C1578" s="404" t="s">
        <v>223</v>
      </c>
      <c r="D1578" s="462" t="s">
        <v>34</v>
      </c>
      <c r="E1578" s="415" t="s">
        <v>1789</v>
      </c>
      <c r="F1578" s="413"/>
      <c r="G1578" s="416">
        <v>3.862</v>
      </c>
      <c r="H1578" s="417" t="s">
        <v>34</v>
      </c>
      <c r="I1578" s="418"/>
      <c r="J1578" s="419"/>
      <c r="K1578" s="417" t="s">
        <v>34</v>
      </c>
      <c r="L1578" s="418"/>
      <c r="M1578" s="419"/>
      <c r="N1578" s="417" t="s">
        <v>34</v>
      </c>
      <c r="O1578" s="418"/>
      <c r="P1578" s="419"/>
      <c r="Q1578" s="417" t="s">
        <v>34</v>
      </c>
      <c r="R1578" s="418"/>
    </row>
    <row r="1579" spans="1:18" s="420" customFormat="1" ht="13.5" hidden="1" outlineLevel="3">
      <c r="A1579" s="412"/>
      <c r="B1579" s="413"/>
      <c r="C1579" s="404" t="s">
        <v>223</v>
      </c>
      <c r="D1579" s="462" t="s">
        <v>34</v>
      </c>
      <c r="E1579" s="415" t="s">
        <v>1790</v>
      </c>
      <c r="F1579" s="413"/>
      <c r="G1579" s="416">
        <v>3.862</v>
      </c>
      <c r="H1579" s="417" t="s">
        <v>34</v>
      </c>
      <c r="I1579" s="418"/>
      <c r="J1579" s="419"/>
      <c r="K1579" s="417" t="s">
        <v>34</v>
      </c>
      <c r="L1579" s="418"/>
      <c r="M1579" s="419"/>
      <c r="N1579" s="417" t="s">
        <v>34</v>
      </c>
      <c r="O1579" s="418"/>
      <c r="P1579" s="419"/>
      <c r="Q1579" s="417" t="s">
        <v>34</v>
      </c>
      <c r="R1579" s="418"/>
    </row>
    <row r="1580" spans="1:18" s="429" customFormat="1" ht="13.5" hidden="1" outlineLevel="3">
      <c r="A1580" s="421"/>
      <c r="B1580" s="422"/>
      <c r="C1580" s="404" t="s">
        <v>223</v>
      </c>
      <c r="D1580" s="464" t="s">
        <v>34</v>
      </c>
      <c r="E1580" s="424" t="s">
        <v>227</v>
      </c>
      <c r="F1580" s="422"/>
      <c r="G1580" s="425">
        <v>26.011</v>
      </c>
      <c r="H1580" s="426" t="s">
        <v>34</v>
      </c>
      <c r="I1580" s="427"/>
      <c r="J1580" s="428"/>
      <c r="K1580" s="426" t="s">
        <v>34</v>
      </c>
      <c r="L1580" s="427"/>
      <c r="M1580" s="428"/>
      <c r="N1580" s="426" t="s">
        <v>34</v>
      </c>
      <c r="O1580" s="427"/>
      <c r="P1580" s="428"/>
      <c r="Q1580" s="426" t="s">
        <v>34</v>
      </c>
      <c r="R1580" s="427"/>
    </row>
    <row r="1581" spans="1:18" s="320" customFormat="1" ht="22.5" customHeight="1" outlineLevel="2" collapsed="1">
      <c r="A1581" s="321"/>
      <c r="B1581" s="430" t="s">
        <v>1791</v>
      </c>
      <c r="C1581" s="430" t="s">
        <v>218</v>
      </c>
      <c r="D1581" s="465" t="s">
        <v>1792</v>
      </c>
      <c r="E1581" s="431" t="s">
        <v>1793</v>
      </c>
      <c r="F1581" s="432" t="s">
        <v>221</v>
      </c>
      <c r="G1581" s="433">
        <v>97.015</v>
      </c>
      <c r="H1581" s="434">
        <v>3099.9</v>
      </c>
      <c r="I1581" s="435">
        <f>ROUND(H1581*G1581,2)</f>
        <v>300736.8</v>
      </c>
      <c r="J1581" s="436"/>
      <c r="K1581" s="434">
        <v>3099.9</v>
      </c>
      <c r="L1581" s="435">
        <f>ROUND(K1581*J1581,2)</f>
        <v>0</v>
      </c>
      <c r="M1581" s="436">
        <f>SUM(M1595:M1597)</f>
        <v>-2.259</v>
      </c>
      <c r="N1581" s="434">
        <v>3099.9</v>
      </c>
      <c r="O1581" s="435">
        <f>ROUND(N1581*M1581,2)</f>
        <v>-7002.67</v>
      </c>
      <c r="P1581" s="436">
        <f t="shared" si="22"/>
        <v>94.756</v>
      </c>
      <c r="Q1581" s="434">
        <v>3099.9</v>
      </c>
      <c r="R1581" s="435">
        <f>ROUND(Q1581*P1581,2)</f>
        <v>293734.12</v>
      </c>
    </row>
    <row r="1582" spans="1:18" s="411" customFormat="1" ht="13.5" hidden="1" outlineLevel="3">
      <c r="A1582" s="402"/>
      <c r="B1582" s="403"/>
      <c r="C1582" s="404" t="s">
        <v>223</v>
      </c>
      <c r="D1582" s="407" t="s">
        <v>34</v>
      </c>
      <c r="E1582" s="406" t="s">
        <v>1463</v>
      </c>
      <c r="F1582" s="403"/>
      <c r="G1582" s="407" t="s">
        <v>34</v>
      </c>
      <c r="H1582" s="408" t="s">
        <v>34</v>
      </c>
      <c r="I1582" s="409"/>
      <c r="J1582" s="410"/>
      <c r="K1582" s="408" t="s">
        <v>34</v>
      </c>
      <c r="L1582" s="409"/>
      <c r="M1582" s="410"/>
      <c r="N1582" s="408" t="s">
        <v>34</v>
      </c>
      <c r="O1582" s="409"/>
      <c r="P1582" s="410"/>
      <c r="Q1582" s="408" t="s">
        <v>34</v>
      </c>
      <c r="R1582" s="409"/>
    </row>
    <row r="1583" spans="1:18" s="411" customFormat="1" ht="13.5" hidden="1" outlineLevel="3">
      <c r="A1583" s="402"/>
      <c r="B1583" s="403"/>
      <c r="C1583" s="404" t="s">
        <v>223</v>
      </c>
      <c r="D1583" s="407" t="s">
        <v>34</v>
      </c>
      <c r="E1583" s="406" t="s">
        <v>1794</v>
      </c>
      <c r="F1583" s="403"/>
      <c r="G1583" s="407" t="s">
        <v>34</v>
      </c>
      <c r="H1583" s="408" t="s">
        <v>34</v>
      </c>
      <c r="I1583" s="409"/>
      <c r="J1583" s="410"/>
      <c r="K1583" s="408" t="s">
        <v>34</v>
      </c>
      <c r="L1583" s="409"/>
      <c r="M1583" s="410"/>
      <c r="N1583" s="408" t="s">
        <v>34</v>
      </c>
      <c r="O1583" s="409"/>
      <c r="P1583" s="410"/>
      <c r="Q1583" s="408" t="s">
        <v>34</v>
      </c>
      <c r="R1583" s="409"/>
    </row>
    <row r="1584" spans="1:18" s="420" customFormat="1" ht="13.5" hidden="1" outlineLevel="3">
      <c r="A1584" s="412"/>
      <c r="B1584" s="413"/>
      <c r="C1584" s="404" t="s">
        <v>223</v>
      </c>
      <c r="D1584" s="462" t="s">
        <v>34</v>
      </c>
      <c r="E1584" s="415" t="s">
        <v>1795</v>
      </c>
      <c r="F1584" s="413"/>
      <c r="G1584" s="416">
        <v>45.637</v>
      </c>
      <c r="H1584" s="417" t="s">
        <v>34</v>
      </c>
      <c r="I1584" s="418"/>
      <c r="J1584" s="419"/>
      <c r="K1584" s="417" t="s">
        <v>34</v>
      </c>
      <c r="L1584" s="418"/>
      <c r="M1584" s="419"/>
      <c r="N1584" s="417" t="s">
        <v>34</v>
      </c>
      <c r="O1584" s="418"/>
      <c r="P1584" s="419"/>
      <c r="Q1584" s="417" t="s">
        <v>34</v>
      </c>
      <c r="R1584" s="418"/>
    </row>
    <row r="1585" spans="1:18" s="420" customFormat="1" ht="13.5" hidden="1" outlineLevel="3">
      <c r="A1585" s="412"/>
      <c r="B1585" s="413"/>
      <c r="C1585" s="404" t="s">
        <v>223</v>
      </c>
      <c r="D1585" s="462" t="s">
        <v>34</v>
      </c>
      <c r="E1585" s="415" t="s">
        <v>1796</v>
      </c>
      <c r="F1585" s="413"/>
      <c r="G1585" s="416">
        <v>-0.703</v>
      </c>
      <c r="H1585" s="417" t="s">
        <v>34</v>
      </c>
      <c r="I1585" s="418"/>
      <c r="J1585" s="419"/>
      <c r="K1585" s="417" t="s">
        <v>34</v>
      </c>
      <c r="L1585" s="418"/>
      <c r="M1585" s="419"/>
      <c r="N1585" s="417" t="s">
        <v>34</v>
      </c>
      <c r="O1585" s="418"/>
      <c r="P1585" s="419"/>
      <c r="Q1585" s="417" t="s">
        <v>34</v>
      </c>
      <c r="R1585" s="418"/>
    </row>
    <row r="1586" spans="1:18" s="420" customFormat="1" ht="13.5" hidden="1" outlineLevel="3">
      <c r="A1586" s="412"/>
      <c r="B1586" s="413"/>
      <c r="C1586" s="404" t="s">
        <v>223</v>
      </c>
      <c r="D1586" s="462" t="s">
        <v>34</v>
      </c>
      <c r="E1586" s="415" t="s">
        <v>1797</v>
      </c>
      <c r="F1586" s="413"/>
      <c r="G1586" s="416">
        <v>-2.719</v>
      </c>
      <c r="H1586" s="417" t="s">
        <v>34</v>
      </c>
      <c r="I1586" s="418"/>
      <c r="J1586" s="419"/>
      <c r="K1586" s="417" t="s">
        <v>34</v>
      </c>
      <c r="L1586" s="418"/>
      <c r="M1586" s="419"/>
      <c r="N1586" s="417" t="s">
        <v>34</v>
      </c>
      <c r="O1586" s="418"/>
      <c r="P1586" s="419"/>
      <c r="Q1586" s="417" t="s">
        <v>34</v>
      </c>
      <c r="R1586" s="418"/>
    </row>
    <row r="1587" spans="1:18" s="420" customFormat="1" ht="13.5" hidden="1" outlineLevel="3">
      <c r="A1587" s="412"/>
      <c r="B1587" s="413"/>
      <c r="C1587" s="404" t="s">
        <v>223</v>
      </c>
      <c r="D1587" s="462" t="s">
        <v>34</v>
      </c>
      <c r="E1587" s="415" t="s">
        <v>1798</v>
      </c>
      <c r="F1587" s="413"/>
      <c r="G1587" s="416">
        <v>-2.073</v>
      </c>
      <c r="H1587" s="417" t="s">
        <v>34</v>
      </c>
      <c r="I1587" s="418"/>
      <c r="J1587" s="419"/>
      <c r="K1587" s="417" t="s">
        <v>34</v>
      </c>
      <c r="L1587" s="418"/>
      <c r="M1587" s="419"/>
      <c r="N1587" s="417" t="s">
        <v>34</v>
      </c>
      <c r="O1587" s="418"/>
      <c r="P1587" s="419"/>
      <c r="Q1587" s="417" t="s">
        <v>34</v>
      </c>
      <c r="R1587" s="418"/>
    </row>
    <row r="1588" spans="1:18" s="420" customFormat="1" ht="13.5" hidden="1" outlineLevel="3">
      <c r="A1588" s="412"/>
      <c r="B1588" s="413"/>
      <c r="C1588" s="404" t="s">
        <v>223</v>
      </c>
      <c r="D1588" s="462" t="s">
        <v>34</v>
      </c>
      <c r="E1588" s="415" t="s">
        <v>1799</v>
      </c>
      <c r="F1588" s="413"/>
      <c r="G1588" s="416">
        <v>2.967</v>
      </c>
      <c r="H1588" s="417" t="s">
        <v>34</v>
      </c>
      <c r="I1588" s="418"/>
      <c r="J1588" s="419"/>
      <c r="K1588" s="417" t="s">
        <v>34</v>
      </c>
      <c r="L1588" s="418"/>
      <c r="M1588" s="419"/>
      <c r="N1588" s="417" t="s">
        <v>34</v>
      </c>
      <c r="O1588" s="418"/>
      <c r="P1588" s="419"/>
      <c r="Q1588" s="417" t="s">
        <v>34</v>
      </c>
      <c r="R1588" s="418"/>
    </row>
    <row r="1589" spans="1:18" s="411" customFormat="1" ht="13.5" hidden="1" outlineLevel="3">
      <c r="A1589" s="402"/>
      <c r="B1589" s="403"/>
      <c r="C1589" s="404" t="s">
        <v>223</v>
      </c>
      <c r="D1589" s="407" t="s">
        <v>34</v>
      </c>
      <c r="E1589" s="406" t="s">
        <v>550</v>
      </c>
      <c r="F1589" s="403"/>
      <c r="G1589" s="407" t="s">
        <v>34</v>
      </c>
      <c r="H1589" s="408" t="s">
        <v>34</v>
      </c>
      <c r="I1589" s="409"/>
      <c r="J1589" s="410"/>
      <c r="K1589" s="408" t="s">
        <v>34</v>
      </c>
      <c r="L1589" s="409"/>
      <c r="M1589" s="410"/>
      <c r="N1589" s="408" t="s">
        <v>34</v>
      </c>
      <c r="O1589" s="409"/>
      <c r="P1589" s="410"/>
      <c r="Q1589" s="408" t="s">
        <v>34</v>
      </c>
      <c r="R1589" s="409"/>
    </row>
    <row r="1590" spans="1:18" s="420" customFormat="1" ht="13.5" hidden="1" outlineLevel="3">
      <c r="A1590" s="412"/>
      <c r="B1590" s="413"/>
      <c r="C1590" s="404" t="s">
        <v>223</v>
      </c>
      <c r="D1590" s="462" t="s">
        <v>34</v>
      </c>
      <c r="E1590" s="415" t="s">
        <v>1800</v>
      </c>
      <c r="F1590" s="413"/>
      <c r="G1590" s="416">
        <v>20.237</v>
      </c>
      <c r="H1590" s="417" t="s">
        <v>34</v>
      </c>
      <c r="I1590" s="418"/>
      <c r="J1590" s="419"/>
      <c r="K1590" s="417" t="s">
        <v>34</v>
      </c>
      <c r="L1590" s="418"/>
      <c r="M1590" s="419"/>
      <c r="N1590" s="417" t="s">
        <v>34</v>
      </c>
      <c r="O1590" s="418"/>
      <c r="P1590" s="419"/>
      <c r="Q1590" s="417" t="s">
        <v>34</v>
      </c>
      <c r="R1590" s="418"/>
    </row>
    <row r="1591" spans="1:18" s="420" customFormat="1" ht="13.5" hidden="1" outlineLevel="3">
      <c r="A1591" s="412"/>
      <c r="B1591" s="413"/>
      <c r="C1591" s="404" t="s">
        <v>223</v>
      </c>
      <c r="D1591" s="462" t="s">
        <v>34</v>
      </c>
      <c r="E1591" s="415" t="s">
        <v>1801</v>
      </c>
      <c r="F1591" s="413"/>
      <c r="G1591" s="416">
        <v>-3.45</v>
      </c>
      <c r="H1591" s="417" t="s">
        <v>34</v>
      </c>
      <c r="I1591" s="418"/>
      <c r="J1591" s="419"/>
      <c r="K1591" s="417" t="s">
        <v>34</v>
      </c>
      <c r="L1591" s="418"/>
      <c r="M1591" s="419"/>
      <c r="N1591" s="417" t="s">
        <v>34</v>
      </c>
      <c r="O1591" s="418"/>
      <c r="P1591" s="419"/>
      <c r="Q1591" s="417" t="s">
        <v>34</v>
      </c>
      <c r="R1591" s="418"/>
    </row>
    <row r="1592" spans="1:18" s="420" customFormat="1" ht="13.5" hidden="1" outlineLevel="3">
      <c r="A1592" s="412"/>
      <c r="B1592" s="413"/>
      <c r="C1592" s="404" t="s">
        <v>223</v>
      </c>
      <c r="D1592" s="462" t="s">
        <v>34</v>
      </c>
      <c r="E1592" s="415" t="s">
        <v>1802</v>
      </c>
      <c r="F1592" s="413"/>
      <c r="G1592" s="416">
        <v>-0.113</v>
      </c>
      <c r="H1592" s="417" t="s">
        <v>34</v>
      </c>
      <c r="I1592" s="418"/>
      <c r="J1592" s="419"/>
      <c r="K1592" s="417" t="s">
        <v>34</v>
      </c>
      <c r="L1592" s="418"/>
      <c r="M1592" s="419"/>
      <c r="N1592" s="417" t="s">
        <v>34</v>
      </c>
      <c r="O1592" s="418"/>
      <c r="P1592" s="419"/>
      <c r="Q1592" s="417" t="s">
        <v>34</v>
      </c>
      <c r="R1592" s="418"/>
    </row>
    <row r="1593" spans="1:18" s="420" customFormat="1" ht="13.5" hidden="1" outlineLevel="3">
      <c r="A1593" s="412"/>
      <c r="B1593" s="413"/>
      <c r="C1593" s="404" t="s">
        <v>223</v>
      </c>
      <c r="D1593" s="462" t="s">
        <v>34</v>
      </c>
      <c r="E1593" s="415" t="s">
        <v>1803</v>
      </c>
      <c r="F1593" s="413"/>
      <c r="G1593" s="416">
        <v>1.149</v>
      </c>
      <c r="H1593" s="417" t="s">
        <v>34</v>
      </c>
      <c r="I1593" s="418"/>
      <c r="J1593" s="419"/>
      <c r="K1593" s="417" t="s">
        <v>34</v>
      </c>
      <c r="L1593" s="418"/>
      <c r="M1593" s="419"/>
      <c r="N1593" s="417" t="s">
        <v>34</v>
      </c>
      <c r="O1593" s="418"/>
      <c r="P1593" s="419"/>
      <c r="Q1593" s="417" t="s">
        <v>34</v>
      </c>
      <c r="R1593" s="418"/>
    </row>
    <row r="1594" spans="1:18" s="411" customFormat="1" ht="13.5" hidden="1" outlineLevel="3">
      <c r="A1594" s="402"/>
      <c r="B1594" s="403"/>
      <c r="C1594" s="404" t="s">
        <v>223</v>
      </c>
      <c r="D1594" s="407" t="s">
        <v>34</v>
      </c>
      <c r="E1594" s="438" t="s">
        <v>1804</v>
      </c>
      <c r="F1594" s="437"/>
      <c r="G1594" s="439" t="s">
        <v>34</v>
      </c>
      <c r="H1594" s="408" t="s">
        <v>34</v>
      </c>
      <c r="I1594" s="409"/>
      <c r="J1594" s="410"/>
      <c r="K1594" s="408" t="s">
        <v>34</v>
      </c>
      <c r="L1594" s="409"/>
      <c r="M1594" s="410"/>
      <c r="N1594" s="408" t="s">
        <v>34</v>
      </c>
      <c r="O1594" s="409"/>
      <c r="P1594" s="410"/>
      <c r="Q1594" s="408" t="s">
        <v>34</v>
      </c>
      <c r="R1594" s="409"/>
    </row>
    <row r="1595" spans="1:18" s="420" customFormat="1" ht="13.5" hidden="1" outlineLevel="3">
      <c r="A1595" s="412"/>
      <c r="B1595" s="413"/>
      <c r="C1595" s="404" t="s">
        <v>223</v>
      </c>
      <c r="D1595" s="462" t="s">
        <v>34</v>
      </c>
      <c r="E1595" s="441" t="s">
        <v>1805</v>
      </c>
      <c r="F1595" s="440"/>
      <c r="G1595" s="442">
        <v>2.202</v>
      </c>
      <c r="H1595" s="417" t="s">
        <v>34</v>
      </c>
      <c r="I1595" s="418"/>
      <c r="J1595" s="419"/>
      <c r="K1595" s="417" t="s">
        <v>34</v>
      </c>
      <c r="L1595" s="418"/>
      <c r="M1595" s="443">
        <f>-G1595</f>
        <v>-2.202</v>
      </c>
      <c r="N1595" s="417" t="s">
        <v>34</v>
      </c>
      <c r="O1595" s="418"/>
      <c r="P1595" s="419"/>
      <c r="Q1595" s="417" t="s">
        <v>34</v>
      </c>
      <c r="R1595" s="418"/>
    </row>
    <row r="1596" spans="1:18" s="420" customFormat="1" ht="13.5" hidden="1" outlineLevel="3">
      <c r="A1596" s="412"/>
      <c r="B1596" s="413"/>
      <c r="C1596" s="404" t="s">
        <v>223</v>
      </c>
      <c r="D1596" s="462" t="s">
        <v>34</v>
      </c>
      <c r="E1596" s="441" t="s">
        <v>1806</v>
      </c>
      <c r="F1596" s="440"/>
      <c r="G1596" s="442">
        <v>-0.154</v>
      </c>
      <c r="H1596" s="417" t="s">
        <v>34</v>
      </c>
      <c r="I1596" s="418"/>
      <c r="J1596" s="419"/>
      <c r="K1596" s="417" t="s">
        <v>34</v>
      </c>
      <c r="L1596" s="418"/>
      <c r="M1596" s="443">
        <f>-G1596</f>
        <v>0.154</v>
      </c>
      <c r="N1596" s="417" t="s">
        <v>34</v>
      </c>
      <c r="O1596" s="418"/>
      <c r="P1596" s="419"/>
      <c r="Q1596" s="417" t="s">
        <v>34</v>
      </c>
      <c r="R1596" s="418"/>
    </row>
    <row r="1597" spans="1:18" s="420" customFormat="1" ht="13.5" hidden="1" outlineLevel="3">
      <c r="A1597" s="412"/>
      <c r="B1597" s="413"/>
      <c r="C1597" s="404" t="s">
        <v>223</v>
      </c>
      <c r="D1597" s="462" t="s">
        <v>34</v>
      </c>
      <c r="E1597" s="441" t="s">
        <v>1807</v>
      </c>
      <c r="F1597" s="440"/>
      <c r="G1597" s="442">
        <v>0.211</v>
      </c>
      <c r="H1597" s="417" t="s">
        <v>34</v>
      </c>
      <c r="I1597" s="418"/>
      <c r="J1597" s="419"/>
      <c r="K1597" s="417" t="s">
        <v>34</v>
      </c>
      <c r="L1597" s="418"/>
      <c r="M1597" s="443">
        <f>-G1597</f>
        <v>-0.211</v>
      </c>
      <c r="N1597" s="417" t="s">
        <v>34</v>
      </c>
      <c r="O1597" s="418"/>
      <c r="P1597" s="419"/>
      <c r="Q1597" s="417" t="s">
        <v>34</v>
      </c>
      <c r="R1597" s="418"/>
    </row>
    <row r="1598" spans="1:18" s="411" customFormat="1" ht="13.5" hidden="1" outlineLevel="3">
      <c r="A1598" s="402"/>
      <c r="B1598" s="403"/>
      <c r="C1598" s="404" t="s">
        <v>223</v>
      </c>
      <c r="D1598" s="407" t="s">
        <v>34</v>
      </c>
      <c r="E1598" s="406" t="s">
        <v>1808</v>
      </c>
      <c r="F1598" s="403"/>
      <c r="G1598" s="407" t="s">
        <v>34</v>
      </c>
      <c r="H1598" s="408" t="s">
        <v>34</v>
      </c>
      <c r="I1598" s="409"/>
      <c r="J1598" s="410"/>
      <c r="K1598" s="408" t="s">
        <v>34</v>
      </c>
      <c r="L1598" s="409"/>
      <c r="M1598" s="410"/>
      <c r="N1598" s="408" t="s">
        <v>34</v>
      </c>
      <c r="O1598" s="409"/>
      <c r="P1598" s="410"/>
      <c r="Q1598" s="408" t="s">
        <v>34</v>
      </c>
      <c r="R1598" s="409"/>
    </row>
    <row r="1599" spans="1:18" s="420" customFormat="1" ht="13.5" hidden="1" outlineLevel="3">
      <c r="A1599" s="412"/>
      <c r="B1599" s="413"/>
      <c r="C1599" s="404" t="s">
        <v>223</v>
      </c>
      <c r="D1599" s="462" t="s">
        <v>34</v>
      </c>
      <c r="E1599" s="415" t="s">
        <v>1809</v>
      </c>
      <c r="F1599" s="413"/>
      <c r="G1599" s="416">
        <v>19.909</v>
      </c>
      <c r="H1599" s="417" t="s">
        <v>34</v>
      </c>
      <c r="I1599" s="418"/>
      <c r="J1599" s="419"/>
      <c r="K1599" s="417" t="s">
        <v>34</v>
      </c>
      <c r="L1599" s="418"/>
      <c r="M1599" s="419"/>
      <c r="N1599" s="417" t="s">
        <v>34</v>
      </c>
      <c r="O1599" s="418"/>
      <c r="P1599" s="419"/>
      <c r="Q1599" s="417" t="s">
        <v>34</v>
      </c>
      <c r="R1599" s="418"/>
    </row>
    <row r="1600" spans="1:18" s="420" customFormat="1" ht="13.5" hidden="1" outlineLevel="3">
      <c r="A1600" s="412"/>
      <c r="B1600" s="413"/>
      <c r="C1600" s="404" t="s">
        <v>223</v>
      </c>
      <c r="D1600" s="462" t="s">
        <v>34</v>
      </c>
      <c r="E1600" s="415" t="s">
        <v>1810</v>
      </c>
      <c r="F1600" s="413"/>
      <c r="G1600" s="416">
        <v>-0.539</v>
      </c>
      <c r="H1600" s="417" t="s">
        <v>34</v>
      </c>
      <c r="I1600" s="418"/>
      <c r="J1600" s="419"/>
      <c r="K1600" s="417" t="s">
        <v>34</v>
      </c>
      <c r="L1600" s="418"/>
      <c r="M1600" s="419"/>
      <c r="N1600" s="417" t="s">
        <v>34</v>
      </c>
      <c r="O1600" s="418"/>
      <c r="P1600" s="419"/>
      <c r="Q1600" s="417" t="s">
        <v>34</v>
      </c>
      <c r="R1600" s="418"/>
    </row>
    <row r="1601" spans="1:18" s="420" customFormat="1" ht="13.5" hidden="1" outlineLevel="3">
      <c r="A1601" s="412"/>
      <c r="B1601" s="413"/>
      <c r="C1601" s="404" t="s">
        <v>223</v>
      </c>
      <c r="D1601" s="462" t="s">
        <v>34</v>
      </c>
      <c r="E1601" s="415" t="s">
        <v>1811</v>
      </c>
      <c r="F1601" s="413"/>
      <c r="G1601" s="416">
        <v>-4.093</v>
      </c>
      <c r="H1601" s="417" t="s">
        <v>34</v>
      </c>
      <c r="I1601" s="418"/>
      <c r="J1601" s="419"/>
      <c r="K1601" s="417" t="s">
        <v>34</v>
      </c>
      <c r="L1601" s="418"/>
      <c r="M1601" s="419"/>
      <c r="N1601" s="417" t="s">
        <v>34</v>
      </c>
      <c r="O1601" s="418"/>
      <c r="P1601" s="419"/>
      <c r="Q1601" s="417" t="s">
        <v>34</v>
      </c>
      <c r="R1601" s="418"/>
    </row>
    <row r="1602" spans="1:18" s="420" customFormat="1" ht="13.5" hidden="1" outlineLevel="3">
      <c r="A1602" s="412"/>
      <c r="B1602" s="413"/>
      <c r="C1602" s="404" t="s">
        <v>223</v>
      </c>
      <c r="D1602" s="462" t="s">
        <v>34</v>
      </c>
      <c r="E1602" s="415" t="s">
        <v>1812</v>
      </c>
      <c r="F1602" s="413"/>
      <c r="G1602" s="416">
        <v>1.083</v>
      </c>
      <c r="H1602" s="417" t="s">
        <v>34</v>
      </c>
      <c r="I1602" s="418"/>
      <c r="J1602" s="419"/>
      <c r="K1602" s="417" t="s">
        <v>34</v>
      </c>
      <c r="L1602" s="418"/>
      <c r="M1602" s="419"/>
      <c r="N1602" s="417" t="s">
        <v>34</v>
      </c>
      <c r="O1602" s="418"/>
      <c r="P1602" s="419"/>
      <c r="Q1602" s="417" t="s">
        <v>34</v>
      </c>
      <c r="R1602" s="418"/>
    </row>
    <row r="1603" spans="1:18" s="411" customFormat="1" ht="13.5" hidden="1" outlineLevel="3">
      <c r="A1603" s="402"/>
      <c r="B1603" s="403"/>
      <c r="C1603" s="404" t="s">
        <v>223</v>
      </c>
      <c r="D1603" s="407" t="s">
        <v>34</v>
      </c>
      <c r="E1603" s="406" t="s">
        <v>1813</v>
      </c>
      <c r="F1603" s="403"/>
      <c r="G1603" s="407" t="s">
        <v>34</v>
      </c>
      <c r="H1603" s="408" t="s">
        <v>34</v>
      </c>
      <c r="I1603" s="409"/>
      <c r="J1603" s="410"/>
      <c r="K1603" s="408" t="s">
        <v>34</v>
      </c>
      <c r="L1603" s="409"/>
      <c r="M1603" s="410"/>
      <c r="N1603" s="408" t="s">
        <v>34</v>
      </c>
      <c r="O1603" s="409"/>
      <c r="P1603" s="410"/>
      <c r="Q1603" s="408" t="s">
        <v>34</v>
      </c>
      <c r="R1603" s="409"/>
    </row>
    <row r="1604" spans="1:18" s="420" customFormat="1" ht="13.5" hidden="1" outlineLevel="3">
      <c r="A1604" s="412"/>
      <c r="B1604" s="413"/>
      <c r="C1604" s="404" t="s">
        <v>223</v>
      </c>
      <c r="D1604" s="462" t="s">
        <v>34</v>
      </c>
      <c r="E1604" s="415" t="s">
        <v>1814</v>
      </c>
      <c r="F1604" s="413"/>
      <c r="G1604" s="416">
        <v>21.201</v>
      </c>
      <c r="H1604" s="417" t="s">
        <v>34</v>
      </c>
      <c r="I1604" s="418"/>
      <c r="J1604" s="419"/>
      <c r="K1604" s="417" t="s">
        <v>34</v>
      </c>
      <c r="L1604" s="418"/>
      <c r="M1604" s="419"/>
      <c r="N1604" s="417" t="s">
        <v>34</v>
      </c>
      <c r="O1604" s="418"/>
      <c r="P1604" s="419"/>
      <c r="Q1604" s="417" t="s">
        <v>34</v>
      </c>
      <c r="R1604" s="418"/>
    </row>
    <row r="1605" spans="1:18" s="420" customFormat="1" ht="13.5" hidden="1" outlineLevel="3">
      <c r="A1605" s="412"/>
      <c r="B1605" s="413"/>
      <c r="C1605" s="404" t="s">
        <v>223</v>
      </c>
      <c r="D1605" s="462" t="s">
        <v>34</v>
      </c>
      <c r="E1605" s="415" t="s">
        <v>1815</v>
      </c>
      <c r="F1605" s="413"/>
      <c r="G1605" s="416">
        <v>-4.82</v>
      </c>
      <c r="H1605" s="417" t="s">
        <v>34</v>
      </c>
      <c r="I1605" s="418"/>
      <c r="J1605" s="419"/>
      <c r="K1605" s="417" t="s">
        <v>34</v>
      </c>
      <c r="L1605" s="418"/>
      <c r="M1605" s="419"/>
      <c r="N1605" s="417" t="s">
        <v>34</v>
      </c>
      <c r="O1605" s="418"/>
      <c r="P1605" s="419"/>
      <c r="Q1605" s="417" t="s">
        <v>34</v>
      </c>
      <c r="R1605" s="418"/>
    </row>
    <row r="1606" spans="1:18" s="420" customFormat="1" ht="13.5" hidden="1" outlineLevel="3">
      <c r="A1606" s="412"/>
      <c r="B1606" s="413"/>
      <c r="C1606" s="404" t="s">
        <v>223</v>
      </c>
      <c r="D1606" s="462" t="s">
        <v>34</v>
      </c>
      <c r="E1606" s="415" t="s">
        <v>1812</v>
      </c>
      <c r="F1606" s="413"/>
      <c r="G1606" s="416">
        <v>1.083</v>
      </c>
      <c r="H1606" s="417" t="s">
        <v>34</v>
      </c>
      <c r="I1606" s="418"/>
      <c r="J1606" s="419"/>
      <c r="K1606" s="417" t="s">
        <v>34</v>
      </c>
      <c r="L1606" s="418"/>
      <c r="M1606" s="419"/>
      <c r="N1606" s="417" t="s">
        <v>34</v>
      </c>
      <c r="O1606" s="418"/>
      <c r="P1606" s="419"/>
      <c r="Q1606" s="417" t="s">
        <v>34</v>
      </c>
      <c r="R1606" s="418"/>
    </row>
    <row r="1607" spans="1:18" s="429" customFormat="1" ht="13.5" hidden="1" outlineLevel="3">
      <c r="A1607" s="421"/>
      <c r="B1607" s="422"/>
      <c r="C1607" s="404" t="s">
        <v>223</v>
      </c>
      <c r="D1607" s="464" t="s">
        <v>34</v>
      </c>
      <c r="E1607" s="424" t="s">
        <v>227</v>
      </c>
      <c r="F1607" s="422"/>
      <c r="G1607" s="425">
        <v>97.015</v>
      </c>
      <c r="H1607" s="426" t="s">
        <v>34</v>
      </c>
      <c r="I1607" s="427"/>
      <c r="J1607" s="428"/>
      <c r="K1607" s="426" t="s">
        <v>34</v>
      </c>
      <c r="L1607" s="427"/>
      <c r="M1607" s="428"/>
      <c r="N1607" s="426" t="s">
        <v>34</v>
      </c>
      <c r="O1607" s="427"/>
      <c r="P1607" s="428"/>
      <c r="Q1607" s="426" t="s">
        <v>34</v>
      </c>
      <c r="R1607" s="427"/>
    </row>
    <row r="1608" spans="1:18" s="320" customFormat="1" ht="22.5" customHeight="1" outlineLevel="2" collapsed="1">
      <c r="A1608" s="321"/>
      <c r="B1608" s="430" t="s">
        <v>1816</v>
      </c>
      <c r="C1608" s="430" t="s">
        <v>218</v>
      </c>
      <c r="D1608" s="465" t="s">
        <v>1817</v>
      </c>
      <c r="E1608" s="431" t="s">
        <v>1818</v>
      </c>
      <c r="F1608" s="432" t="s">
        <v>265</v>
      </c>
      <c r="G1608" s="433">
        <v>117.5</v>
      </c>
      <c r="H1608" s="434">
        <v>975.2</v>
      </c>
      <c r="I1608" s="435">
        <f>ROUND(H1608*G1608,2)</f>
        <v>114586</v>
      </c>
      <c r="J1608" s="436"/>
      <c r="K1608" s="434">
        <v>975.2</v>
      </c>
      <c r="L1608" s="435">
        <f>ROUND(K1608*J1608,2)</f>
        <v>0</v>
      </c>
      <c r="M1608" s="436">
        <f>M1612</f>
        <v>-3.8</v>
      </c>
      <c r="N1608" s="434">
        <v>975.2</v>
      </c>
      <c r="O1608" s="435">
        <f>ROUND(N1608*M1608,2)</f>
        <v>-3705.76</v>
      </c>
      <c r="P1608" s="436">
        <f aca="true" t="shared" si="23" ref="P1608:P1644">J1608+M1608+G1608</f>
        <v>113.7</v>
      </c>
      <c r="Q1608" s="434">
        <v>975.2</v>
      </c>
      <c r="R1608" s="435">
        <f>ROUND(Q1608*P1608,2)</f>
        <v>110880.24</v>
      </c>
    </row>
    <row r="1609" spans="1:18" s="411" customFormat="1" ht="13.5" hidden="1" outlineLevel="3">
      <c r="A1609" s="402"/>
      <c r="B1609" s="403"/>
      <c r="C1609" s="404" t="s">
        <v>223</v>
      </c>
      <c r="D1609" s="407" t="s">
        <v>34</v>
      </c>
      <c r="E1609" s="406" t="s">
        <v>1463</v>
      </c>
      <c r="F1609" s="403"/>
      <c r="G1609" s="407" t="s">
        <v>34</v>
      </c>
      <c r="H1609" s="408" t="s">
        <v>34</v>
      </c>
      <c r="I1609" s="409"/>
      <c r="J1609" s="410"/>
      <c r="K1609" s="408" t="s">
        <v>34</v>
      </c>
      <c r="L1609" s="409"/>
      <c r="M1609" s="410"/>
      <c r="N1609" s="408" t="s">
        <v>34</v>
      </c>
      <c r="O1609" s="409"/>
      <c r="P1609" s="410"/>
      <c r="Q1609" s="408" t="s">
        <v>34</v>
      </c>
      <c r="R1609" s="409"/>
    </row>
    <row r="1610" spans="1:18" s="420" customFormat="1" ht="13.5" hidden="1" outlineLevel="3">
      <c r="A1610" s="412"/>
      <c r="B1610" s="413"/>
      <c r="C1610" s="404" t="s">
        <v>223</v>
      </c>
      <c r="D1610" s="462" t="s">
        <v>34</v>
      </c>
      <c r="E1610" s="415" t="s">
        <v>1819</v>
      </c>
      <c r="F1610" s="413"/>
      <c r="G1610" s="416">
        <v>45.892</v>
      </c>
      <c r="H1610" s="417" t="s">
        <v>34</v>
      </c>
      <c r="I1610" s="418"/>
      <c r="J1610" s="419"/>
      <c r="K1610" s="417" t="s">
        <v>34</v>
      </c>
      <c r="L1610" s="418"/>
      <c r="M1610" s="419"/>
      <c r="N1610" s="417" t="s">
        <v>34</v>
      </c>
      <c r="O1610" s="418"/>
      <c r="P1610" s="419"/>
      <c r="Q1610" s="417" t="s">
        <v>34</v>
      </c>
      <c r="R1610" s="418"/>
    </row>
    <row r="1611" spans="1:18" s="420" customFormat="1" ht="13.5" hidden="1" outlineLevel="3">
      <c r="A1611" s="412"/>
      <c r="B1611" s="413"/>
      <c r="C1611" s="404" t="s">
        <v>223</v>
      </c>
      <c r="D1611" s="462" t="s">
        <v>34</v>
      </c>
      <c r="E1611" s="415" t="s">
        <v>1820</v>
      </c>
      <c r="F1611" s="413"/>
      <c r="G1611" s="416">
        <v>22.204</v>
      </c>
      <c r="H1611" s="417" t="s">
        <v>34</v>
      </c>
      <c r="I1611" s="418"/>
      <c r="J1611" s="419"/>
      <c r="K1611" s="417" t="s">
        <v>34</v>
      </c>
      <c r="L1611" s="418"/>
      <c r="M1611" s="419"/>
      <c r="N1611" s="417" t="s">
        <v>34</v>
      </c>
      <c r="O1611" s="418"/>
      <c r="P1611" s="419"/>
      <c r="Q1611" s="417" t="s">
        <v>34</v>
      </c>
      <c r="R1611" s="418"/>
    </row>
    <row r="1612" spans="1:18" s="420" customFormat="1" ht="13.5" hidden="1" outlineLevel="3">
      <c r="A1612" s="412"/>
      <c r="B1612" s="413"/>
      <c r="C1612" s="404" t="s">
        <v>223</v>
      </c>
      <c r="D1612" s="462" t="s">
        <v>34</v>
      </c>
      <c r="E1612" s="441" t="s">
        <v>1821</v>
      </c>
      <c r="F1612" s="440"/>
      <c r="G1612" s="442">
        <v>3.8</v>
      </c>
      <c r="H1612" s="417" t="s">
        <v>34</v>
      </c>
      <c r="I1612" s="418"/>
      <c r="J1612" s="419"/>
      <c r="K1612" s="417" t="s">
        <v>34</v>
      </c>
      <c r="L1612" s="418"/>
      <c r="M1612" s="443">
        <f>-G1612</f>
        <v>-3.8</v>
      </c>
      <c r="N1612" s="417" t="s">
        <v>34</v>
      </c>
      <c r="O1612" s="418"/>
      <c r="P1612" s="419"/>
      <c r="Q1612" s="417" t="s">
        <v>34</v>
      </c>
      <c r="R1612" s="418"/>
    </row>
    <row r="1613" spans="1:18" s="420" customFormat="1" ht="13.5" hidden="1" outlineLevel="3">
      <c r="A1613" s="412"/>
      <c r="B1613" s="413"/>
      <c r="C1613" s="404" t="s">
        <v>223</v>
      </c>
      <c r="D1613" s="462" t="s">
        <v>34</v>
      </c>
      <c r="E1613" s="415" t="s">
        <v>1822</v>
      </c>
      <c r="F1613" s="413"/>
      <c r="G1613" s="416">
        <v>23.244</v>
      </c>
      <c r="H1613" s="417" t="s">
        <v>34</v>
      </c>
      <c r="I1613" s="418"/>
      <c r="J1613" s="419"/>
      <c r="K1613" s="417" t="s">
        <v>34</v>
      </c>
      <c r="L1613" s="418"/>
      <c r="M1613" s="419"/>
      <c r="N1613" s="417" t="s">
        <v>34</v>
      </c>
      <c r="O1613" s="418"/>
      <c r="P1613" s="419"/>
      <c r="Q1613" s="417" t="s">
        <v>34</v>
      </c>
      <c r="R1613" s="418"/>
    </row>
    <row r="1614" spans="1:18" s="420" customFormat="1" ht="13.5" hidden="1" outlineLevel="3">
      <c r="A1614" s="412"/>
      <c r="B1614" s="413"/>
      <c r="C1614" s="404" t="s">
        <v>223</v>
      </c>
      <c r="D1614" s="462" t="s">
        <v>34</v>
      </c>
      <c r="E1614" s="415" t="s">
        <v>1823</v>
      </c>
      <c r="F1614" s="413"/>
      <c r="G1614" s="416">
        <v>22.36</v>
      </c>
      <c r="H1614" s="417" t="s">
        <v>34</v>
      </c>
      <c r="I1614" s="418"/>
      <c r="J1614" s="419"/>
      <c r="K1614" s="417" t="s">
        <v>34</v>
      </c>
      <c r="L1614" s="418"/>
      <c r="M1614" s="419"/>
      <c r="N1614" s="417" t="s">
        <v>34</v>
      </c>
      <c r="O1614" s="418"/>
      <c r="P1614" s="419"/>
      <c r="Q1614" s="417" t="s">
        <v>34</v>
      </c>
      <c r="R1614" s="418"/>
    </row>
    <row r="1615" spans="1:18" s="429" customFormat="1" ht="13.5" hidden="1" outlineLevel="3">
      <c r="A1615" s="421"/>
      <c r="B1615" s="422"/>
      <c r="C1615" s="404" t="s">
        <v>223</v>
      </c>
      <c r="D1615" s="464" t="s">
        <v>34</v>
      </c>
      <c r="E1615" s="424" t="s">
        <v>227</v>
      </c>
      <c r="F1615" s="422"/>
      <c r="G1615" s="425">
        <v>117.5</v>
      </c>
      <c r="H1615" s="426" t="s">
        <v>34</v>
      </c>
      <c r="I1615" s="427"/>
      <c r="J1615" s="428"/>
      <c r="K1615" s="426" t="s">
        <v>34</v>
      </c>
      <c r="L1615" s="427"/>
      <c r="M1615" s="428"/>
      <c r="N1615" s="426" t="s">
        <v>34</v>
      </c>
      <c r="O1615" s="427"/>
      <c r="P1615" s="428"/>
      <c r="Q1615" s="426" t="s">
        <v>34</v>
      </c>
      <c r="R1615" s="427"/>
    </row>
    <row r="1616" spans="1:18" s="320" customFormat="1" ht="22.5" customHeight="1" outlineLevel="2" collapsed="1">
      <c r="A1616" s="321"/>
      <c r="B1616" s="394" t="s">
        <v>1824</v>
      </c>
      <c r="C1616" s="394" t="s">
        <v>218</v>
      </c>
      <c r="D1616" s="461" t="s">
        <v>1825</v>
      </c>
      <c r="E1616" s="396" t="s">
        <v>1826</v>
      </c>
      <c r="F1616" s="397" t="s">
        <v>292</v>
      </c>
      <c r="G1616" s="398">
        <v>0.173</v>
      </c>
      <c r="H1616" s="399">
        <v>28282</v>
      </c>
      <c r="I1616" s="400">
        <f>ROUND(H1616*G1616,2)</f>
        <v>4892.79</v>
      </c>
      <c r="J1616" s="401"/>
      <c r="K1616" s="399">
        <v>28282</v>
      </c>
      <c r="L1616" s="400">
        <f>ROUND(K1616*J1616,2)</f>
        <v>0</v>
      </c>
      <c r="M1616" s="401"/>
      <c r="N1616" s="399">
        <v>28282</v>
      </c>
      <c r="O1616" s="400">
        <f>ROUND(N1616*M1616,2)</f>
        <v>0</v>
      </c>
      <c r="P1616" s="401">
        <f t="shared" si="23"/>
        <v>0.173</v>
      </c>
      <c r="Q1616" s="399">
        <v>28282</v>
      </c>
      <c r="R1616" s="400">
        <f>ROUND(Q1616*P1616,2)</f>
        <v>4892.79</v>
      </c>
    </row>
    <row r="1617" spans="1:18" s="411" customFormat="1" ht="13.5" hidden="1" outlineLevel="3">
      <c r="A1617" s="402"/>
      <c r="B1617" s="403"/>
      <c r="C1617" s="404" t="s">
        <v>223</v>
      </c>
      <c r="D1617" s="407" t="s">
        <v>34</v>
      </c>
      <c r="E1617" s="406" t="s">
        <v>1827</v>
      </c>
      <c r="F1617" s="403"/>
      <c r="G1617" s="407" t="s">
        <v>34</v>
      </c>
      <c r="H1617" s="408" t="s">
        <v>34</v>
      </c>
      <c r="I1617" s="409"/>
      <c r="J1617" s="410"/>
      <c r="K1617" s="408" t="s">
        <v>34</v>
      </c>
      <c r="L1617" s="409"/>
      <c r="M1617" s="410"/>
      <c r="N1617" s="408" t="s">
        <v>34</v>
      </c>
      <c r="O1617" s="409"/>
      <c r="P1617" s="410" t="e">
        <f t="shared" si="23"/>
        <v>#VALUE!</v>
      </c>
      <c r="Q1617" s="408" t="s">
        <v>34</v>
      </c>
      <c r="R1617" s="409"/>
    </row>
    <row r="1618" spans="1:18" s="420" customFormat="1" ht="13.5" hidden="1" outlineLevel="3">
      <c r="A1618" s="412"/>
      <c r="B1618" s="413"/>
      <c r="C1618" s="404" t="s">
        <v>223</v>
      </c>
      <c r="D1618" s="462" t="s">
        <v>34</v>
      </c>
      <c r="E1618" s="415" t="s">
        <v>1828</v>
      </c>
      <c r="F1618" s="413"/>
      <c r="G1618" s="416">
        <v>0.025</v>
      </c>
      <c r="H1618" s="417" t="s">
        <v>34</v>
      </c>
      <c r="I1618" s="418"/>
      <c r="J1618" s="419"/>
      <c r="K1618" s="417" t="s">
        <v>34</v>
      </c>
      <c r="L1618" s="418"/>
      <c r="M1618" s="419"/>
      <c r="N1618" s="417" t="s">
        <v>34</v>
      </c>
      <c r="O1618" s="418"/>
      <c r="P1618" s="419">
        <f t="shared" si="23"/>
        <v>0.025</v>
      </c>
      <c r="Q1618" s="417" t="s">
        <v>34</v>
      </c>
      <c r="R1618" s="418"/>
    </row>
    <row r="1619" spans="1:18" s="420" customFormat="1" ht="13.5" hidden="1" outlineLevel="3">
      <c r="A1619" s="412"/>
      <c r="B1619" s="413"/>
      <c r="C1619" s="404" t="s">
        <v>223</v>
      </c>
      <c r="D1619" s="462" t="s">
        <v>34</v>
      </c>
      <c r="E1619" s="415" t="s">
        <v>1829</v>
      </c>
      <c r="F1619" s="413"/>
      <c r="G1619" s="416">
        <v>0.007</v>
      </c>
      <c r="H1619" s="417" t="s">
        <v>34</v>
      </c>
      <c r="I1619" s="418"/>
      <c r="J1619" s="419"/>
      <c r="K1619" s="417" t="s">
        <v>34</v>
      </c>
      <c r="L1619" s="418"/>
      <c r="M1619" s="419"/>
      <c r="N1619" s="417" t="s">
        <v>34</v>
      </c>
      <c r="O1619" s="418"/>
      <c r="P1619" s="419">
        <f t="shared" si="23"/>
        <v>0.007</v>
      </c>
      <c r="Q1619" s="417" t="s">
        <v>34</v>
      </c>
      <c r="R1619" s="418"/>
    </row>
    <row r="1620" spans="1:18" s="420" customFormat="1" ht="13.5" hidden="1" outlineLevel="3">
      <c r="A1620" s="412"/>
      <c r="B1620" s="413"/>
      <c r="C1620" s="404" t="s">
        <v>223</v>
      </c>
      <c r="D1620" s="462" t="s">
        <v>34</v>
      </c>
      <c r="E1620" s="415" t="s">
        <v>1830</v>
      </c>
      <c r="F1620" s="413"/>
      <c r="G1620" s="416">
        <v>0.008</v>
      </c>
      <c r="H1620" s="417" t="s">
        <v>34</v>
      </c>
      <c r="I1620" s="418"/>
      <c r="J1620" s="419"/>
      <c r="K1620" s="417" t="s">
        <v>34</v>
      </c>
      <c r="L1620" s="418"/>
      <c r="M1620" s="419"/>
      <c r="N1620" s="417" t="s">
        <v>34</v>
      </c>
      <c r="O1620" s="418"/>
      <c r="P1620" s="419">
        <f t="shared" si="23"/>
        <v>0.008</v>
      </c>
      <c r="Q1620" s="417" t="s">
        <v>34</v>
      </c>
      <c r="R1620" s="418"/>
    </row>
    <row r="1621" spans="1:18" s="420" customFormat="1" ht="13.5" hidden="1" outlineLevel="3">
      <c r="A1621" s="412"/>
      <c r="B1621" s="413"/>
      <c r="C1621" s="404" t="s">
        <v>223</v>
      </c>
      <c r="D1621" s="462" t="s">
        <v>34</v>
      </c>
      <c r="E1621" s="415" t="s">
        <v>1831</v>
      </c>
      <c r="F1621" s="413"/>
      <c r="G1621" s="416">
        <v>0.008</v>
      </c>
      <c r="H1621" s="417" t="s">
        <v>34</v>
      </c>
      <c r="I1621" s="418"/>
      <c r="J1621" s="419"/>
      <c r="K1621" s="417" t="s">
        <v>34</v>
      </c>
      <c r="L1621" s="418"/>
      <c r="M1621" s="419"/>
      <c r="N1621" s="417" t="s">
        <v>34</v>
      </c>
      <c r="O1621" s="418"/>
      <c r="P1621" s="419">
        <f t="shared" si="23"/>
        <v>0.008</v>
      </c>
      <c r="Q1621" s="417" t="s">
        <v>34</v>
      </c>
      <c r="R1621" s="418"/>
    </row>
    <row r="1622" spans="1:18" s="445" customFormat="1" ht="13.5" hidden="1" outlineLevel="3">
      <c r="A1622" s="444"/>
      <c r="B1622" s="446"/>
      <c r="C1622" s="404" t="s">
        <v>223</v>
      </c>
      <c r="D1622" s="463" t="s">
        <v>34</v>
      </c>
      <c r="E1622" s="448" t="s">
        <v>238</v>
      </c>
      <c r="F1622" s="446"/>
      <c r="G1622" s="449">
        <v>0.048</v>
      </c>
      <c r="H1622" s="450" t="s">
        <v>34</v>
      </c>
      <c r="I1622" s="451"/>
      <c r="J1622" s="452"/>
      <c r="K1622" s="450" t="s">
        <v>34</v>
      </c>
      <c r="L1622" s="451"/>
      <c r="M1622" s="452"/>
      <c r="N1622" s="450" t="s">
        <v>34</v>
      </c>
      <c r="O1622" s="451"/>
      <c r="P1622" s="452">
        <f t="shared" si="23"/>
        <v>0.048</v>
      </c>
      <c r="Q1622" s="450" t="s">
        <v>34</v>
      </c>
      <c r="R1622" s="451"/>
    </row>
    <row r="1623" spans="1:18" s="411" customFormat="1" ht="13.5" hidden="1" outlineLevel="3">
      <c r="A1623" s="402"/>
      <c r="B1623" s="403"/>
      <c r="C1623" s="404" t="s">
        <v>223</v>
      </c>
      <c r="D1623" s="407" t="s">
        <v>34</v>
      </c>
      <c r="E1623" s="406" t="s">
        <v>1832</v>
      </c>
      <c r="F1623" s="403"/>
      <c r="G1623" s="407" t="s">
        <v>34</v>
      </c>
      <c r="H1623" s="408" t="s">
        <v>34</v>
      </c>
      <c r="I1623" s="409"/>
      <c r="J1623" s="410"/>
      <c r="K1623" s="408" t="s">
        <v>34</v>
      </c>
      <c r="L1623" s="409"/>
      <c r="M1623" s="410"/>
      <c r="N1623" s="408" t="s">
        <v>34</v>
      </c>
      <c r="O1623" s="409"/>
      <c r="P1623" s="410" t="e">
        <f t="shared" si="23"/>
        <v>#VALUE!</v>
      </c>
      <c r="Q1623" s="408" t="s">
        <v>34</v>
      </c>
      <c r="R1623" s="409"/>
    </row>
    <row r="1624" spans="1:18" s="411" customFormat="1" ht="13.5" hidden="1" outlineLevel="3">
      <c r="A1624" s="402"/>
      <c r="B1624" s="403"/>
      <c r="C1624" s="404" t="s">
        <v>223</v>
      </c>
      <c r="D1624" s="407" t="s">
        <v>34</v>
      </c>
      <c r="E1624" s="406" t="s">
        <v>677</v>
      </c>
      <c r="F1624" s="403"/>
      <c r="G1624" s="407" t="s">
        <v>34</v>
      </c>
      <c r="H1624" s="408" t="s">
        <v>34</v>
      </c>
      <c r="I1624" s="409"/>
      <c r="J1624" s="410"/>
      <c r="K1624" s="408" t="s">
        <v>34</v>
      </c>
      <c r="L1624" s="409"/>
      <c r="M1624" s="410"/>
      <c r="N1624" s="408" t="s">
        <v>34</v>
      </c>
      <c r="O1624" s="409"/>
      <c r="P1624" s="410" t="e">
        <f t="shared" si="23"/>
        <v>#VALUE!</v>
      </c>
      <c r="Q1624" s="408" t="s">
        <v>34</v>
      </c>
      <c r="R1624" s="409"/>
    </row>
    <row r="1625" spans="1:18" s="420" customFormat="1" ht="13.5" hidden="1" outlineLevel="3">
      <c r="A1625" s="412"/>
      <c r="B1625" s="413"/>
      <c r="C1625" s="404" t="s">
        <v>223</v>
      </c>
      <c r="D1625" s="462" t="s">
        <v>34</v>
      </c>
      <c r="E1625" s="415" t="s">
        <v>1833</v>
      </c>
      <c r="F1625" s="413"/>
      <c r="G1625" s="416">
        <v>0.054</v>
      </c>
      <c r="H1625" s="417" t="s">
        <v>34</v>
      </c>
      <c r="I1625" s="418"/>
      <c r="J1625" s="419"/>
      <c r="K1625" s="417" t="s">
        <v>34</v>
      </c>
      <c r="L1625" s="418"/>
      <c r="M1625" s="419"/>
      <c r="N1625" s="417" t="s">
        <v>34</v>
      </c>
      <c r="O1625" s="418"/>
      <c r="P1625" s="419">
        <f t="shared" si="23"/>
        <v>0.054</v>
      </c>
      <c r="Q1625" s="417" t="s">
        <v>34</v>
      </c>
      <c r="R1625" s="418"/>
    </row>
    <row r="1626" spans="1:18" s="411" customFormat="1" ht="13.5" hidden="1" outlineLevel="3">
      <c r="A1626" s="402"/>
      <c r="B1626" s="403"/>
      <c r="C1626" s="404" t="s">
        <v>223</v>
      </c>
      <c r="D1626" s="407" t="s">
        <v>34</v>
      </c>
      <c r="E1626" s="406" t="s">
        <v>759</v>
      </c>
      <c r="F1626" s="403"/>
      <c r="G1626" s="407" t="s">
        <v>34</v>
      </c>
      <c r="H1626" s="408" t="s">
        <v>34</v>
      </c>
      <c r="I1626" s="409"/>
      <c r="J1626" s="410"/>
      <c r="K1626" s="408" t="s">
        <v>34</v>
      </c>
      <c r="L1626" s="409"/>
      <c r="M1626" s="410"/>
      <c r="N1626" s="408" t="s">
        <v>34</v>
      </c>
      <c r="O1626" s="409"/>
      <c r="P1626" s="410" t="e">
        <f t="shared" si="23"/>
        <v>#VALUE!</v>
      </c>
      <c r="Q1626" s="408" t="s">
        <v>34</v>
      </c>
      <c r="R1626" s="409"/>
    </row>
    <row r="1627" spans="1:18" s="420" customFormat="1" ht="13.5" hidden="1" outlineLevel="3">
      <c r="A1627" s="412"/>
      <c r="B1627" s="413"/>
      <c r="C1627" s="404" t="s">
        <v>223</v>
      </c>
      <c r="D1627" s="462" t="s">
        <v>34</v>
      </c>
      <c r="E1627" s="415" t="s">
        <v>1834</v>
      </c>
      <c r="F1627" s="413"/>
      <c r="G1627" s="416">
        <v>0.023</v>
      </c>
      <c r="H1627" s="417" t="s">
        <v>34</v>
      </c>
      <c r="I1627" s="418"/>
      <c r="J1627" s="419"/>
      <c r="K1627" s="417" t="s">
        <v>34</v>
      </c>
      <c r="L1627" s="418"/>
      <c r="M1627" s="419"/>
      <c r="N1627" s="417" t="s">
        <v>34</v>
      </c>
      <c r="O1627" s="418"/>
      <c r="P1627" s="419">
        <f t="shared" si="23"/>
        <v>0.023</v>
      </c>
      <c r="Q1627" s="417" t="s">
        <v>34</v>
      </c>
      <c r="R1627" s="418"/>
    </row>
    <row r="1628" spans="1:18" s="411" customFormat="1" ht="13.5" hidden="1" outlineLevel="3">
      <c r="A1628" s="402"/>
      <c r="B1628" s="403"/>
      <c r="C1628" s="404" t="s">
        <v>223</v>
      </c>
      <c r="D1628" s="407" t="s">
        <v>34</v>
      </c>
      <c r="E1628" s="406" t="s">
        <v>765</v>
      </c>
      <c r="F1628" s="403"/>
      <c r="G1628" s="407" t="s">
        <v>34</v>
      </c>
      <c r="H1628" s="408" t="s">
        <v>34</v>
      </c>
      <c r="I1628" s="409"/>
      <c r="J1628" s="410"/>
      <c r="K1628" s="408" t="s">
        <v>34</v>
      </c>
      <c r="L1628" s="409"/>
      <c r="M1628" s="410"/>
      <c r="N1628" s="408" t="s">
        <v>34</v>
      </c>
      <c r="O1628" s="409"/>
      <c r="P1628" s="410" t="e">
        <f t="shared" si="23"/>
        <v>#VALUE!</v>
      </c>
      <c r="Q1628" s="408" t="s">
        <v>34</v>
      </c>
      <c r="R1628" s="409"/>
    </row>
    <row r="1629" spans="1:18" s="420" customFormat="1" ht="13.5" hidden="1" outlineLevel="3">
      <c r="A1629" s="412"/>
      <c r="B1629" s="413"/>
      <c r="C1629" s="404" t="s">
        <v>223</v>
      </c>
      <c r="D1629" s="462" t="s">
        <v>34</v>
      </c>
      <c r="E1629" s="415" t="s">
        <v>1835</v>
      </c>
      <c r="F1629" s="413"/>
      <c r="G1629" s="416">
        <v>0.024</v>
      </c>
      <c r="H1629" s="417" t="s">
        <v>34</v>
      </c>
      <c r="I1629" s="418"/>
      <c r="J1629" s="419"/>
      <c r="K1629" s="417" t="s">
        <v>34</v>
      </c>
      <c r="L1629" s="418"/>
      <c r="M1629" s="419"/>
      <c r="N1629" s="417" t="s">
        <v>34</v>
      </c>
      <c r="O1629" s="418"/>
      <c r="P1629" s="419">
        <f t="shared" si="23"/>
        <v>0.024</v>
      </c>
      <c r="Q1629" s="417" t="s">
        <v>34</v>
      </c>
      <c r="R1629" s="418"/>
    </row>
    <row r="1630" spans="1:18" s="411" customFormat="1" ht="13.5" hidden="1" outlineLevel="3">
      <c r="A1630" s="402"/>
      <c r="B1630" s="403"/>
      <c r="C1630" s="404" t="s">
        <v>223</v>
      </c>
      <c r="D1630" s="407" t="s">
        <v>34</v>
      </c>
      <c r="E1630" s="406" t="s">
        <v>768</v>
      </c>
      <c r="F1630" s="403"/>
      <c r="G1630" s="407" t="s">
        <v>34</v>
      </c>
      <c r="H1630" s="408" t="s">
        <v>34</v>
      </c>
      <c r="I1630" s="409"/>
      <c r="J1630" s="410"/>
      <c r="K1630" s="408" t="s">
        <v>34</v>
      </c>
      <c r="L1630" s="409"/>
      <c r="M1630" s="410"/>
      <c r="N1630" s="408" t="s">
        <v>34</v>
      </c>
      <c r="O1630" s="409"/>
      <c r="P1630" s="410" t="e">
        <f t="shared" si="23"/>
        <v>#VALUE!</v>
      </c>
      <c r="Q1630" s="408" t="s">
        <v>34</v>
      </c>
      <c r="R1630" s="409"/>
    </row>
    <row r="1631" spans="1:18" s="420" customFormat="1" ht="13.5" hidden="1" outlineLevel="3">
      <c r="A1631" s="412"/>
      <c r="B1631" s="413"/>
      <c r="C1631" s="404" t="s">
        <v>223</v>
      </c>
      <c r="D1631" s="462" t="s">
        <v>34</v>
      </c>
      <c r="E1631" s="415" t="s">
        <v>1835</v>
      </c>
      <c r="F1631" s="413"/>
      <c r="G1631" s="416">
        <v>0.024</v>
      </c>
      <c r="H1631" s="417" t="s">
        <v>34</v>
      </c>
      <c r="I1631" s="418"/>
      <c r="J1631" s="419"/>
      <c r="K1631" s="417" t="s">
        <v>34</v>
      </c>
      <c r="L1631" s="418"/>
      <c r="M1631" s="419"/>
      <c r="N1631" s="417" t="s">
        <v>34</v>
      </c>
      <c r="O1631" s="418"/>
      <c r="P1631" s="419">
        <f t="shared" si="23"/>
        <v>0.024</v>
      </c>
      <c r="Q1631" s="417" t="s">
        <v>34</v>
      </c>
      <c r="R1631" s="418"/>
    </row>
    <row r="1632" spans="1:18" s="445" customFormat="1" ht="13.5" hidden="1" outlineLevel="3">
      <c r="A1632" s="444"/>
      <c r="B1632" s="446"/>
      <c r="C1632" s="404" t="s">
        <v>223</v>
      </c>
      <c r="D1632" s="463" t="s">
        <v>34</v>
      </c>
      <c r="E1632" s="448" t="s">
        <v>238</v>
      </c>
      <c r="F1632" s="446"/>
      <c r="G1632" s="449">
        <v>0.125</v>
      </c>
      <c r="H1632" s="450" t="s">
        <v>34</v>
      </c>
      <c r="I1632" s="451"/>
      <c r="J1632" s="452"/>
      <c r="K1632" s="450" t="s">
        <v>34</v>
      </c>
      <c r="L1632" s="451"/>
      <c r="M1632" s="452"/>
      <c r="N1632" s="450" t="s">
        <v>34</v>
      </c>
      <c r="O1632" s="451"/>
      <c r="P1632" s="452">
        <f t="shared" si="23"/>
        <v>0.125</v>
      </c>
      <c r="Q1632" s="450" t="s">
        <v>34</v>
      </c>
      <c r="R1632" s="451"/>
    </row>
    <row r="1633" spans="1:18" s="429" customFormat="1" ht="13.5" hidden="1" outlineLevel="3">
      <c r="A1633" s="421"/>
      <c r="B1633" s="422"/>
      <c r="C1633" s="404" t="s">
        <v>223</v>
      </c>
      <c r="D1633" s="464" t="s">
        <v>34</v>
      </c>
      <c r="E1633" s="424" t="s">
        <v>227</v>
      </c>
      <c r="F1633" s="422"/>
      <c r="G1633" s="425">
        <v>0.173</v>
      </c>
      <c r="H1633" s="426" t="s">
        <v>34</v>
      </c>
      <c r="I1633" s="427"/>
      <c r="J1633" s="428"/>
      <c r="K1633" s="426" t="s">
        <v>34</v>
      </c>
      <c r="L1633" s="427"/>
      <c r="M1633" s="428"/>
      <c r="N1633" s="426" t="s">
        <v>34</v>
      </c>
      <c r="O1633" s="427"/>
      <c r="P1633" s="428">
        <f t="shared" si="23"/>
        <v>0.173</v>
      </c>
      <c r="Q1633" s="426" t="s">
        <v>34</v>
      </c>
      <c r="R1633" s="427"/>
    </row>
    <row r="1634" spans="1:18" s="320" customFormat="1" ht="22.5" customHeight="1" outlineLevel="2" collapsed="1">
      <c r="A1634" s="321"/>
      <c r="B1634" s="394" t="s">
        <v>1836</v>
      </c>
      <c r="C1634" s="394" t="s">
        <v>218</v>
      </c>
      <c r="D1634" s="461" t="s">
        <v>1837</v>
      </c>
      <c r="E1634" s="396" t="s">
        <v>1838</v>
      </c>
      <c r="F1634" s="397" t="s">
        <v>292</v>
      </c>
      <c r="G1634" s="398">
        <v>8.203</v>
      </c>
      <c r="H1634" s="399">
        <v>28282</v>
      </c>
      <c r="I1634" s="400">
        <f>ROUND(H1634*G1634,2)</f>
        <v>231997.25</v>
      </c>
      <c r="J1634" s="401"/>
      <c r="K1634" s="399">
        <v>28282</v>
      </c>
      <c r="L1634" s="400">
        <f>ROUND(K1634*J1634,2)</f>
        <v>0</v>
      </c>
      <c r="M1634" s="401"/>
      <c r="N1634" s="399">
        <v>28282</v>
      </c>
      <c r="O1634" s="400">
        <f>ROUND(N1634*M1634,2)</f>
        <v>0</v>
      </c>
      <c r="P1634" s="401">
        <f t="shared" si="23"/>
        <v>8.203</v>
      </c>
      <c r="Q1634" s="399">
        <v>28282</v>
      </c>
      <c r="R1634" s="400">
        <f>ROUND(Q1634*P1634,2)</f>
        <v>231997.25</v>
      </c>
    </row>
    <row r="1635" spans="1:18" s="411" customFormat="1" ht="13.5" hidden="1" outlineLevel="3">
      <c r="A1635" s="402"/>
      <c r="B1635" s="403"/>
      <c r="C1635" s="404" t="s">
        <v>223</v>
      </c>
      <c r="D1635" s="407" t="s">
        <v>34</v>
      </c>
      <c r="E1635" s="406" t="s">
        <v>500</v>
      </c>
      <c r="F1635" s="403"/>
      <c r="G1635" s="407" t="s">
        <v>34</v>
      </c>
      <c r="H1635" s="408" t="s">
        <v>34</v>
      </c>
      <c r="I1635" s="409"/>
      <c r="J1635" s="410"/>
      <c r="K1635" s="408" t="s">
        <v>34</v>
      </c>
      <c r="L1635" s="409"/>
      <c r="M1635" s="410"/>
      <c r="N1635" s="408" t="s">
        <v>34</v>
      </c>
      <c r="O1635" s="409"/>
      <c r="P1635" s="410" t="e">
        <f t="shared" si="23"/>
        <v>#VALUE!</v>
      </c>
      <c r="Q1635" s="408" t="s">
        <v>34</v>
      </c>
      <c r="R1635" s="409"/>
    </row>
    <row r="1636" spans="1:18" s="420" customFormat="1" ht="13.5" hidden="1" outlineLevel="3">
      <c r="A1636" s="412"/>
      <c r="B1636" s="413"/>
      <c r="C1636" s="404" t="s">
        <v>223</v>
      </c>
      <c r="D1636" s="462" t="s">
        <v>34</v>
      </c>
      <c r="E1636" s="415" t="s">
        <v>1839</v>
      </c>
      <c r="F1636" s="413"/>
      <c r="G1636" s="416">
        <v>3.215</v>
      </c>
      <c r="H1636" s="417" t="s">
        <v>34</v>
      </c>
      <c r="I1636" s="418"/>
      <c r="J1636" s="419"/>
      <c r="K1636" s="417" t="s">
        <v>34</v>
      </c>
      <c r="L1636" s="418"/>
      <c r="M1636" s="419"/>
      <c r="N1636" s="417" t="s">
        <v>34</v>
      </c>
      <c r="O1636" s="418"/>
      <c r="P1636" s="419">
        <f t="shared" si="23"/>
        <v>3.215</v>
      </c>
      <c r="Q1636" s="417" t="s">
        <v>34</v>
      </c>
      <c r="R1636" s="418"/>
    </row>
    <row r="1637" spans="1:18" s="420" customFormat="1" ht="13.5" hidden="1" outlineLevel="3">
      <c r="A1637" s="412"/>
      <c r="B1637" s="413"/>
      <c r="C1637" s="404" t="s">
        <v>223</v>
      </c>
      <c r="D1637" s="462" t="s">
        <v>34</v>
      </c>
      <c r="E1637" s="415" t="s">
        <v>1840</v>
      </c>
      <c r="F1637" s="413"/>
      <c r="G1637" s="416">
        <v>1.644</v>
      </c>
      <c r="H1637" s="417" t="s">
        <v>34</v>
      </c>
      <c r="I1637" s="418"/>
      <c r="J1637" s="419"/>
      <c r="K1637" s="417" t="s">
        <v>34</v>
      </c>
      <c r="L1637" s="418"/>
      <c r="M1637" s="419"/>
      <c r="N1637" s="417" t="s">
        <v>34</v>
      </c>
      <c r="O1637" s="418"/>
      <c r="P1637" s="419">
        <f t="shared" si="23"/>
        <v>1.644</v>
      </c>
      <c r="Q1637" s="417" t="s">
        <v>34</v>
      </c>
      <c r="R1637" s="418"/>
    </row>
    <row r="1638" spans="1:18" s="420" customFormat="1" ht="13.5" hidden="1" outlineLevel="3">
      <c r="A1638" s="412"/>
      <c r="B1638" s="413"/>
      <c r="C1638" s="404" t="s">
        <v>223</v>
      </c>
      <c r="D1638" s="462" t="s">
        <v>34</v>
      </c>
      <c r="E1638" s="415" t="s">
        <v>1841</v>
      </c>
      <c r="F1638" s="413"/>
      <c r="G1638" s="416">
        <v>1.694</v>
      </c>
      <c r="H1638" s="417" t="s">
        <v>34</v>
      </c>
      <c r="I1638" s="418"/>
      <c r="J1638" s="419"/>
      <c r="K1638" s="417" t="s">
        <v>34</v>
      </c>
      <c r="L1638" s="418"/>
      <c r="M1638" s="419"/>
      <c r="N1638" s="417" t="s">
        <v>34</v>
      </c>
      <c r="O1638" s="418"/>
      <c r="P1638" s="419">
        <f t="shared" si="23"/>
        <v>1.694</v>
      </c>
      <c r="Q1638" s="417" t="s">
        <v>34</v>
      </c>
      <c r="R1638" s="418"/>
    </row>
    <row r="1639" spans="1:18" s="420" customFormat="1" ht="13.5" hidden="1" outlineLevel="3">
      <c r="A1639" s="412"/>
      <c r="B1639" s="413"/>
      <c r="C1639" s="404" t="s">
        <v>223</v>
      </c>
      <c r="D1639" s="462" t="s">
        <v>34</v>
      </c>
      <c r="E1639" s="415" t="s">
        <v>1842</v>
      </c>
      <c r="F1639" s="413"/>
      <c r="G1639" s="416">
        <v>1.65</v>
      </c>
      <c r="H1639" s="417" t="s">
        <v>34</v>
      </c>
      <c r="I1639" s="418"/>
      <c r="J1639" s="419"/>
      <c r="K1639" s="417" t="s">
        <v>34</v>
      </c>
      <c r="L1639" s="418"/>
      <c r="M1639" s="419"/>
      <c r="N1639" s="417" t="s">
        <v>34</v>
      </c>
      <c r="O1639" s="418"/>
      <c r="P1639" s="419">
        <f t="shared" si="23"/>
        <v>1.65</v>
      </c>
      <c r="Q1639" s="417" t="s">
        <v>34</v>
      </c>
      <c r="R1639" s="418"/>
    </row>
    <row r="1640" spans="1:18" s="429" customFormat="1" ht="13.5" hidden="1" outlineLevel="3">
      <c r="A1640" s="421"/>
      <c r="B1640" s="422"/>
      <c r="C1640" s="404" t="s">
        <v>223</v>
      </c>
      <c r="D1640" s="464" t="s">
        <v>34</v>
      </c>
      <c r="E1640" s="424" t="s">
        <v>227</v>
      </c>
      <c r="F1640" s="422"/>
      <c r="G1640" s="425">
        <v>8.203</v>
      </c>
      <c r="H1640" s="426" t="s">
        <v>34</v>
      </c>
      <c r="I1640" s="427"/>
      <c r="J1640" s="428"/>
      <c r="K1640" s="426" t="s">
        <v>34</v>
      </c>
      <c r="L1640" s="427"/>
      <c r="M1640" s="428"/>
      <c r="N1640" s="426" t="s">
        <v>34</v>
      </c>
      <c r="O1640" s="427"/>
      <c r="P1640" s="428">
        <f t="shared" si="23"/>
        <v>8.203</v>
      </c>
      <c r="Q1640" s="426" t="s">
        <v>34</v>
      </c>
      <c r="R1640" s="427"/>
    </row>
    <row r="1641" spans="1:18" s="320" customFormat="1" ht="22.5" customHeight="1" outlineLevel="2" collapsed="1">
      <c r="A1641" s="321"/>
      <c r="B1641" s="430" t="s">
        <v>1843</v>
      </c>
      <c r="C1641" s="430" t="s">
        <v>218</v>
      </c>
      <c r="D1641" s="465" t="s">
        <v>1844</v>
      </c>
      <c r="E1641" s="431" t="s">
        <v>1845</v>
      </c>
      <c r="F1641" s="432" t="s">
        <v>292</v>
      </c>
      <c r="G1641" s="433">
        <v>0.027</v>
      </c>
      <c r="H1641" s="434">
        <v>27167.4</v>
      </c>
      <c r="I1641" s="435">
        <f>ROUND(H1641*G1641,2)</f>
        <v>733.52</v>
      </c>
      <c r="J1641" s="436"/>
      <c r="K1641" s="434">
        <v>27167.4</v>
      </c>
      <c r="L1641" s="435">
        <f>ROUND(K1641*J1641,2)</f>
        <v>0</v>
      </c>
      <c r="M1641" s="436">
        <f>M1643</f>
        <v>-0.027</v>
      </c>
      <c r="N1641" s="434">
        <v>27167.4</v>
      </c>
      <c r="O1641" s="435">
        <f>ROUND(N1641*M1641,2)</f>
        <v>-733.52</v>
      </c>
      <c r="P1641" s="436">
        <f t="shared" si="23"/>
        <v>0</v>
      </c>
      <c r="Q1641" s="434">
        <v>27167.4</v>
      </c>
      <c r="R1641" s="435">
        <f>ROUND(Q1641*P1641,2)</f>
        <v>0</v>
      </c>
    </row>
    <row r="1642" spans="1:18" s="411" customFormat="1" ht="13.5" hidden="1" outlineLevel="3">
      <c r="A1642" s="402"/>
      <c r="B1642" s="403"/>
      <c r="C1642" s="404" t="s">
        <v>223</v>
      </c>
      <c r="D1642" s="407" t="s">
        <v>34</v>
      </c>
      <c r="E1642" s="438" t="s">
        <v>763</v>
      </c>
      <c r="F1642" s="403"/>
      <c r="G1642" s="407" t="s">
        <v>34</v>
      </c>
      <c r="H1642" s="408" t="s">
        <v>34</v>
      </c>
      <c r="I1642" s="409"/>
      <c r="J1642" s="410"/>
      <c r="K1642" s="408" t="s">
        <v>34</v>
      </c>
      <c r="L1642" s="409"/>
      <c r="M1642" s="410"/>
      <c r="N1642" s="408" t="s">
        <v>34</v>
      </c>
      <c r="O1642" s="409"/>
      <c r="P1642" s="410"/>
      <c r="Q1642" s="408" t="s">
        <v>34</v>
      </c>
      <c r="R1642" s="409"/>
    </row>
    <row r="1643" spans="1:18" s="420" customFormat="1" ht="13.5" hidden="1" outlineLevel="3">
      <c r="A1643" s="412"/>
      <c r="B1643" s="413"/>
      <c r="C1643" s="404" t="s">
        <v>223</v>
      </c>
      <c r="D1643" s="462" t="s">
        <v>34</v>
      </c>
      <c r="E1643" s="441" t="s">
        <v>1846</v>
      </c>
      <c r="F1643" s="413"/>
      <c r="G1643" s="416">
        <v>0.027</v>
      </c>
      <c r="H1643" s="417" t="s">
        <v>34</v>
      </c>
      <c r="I1643" s="418"/>
      <c r="J1643" s="419"/>
      <c r="K1643" s="417" t="s">
        <v>34</v>
      </c>
      <c r="L1643" s="418"/>
      <c r="M1643" s="443">
        <f>-G1643</f>
        <v>-0.027</v>
      </c>
      <c r="N1643" s="417" t="s">
        <v>34</v>
      </c>
      <c r="O1643" s="418"/>
      <c r="P1643" s="419"/>
      <c r="Q1643" s="417" t="s">
        <v>34</v>
      </c>
      <c r="R1643" s="418"/>
    </row>
    <row r="1644" spans="1:18" s="320" customFormat="1" ht="22.5" customHeight="1" outlineLevel="2" collapsed="1">
      <c r="A1644" s="321"/>
      <c r="B1644" s="430" t="s">
        <v>1847</v>
      </c>
      <c r="C1644" s="430" t="s">
        <v>218</v>
      </c>
      <c r="D1644" s="465" t="s">
        <v>1848</v>
      </c>
      <c r="E1644" s="431" t="s">
        <v>1849</v>
      </c>
      <c r="F1644" s="432" t="s">
        <v>221</v>
      </c>
      <c r="G1644" s="433">
        <v>36.074</v>
      </c>
      <c r="H1644" s="434">
        <v>3483</v>
      </c>
      <c r="I1644" s="435">
        <f>ROUND(H1644*G1644,2)</f>
        <v>125645.74</v>
      </c>
      <c r="J1644" s="436"/>
      <c r="K1644" s="434">
        <v>3483</v>
      </c>
      <c r="L1644" s="435">
        <f>ROUND(K1644*J1644,2)</f>
        <v>0</v>
      </c>
      <c r="M1644" s="436">
        <f>SUM(M1645:M1654)</f>
        <v>-0.42699999999999994</v>
      </c>
      <c r="N1644" s="434">
        <v>3483</v>
      </c>
      <c r="O1644" s="435">
        <f>ROUND(N1644*M1644,2)</f>
        <v>-1487.24</v>
      </c>
      <c r="P1644" s="436">
        <f t="shared" si="23"/>
        <v>35.647</v>
      </c>
      <c r="Q1644" s="434">
        <v>3483</v>
      </c>
      <c r="R1644" s="435">
        <f>ROUND(Q1644*P1644,2)</f>
        <v>124158.5</v>
      </c>
    </row>
    <row r="1645" spans="1:18" s="411" customFormat="1" ht="13.5" hidden="1" outlineLevel="3">
      <c r="A1645" s="402"/>
      <c r="B1645" s="403"/>
      <c r="C1645" s="404" t="s">
        <v>223</v>
      </c>
      <c r="D1645" s="407" t="s">
        <v>34</v>
      </c>
      <c r="E1645" s="406" t="s">
        <v>1463</v>
      </c>
      <c r="F1645" s="403"/>
      <c r="G1645" s="407" t="s">
        <v>34</v>
      </c>
      <c r="H1645" s="408" t="s">
        <v>34</v>
      </c>
      <c r="I1645" s="409"/>
      <c r="J1645" s="410"/>
      <c r="K1645" s="408" t="s">
        <v>34</v>
      </c>
      <c r="L1645" s="409"/>
      <c r="M1645" s="410"/>
      <c r="N1645" s="408" t="s">
        <v>34</v>
      </c>
      <c r="O1645" s="409"/>
      <c r="P1645" s="410"/>
      <c r="Q1645" s="408" t="s">
        <v>34</v>
      </c>
      <c r="R1645" s="409"/>
    </row>
    <row r="1646" spans="1:18" s="411" customFormat="1" ht="13.5" hidden="1" outlineLevel="3">
      <c r="A1646" s="402"/>
      <c r="B1646" s="403"/>
      <c r="C1646" s="404" t="s">
        <v>223</v>
      </c>
      <c r="D1646" s="407" t="s">
        <v>34</v>
      </c>
      <c r="E1646" s="406" t="s">
        <v>677</v>
      </c>
      <c r="F1646" s="403"/>
      <c r="G1646" s="407" t="s">
        <v>34</v>
      </c>
      <c r="H1646" s="408" t="s">
        <v>34</v>
      </c>
      <c r="I1646" s="409"/>
      <c r="J1646" s="410"/>
      <c r="K1646" s="408" t="s">
        <v>34</v>
      </c>
      <c r="L1646" s="409"/>
      <c r="M1646" s="410"/>
      <c r="N1646" s="408" t="s">
        <v>34</v>
      </c>
      <c r="O1646" s="409"/>
      <c r="P1646" s="410"/>
      <c r="Q1646" s="408" t="s">
        <v>34</v>
      </c>
      <c r="R1646" s="409"/>
    </row>
    <row r="1647" spans="1:18" s="420" customFormat="1" ht="13.5" hidden="1" outlineLevel="3">
      <c r="A1647" s="412"/>
      <c r="B1647" s="413"/>
      <c r="C1647" s="404" t="s">
        <v>223</v>
      </c>
      <c r="D1647" s="462" t="s">
        <v>34</v>
      </c>
      <c r="E1647" s="415" t="s">
        <v>1850</v>
      </c>
      <c r="F1647" s="413"/>
      <c r="G1647" s="416">
        <v>20.667</v>
      </c>
      <c r="H1647" s="417" t="s">
        <v>34</v>
      </c>
      <c r="I1647" s="418"/>
      <c r="J1647" s="419"/>
      <c r="K1647" s="417" t="s">
        <v>34</v>
      </c>
      <c r="L1647" s="418"/>
      <c r="M1647" s="419"/>
      <c r="N1647" s="417" t="s">
        <v>34</v>
      </c>
      <c r="O1647" s="418"/>
      <c r="P1647" s="419"/>
      <c r="Q1647" s="417" t="s">
        <v>34</v>
      </c>
      <c r="R1647" s="418"/>
    </row>
    <row r="1648" spans="1:18" s="420" customFormat="1" ht="13.5" hidden="1" outlineLevel="3">
      <c r="A1648" s="412"/>
      <c r="B1648" s="413"/>
      <c r="C1648" s="404" t="s">
        <v>223</v>
      </c>
      <c r="D1648" s="462" t="s">
        <v>34</v>
      </c>
      <c r="E1648" s="415" t="s">
        <v>1851</v>
      </c>
      <c r="F1648" s="413"/>
      <c r="G1648" s="416">
        <v>-3.947</v>
      </c>
      <c r="H1648" s="417" t="s">
        <v>34</v>
      </c>
      <c r="I1648" s="418"/>
      <c r="J1648" s="419"/>
      <c r="K1648" s="417" t="s">
        <v>34</v>
      </c>
      <c r="L1648" s="418"/>
      <c r="M1648" s="419"/>
      <c r="N1648" s="417" t="s">
        <v>34</v>
      </c>
      <c r="O1648" s="418"/>
      <c r="P1648" s="419"/>
      <c r="Q1648" s="417" t="s">
        <v>34</v>
      </c>
      <c r="R1648" s="418"/>
    </row>
    <row r="1649" spans="1:18" s="420" customFormat="1" ht="13.5" hidden="1" outlineLevel="3">
      <c r="A1649" s="412"/>
      <c r="B1649" s="413"/>
      <c r="C1649" s="404" t="s">
        <v>223</v>
      </c>
      <c r="D1649" s="462" t="s">
        <v>34</v>
      </c>
      <c r="E1649" s="415" t="s">
        <v>1852</v>
      </c>
      <c r="F1649" s="413"/>
      <c r="G1649" s="416">
        <v>-1.2</v>
      </c>
      <c r="H1649" s="417" t="s">
        <v>34</v>
      </c>
      <c r="I1649" s="418"/>
      <c r="J1649" s="419"/>
      <c r="K1649" s="417" t="s">
        <v>34</v>
      </c>
      <c r="L1649" s="418"/>
      <c r="M1649" s="419"/>
      <c r="N1649" s="417" t="s">
        <v>34</v>
      </c>
      <c r="O1649" s="418"/>
      <c r="P1649" s="419"/>
      <c r="Q1649" s="417" t="s">
        <v>34</v>
      </c>
      <c r="R1649" s="418"/>
    </row>
    <row r="1650" spans="1:18" s="411" customFormat="1" ht="13.5" hidden="1" outlineLevel="3">
      <c r="A1650" s="402"/>
      <c r="B1650" s="403"/>
      <c r="C1650" s="404" t="s">
        <v>223</v>
      </c>
      <c r="D1650" s="407" t="s">
        <v>34</v>
      </c>
      <c r="E1650" s="406" t="s">
        <v>759</v>
      </c>
      <c r="F1650" s="403"/>
      <c r="G1650" s="407" t="s">
        <v>34</v>
      </c>
      <c r="H1650" s="408" t="s">
        <v>34</v>
      </c>
      <c r="I1650" s="409"/>
      <c r="J1650" s="410"/>
      <c r="K1650" s="408" t="s">
        <v>34</v>
      </c>
      <c r="L1650" s="409"/>
      <c r="M1650" s="410"/>
      <c r="N1650" s="408" t="s">
        <v>34</v>
      </c>
      <c r="O1650" s="409"/>
      <c r="P1650" s="410"/>
      <c r="Q1650" s="408" t="s">
        <v>34</v>
      </c>
      <c r="R1650" s="409"/>
    </row>
    <row r="1651" spans="1:18" s="420" customFormat="1" ht="13.5" hidden="1" outlineLevel="3">
      <c r="A1651" s="412"/>
      <c r="B1651" s="413"/>
      <c r="C1651" s="404" t="s">
        <v>223</v>
      </c>
      <c r="D1651" s="462" t="s">
        <v>34</v>
      </c>
      <c r="E1651" s="415" t="s">
        <v>1853</v>
      </c>
      <c r="F1651" s="413"/>
      <c r="G1651" s="416">
        <v>6.284</v>
      </c>
      <c r="H1651" s="417" t="s">
        <v>34</v>
      </c>
      <c r="I1651" s="418"/>
      <c r="J1651" s="419"/>
      <c r="K1651" s="417" t="s">
        <v>34</v>
      </c>
      <c r="L1651" s="418"/>
      <c r="M1651" s="419"/>
      <c r="N1651" s="417" t="s">
        <v>34</v>
      </c>
      <c r="O1651" s="418"/>
      <c r="P1651" s="419"/>
      <c r="Q1651" s="417" t="s">
        <v>34</v>
      </c>
      <c r="R1651" s="418"/>
    </row>
    <row r="1652" spans="1:18" s="420" customFormat="1" ht="13.5" hidden="1" outlineLevel="3">
      <c r="A1652" s="412"/>
      <c r="B1652" s="413"/>
      <c r="C1652" s="404" t="s">
        <v>223</v>
      </c>
      <c r="D1652" s="462" t="s">
        <v>34</v>
      </c>
      <c r="E1652" s="415" t="s">
        <v>1854</v>
      </c>
      <c r="F1652" s="413"/>
      <c r="G1652" s="416">
        <v>-1.692</v>
      </c>
      <c r="H1652" s="417" t="s">
        <v>34</v>
      </c>
      <c r="I1652" s="418"/>
      <c r="J1652" s="419"/>
      <c r="K1652" s="417" t="s">
        <v>34</v>
      </c>
      <c r="L1652" s="418"/>
      <c r="M1652" s="419"/>
      <c r="N1652" s="417" t="s">
        <v>34</v>
      </c>
      <c r="O1652" s="418"/>
      <c r="P1652" s="419"/>
      <c r="Q1652" s="417" t="s">
        <v>34</v>
      </c>
      <c r="R1652" s="418"/>
    </row>
    <row r="1653" spans="1:18" s="411" customFormat="1" ht="13.5" hidden="1" outlineLevel="3">
      <c r="A1653" s="402"/>
      <c r="B1653" s="403"/>
      <c r="C1653" s="404" t="s">
        <v>223</v>
      </c>
      <c r="D1653" s="407" t="s">
        <v>34</v>
      </c>
      <c r="E1653" s="438" t="s">
        <v>763</v>
      </c>
      <c r="F1653" s="437"/>
      <c r="G1653" s="439" t="s">
        <v>34</v>
      </c>
      <c r="H1653" s="408" t="s">
        <v>34</v>
      </c>
      <c r="I1653" s="409"/>
      <c r="J1653" s="410"/>
      <c r="K1653" s="408" t="s">
        <v>34</v>
      </c>
      <c r="L1653" s="409"/>
      <c r="M1653" s="443">
        <f>-G1654</f>
        <v>-0.57</v>
      </c>
      <c r="N1653" s="408" t="s">
        <v>34</v>
      </c>
      <c r="O1653" s="409"/>
      <c r="P1653" s="410"/>
      <c r="Q1653" s="408" t="s">
        <v>34</v>
      </c>
      <c r="R1653" s="409"/>
    </row>
    <row r="1654" spans="1:18" s="420" customFormat="1" ht="13.5" hidden="1" outlineLevel="3">
      <c r="A1654" s="412"/>
      <c r="B1654" s="413"/>
      <c r="C1654" s="404" t="s">
        <v>223</v>
      </c>
      <c r="D1654" s="462" t="s">
        <v>34</v>
      </c>
      <c r="E1654" s="441" t="s">
        <v>1855</v>
      </c>
      <c r="F1654" s="440"/>
      <c r="G1654" s="442">
        <v>0.57</v>
      </c>
      <c r="H1654" s="417" t="s">
        <v>34</v>
      </c>
      <c r="I1654" s="418"/>
      <c r="J1654" s="419"/>
      <c r="K1654" s="417" t="s">
        <v>34</v>
      </c>
      <c r="L1654" s="418"/>
      <c r="M1654" s="443">
        <f>-G1655</f>
        <v>0.143</v>
      </c>
      <c r="N1654" s="417" t="s">
        <v>34</v>
      </c>
      <c r="O1654" s="418"/>
      <c r="P1654" s="419"/>
      <c r="Q1654" s="417" t="s">
        <v>34</v>
      </c>
      <c r="R1654" s="418"/>
    </row>
    <row r="1655" spans="1:18" s="420" customFormat="1" ht="13.5" hidden="1" outlineLevel="3">
      <c r="A1655" s="412"/>
      <c r="B1655" s="413"/>
      <c r="C1655" s="404" t="s">
        <v>223</v>
      </c>
      <c r="D1655" s="462" t="s">
        <v>34</v>
      </c>
      <c r="E1655" s="441" t="s">
        <v>1856</v>
      </c>
      <c r="F1655" s="440"/>
      <c r="G1655" s="442">
        <v>-0.143</v>
      </c>
      <c r="H1655" s="417" t="s">
        <v>34</v>
      </c>
      <c r="I1655" s="418"/>
      <c r="J1655" s="419"/>
      <c r="K1655" s="417" t="s">
        <v>34</v>
      </c>
      <c r="L1655" s="418"/>
      <c r="M1655" s="419"/>
      <c r="N1655" s="417" t="s">
        <v>34</v>
      </c>
      <c r="O1655" s="418"/>
      <c r="P1655" s="419"/>
      <c r="Q1655" s="417" t="s">
        <v>34</v>
      </c>
      <c r="R1655" s="418"/>
    </row>
    <row r="1656" spans="1:18" s="411" customFormat="1" ht="13.5" hidden="1" outlineLevel="3">
      <c r="A1656" s="402"/>
      <c r="B1656" s="403"/>
      <c r="C1656" s="404" t="s">
        <v>223</v>
      </c>
      <c r="D1656" s="407" t="s">
        <v>34</v>
      </c>
      <c r="E1656" s="406" t="s">
        <v>765</v>
      </c>
      <c r="F1656" s="403"/>
      <c r="G1656" s="407" t="s">
        <v>34</v>
      </c>
      <c r="H1656" s="408" t="s">
        <v>34</v>
      </c>
      <c r="I1656" s="409"/>
      <c r="J1656" s="410"/>
      <c r="K1656" s="408" t="s">
        <v>34</v>
      </c>
      <c r="L1656" s="409"/>
      <c r="M1656" s="410"/>
      <c r="N1656" s="408" t="s">
        <v>34</v>
      </c>
      <c r="O1656" s="409"/>
      <c r="P1656" s="410"/>
      <c r="Q1656" s="408" t="s">
        <v>34</v>
      </c>
      <c r="R1656" s="409"/>
    </row>
    <row r="1657" spans="1:18" s="420" customFormat="1" ht="13.5" hidden="1" outlineLevel="3">
      <c r="A1657" s="412"/>
      <c r="B1657" s="413"/>
      <c r="C1657" s="404" t="s">
        <v>223</v>
      </c>
      <c r="D1657" s="462" t="s">
        <v>34</v>
      </c>
      <c r="E1657" s="415" t="s">
        <v>1857</v>
      </c>
      <c r="F1657" s="413"/>
      <c r="G1657" s="416">
        <v>6.149</v>
      </c>
      <c r="H1657" s="417" t="s">
        <v>34</v>
      </c>
      <c r="I1657" s="418"/>
      <c r="J1657" s="419"/>
      <c r="K1657" s="417" t="s">
        <v>34</v>
      </c>
      <c r="L1657" s="418"/>
      <c r="M1657" s="419"/>
      <c r="N1657" s="417" t="s">
        <v>34</v>
      </c>
      <c r="O1657" s="418"/>
      <c r="P1657" s="419"/>
      <c r="Q1657" s="417" t="s">
        <v>34</v>
      </c>
      <c r="R1657" s="418"/>
    </row>
    <row r="1658" spans="1:18" s="420" customFormat="1" ht="13.5" hidden="1" outlineLevel="3">
      <c r="A1658" s="412"/>
      <c r="B1658" s="413"/>
      <c r="C1658" s="404" t="s">
        <v>223</v>
      </c>
      <c r="D1658" s="462" t="s">
        <v>34</v>
      </c>
      <c r="E1658" s="415" t="s">
        <v>1858</v>
      </c>
      <c r="F1658" s="413"/>
      <c r="G1658" s="416">
        <v>-2.204</v>
      </c>
      <c r="H1658" s="417" t="s">
        <v>34</v>
      </c>
      <c r="I1658" s="418"/>
      <c r="J1658" s="419"/>
      <c r="K1658" s="417" t="s">
        <v>34</v>
      </c>
      <c r="L1658" s="418"/>
      <c r="M1658" s="419"/>
      <c r="N1658" s="417" t="s">
        <v>34</v>
      </c>
      <c r="O1658" s="418"/>
      <c r="P1658" s="419"/>
      <c r="Q1658" s="417" t="s">
        <v>34</v>
      </c>
      <c r="R1658" s="418"/>
    </row>
    <row r="1659" spans="1:18" s="420" customFormat="1" ht="13.5" hidden="1" outlineLevel="3">
      <c r="A1659" s="412"/>
      <c r="B1659" s="413"/>
      <c r="C1659" s="404" t="s">
        <v>223</v>
      </c>
      <c r="D1659" s="462" t="s">
        <v>34</v>
      </c>
      <c r="E1659" s="415" t="s">
        <v>1859</v>
      </c>
      <c r="F1659" s="413"/>
      <c r="G1659" s="416">
        <v>-0.179</v>
      </c>
      <c r="H1659" s="417" t="s">
        <v>34</v>
      </c>
      <c r="I1659" s="418"/>
      <c r="J1659" s="419"/>
      <c r="K1659" s="417" t="s">
        <v>34</v>
      </c>
      <c r="L1659" s="418"/>
      <c r="M1659" s="419"/>
      <c r="N1659" s="417" t="s">
        <v>34</v>
      </c>
      <c r="O1659" s="418"/>
      <c r="P1659" s="419"/>
      <c r="Q1659" s="417" t="s">
        <v>34</v>
      </c>
      <c r="R1659" s="418"/>
    </row>
    <row r="1660" spans="1:18" s="411" customFormat="1" ht="13.5" hidden="1" outlineLevel="3">
      <c r="A1660" s="402"/>
      <c r="B1660" s="403"/>
      <c r="C1660" s="404" t="s">
        <v>223</v>
      </c>
      <c r="D1660" s="407" t="s">
        <v>34</v>
      </c>
      <c r="E1660" s="406" t="s">
        <v>768</v>
      </c>
      <c r="F1660" s="403"/>
      <c r="G1660" s="407" t="s">
        <v>34</v>
      </c>
      <c r="H1660" s="408" t="s">
        <v>34</v>
      </c>
      <c r="I1660" s="409"/>
      <c r="J1660" s="410"/>
      <c r="K1660" s="408" t="s">
        <v>34</v>
      </c>
      <c r="L1660" s="409"/>
      <c r="M1660" s="410"/>
      <c r="N1660" s="408" t="s">
        <v>34</v>
      </c>
      <c r="O1660" s="409"/>
      <c r="P1660" s="410"/>
      <c r="Q1660" s="408" t="s">
        <v>34</v>
      </c>
      <c r="R1660" s="409"/>
    </row>
    <row r="1661" spans="1:18" s="420" customFormat="1" ht="13.5" hidden="1" outlineLevel="3">
      <c r="A1661" s="412"/>
      <c r="B1661" s="413"/>
      <c r="C1661" s="404" t="s">
        <v>223</v>
      </c>
      <c r="D1661" s="462" t="s">
        <v>34</v>
      </c>
      <c r="E1661" s="415" t="s">
        <v>1860</v>
      </c>
      <c r="F1661" s="413"/>
      <c r="G1661" s="416">
        <v>5.563</v>
      </c>
      <c r="H1661" s="417" t="s">
        <v>34</v>
      </c>
      <c r="I1661" s="418"/>
      <c r="J1661" s="419"/>
      <c r="K1661" s="417" t="s">
        <v>34</v>
      </c>
      <c r="L1661" s="418"/>
      <c r="M1661" s="419"/>
      <c r="N1661" s="417" t="s">
        <v>34</v>
      </c>
      <c r="O1661" s="418"/>
      <c r="P1661" s="419"/>
      <c r="Q1661" s="417" t="s">
        <v>34</v>
      </c>
      <c r="R1661" s="418"/>
    </row>
    <row r="1662" spans="1:18" s="420" customFormat="1" ht="13.5" hidden="1" outlineLevel="3">
      <c r="A1662" s="412"/>
      <c r="B1662" s="413"/>
      <c r="C1662" s="404" t="s">
        <v>223</v>
      </c>
      <c r="D1662" s="462" t="s">
        <v>34</v>
      </c>
      <c r="E1662" s="415" t="s">
        <v>1861</v>
      </c>
      <c r="F1662" s="413"/>
      <c r="G1662" s="416">
        <v>-1.994</v>
      </c>
      <c r="H1662" s="417" t="s">
        <v>34</v>
      </c>
      <c r="I1662" s="418"/>
      <c r="J1662" s="419"/>
      <c r="K1662" s="417" t="s">
        <v>34</v>
      </c>
      <c r="L1662" s="418"/>
      <c r="M1662" s="419"/>
      <c r="N1662" s="417" t="s">
        <v>34</v>
      </c>
      <c r="O1662" s="418"/>
      <c r="P1662" s="419"/>
      <c r="Q1662" s="417" t="s">
        <v>34</v>
      </c>
      <c r="R1662" s="418"/>
    </row>
    <row r="1663" spans="1:18" s="420" customFormat="1" ht="13.5" hidden="1" outlineLevel="3">
      <c r="A1663" s="412"/>
      <c r="B1663" s="413"/>
      <c r="C1663" s="404" t="s">
        <v>223</v>
      </c>
      <c r="D1663" s="462" t="s">
        <v>34</v>
      </c>
      <c r="E1663" s="415" t="s">
        <v>1862</v>
      </c>
      <c r="F1663" s="413"/>
      <c r="G1663" s="416">
        <v>8.2</v>
      </c>
      <c r="H1663" s="417" t="s">
        <v>34</v>
      </c>
      <c r="I1663" s="418"/>
      <c r="J1663" s="419"/>
      <c r="K1663" s="417" t="s">
        <v>34</v>
      </c>
      <c r="L1663" s="418"/>
      <c r="M1663" s="419"/>
      <c r="N1663" s="417" t="s">
        <v>34</v>
      </c>
      <c r="O1663" s="418"/>
      <c r="P1663" s="419"/>
      <c r="Q1663" s="417" t="s">
        <v>34</v>
      </c>
      <c r="R1663" s="418"/>
    </row>
    <row r="1664" spans="1:18" s="429" customFormat="1" ht="13.5" hidden="1" outlineLevel="3">
      <c r="A1664" s="421"/>
      <c r="B1664" s="422"/>
      <c r="C1664" s="404" t="s">
        <v>223</v>
      </c>
      <c r="D1664" s="464" t="s">
        <v>34</v>
      </c>
      <c r="E1664" s="424" t="s">
        <v>227</v>
      </c>
      <c r="F1664" s="422"/>
      <c r="G1664" s="425">
        <v>36.074</v>
      </c>
      <c r="H1664" s="426" t="s">
        <v>34</v>
      </c>
      <c r="I1664" s="427"/>
      <c r="J1664" s="428"/>
      <c r="K1664" s="426" t="s">
        <v>34</v>
      </c>
      <c r="L1664" s="427"/>
      <c r="M1664" s="428"/>
      <c r="N1664" s="426" t="s">
        <v>34</v>
      </c>
      <c r="O1664" s="427"/>
      <c r="P1664" s="428"/>
      <c r="Q1664" s="426" t="s">
        <v>34</v>
      </c>
      <c r="R1664" s="427"/>
    </row>
    <row r="1665" spans="1:18" s="320" customFormat="1" ht="22.5" customHeight="1" outlineLevel="2" collapsed="1">
      <c r="A1665" s="321"/>
      <c r="B1665" s="430" t="s">
        <v>1863</v>
      </c>
      <c r="C1665" s="430" t="s">
        <v>218</v>
      </c>
      <c r="D1665" s="465" t="s">
        <v>1864</v>
      </c>
      <c r="E1665" s="431" t="s">
        <v>1865</v>
      </c>
      <c r="F1665" s="432" t="s">
        <v>265</v>
      </c>
      <c r="G1665" s="433">
        <v>40.361</v>
      </c>
      <c r="H1665" s="434">
        <v>1253.9</v>
      </c>
      <c r="I1665" s="435">
        <f>ROUND(H1665*G1665,2)</f>
        <v>50608.66</v>
      </c>
      <c r="J1665" s="436"/>
      <c r="K1665" s="434">
        <v>1253.9</v>
      </c>
      <c r="L1665" s="435">
        <f>ROUND(K1665*J1665,2)</f>
        <v>0</v>
      </c>
      <c r="M1665" s="436">
        <f>M1674</f>
        <v>-0.4</v>
      </c>
      <c r="N1665" s="434">
        <v>1253.9</v>
      </c>
      <c r="O1665" s="435">
        <f>ROUND(N1665*M1665,2)</f>
        <v>-501.56</v>
      </c>
      <c r="P1665" s="436">
        <f aca="true" t="shared" si="24" ref="P1665:P1718">J1665+M1665+G1665</f>
        <v>39.961</v>
      </c>
      <c r="Q1665" s="434">
        <v>1253.9</v>
      </c>
      <c r="R1665" s="435">
        <f>ROUND(Q1665*P1665,2)</f>
        <v>50107.1</v>
      </c>
    </row>
    <row r="1666" spans="1:18" s="411" customFormat="1" ht="13.5" hidden="1" outlineLevel="3">
      <c r="A1666" s="402"/>
      <c r="B1666" s="403"/>
      <c r="C1666" s="404" t="s">
        <v>223</v>
      </c>
      <c r="D1666" s="407" t="s">
        <v>34</v>
      </c>
      <c r="E1666" s="406" t="s">
        <v>1463</v>
      </c>
      <c r="F1666" s="403"/>
      <c r="G1666" s="407" t="s">
        <v>34</v>
      </c>
      <c r="H1666" s="408" t="s">
        <v>34</v>
      </c>
      <c r="I1666" s="409"/>
      <c r="J1666" s="410"/>
      <c r="K1666" s="408" t="s">
        <v>34</v>
      </c>
      <c r="L1666" s="409"/>
      <c r="M1666" s="410"/>
      <c r="N1666" s="408" t="s">
        <v>34</v>
      </c>
      <c r="O1666" s="409"/>
      <c r="P1666" s="410"/>
      <c r="Q1666" s="408" t="s">
        <v>34</v>
      </c>
      <c r="R1666" s="409"/>
    </row>
    <row r="1667" spans="1:18" s="411" customFormat="1" ht="13.5" hidden="1" outlineLevel="3">
      <c r="A1667" s="402"/>
      <c r="B1667" s="403"/>
      <c r="C1667" s="404" t="s">
        <v>223</v>
      </c>
      <c r="D1667" s="407" t="s">
        <v>34</v>
      </c>
      <c r="E1667" s="406" t="s">
        <v>677</v>
      </c>
      <c r="F1667" s="403"/>
      <c r="G1667" s="407" t="s">
        <v>34</v>
      </c>
      <c r="H1667" s="408" t="s">
        <v>34</v>
      </c>
      <c r="I1667" s="409"/>
      <c r="J1667" s="410"/>
      <c r="K1667" s="408" t="s">
        <v>34</v>
      </c>
      <c r="L1667" s="409"/>
      <c r="M1667" s="410"/>
      <c r="N1667" s="408" t="s">
        <v>34</v>
      </c>
      <c r="O1667" s="409"/>
      <c r="P1667" s="410"/>
      <c r="Q1667" s="408" t="s">
        <v>34</v>
      </c>
      <c r="R1667" s="409"/>
    </row>
    <row r="1668" spans="1:18" s="420" customFormat="1" ht="13.5" hidden="1" outlineLevel="3">
      <c r="A1668" s="412"/>
      <c r="B1668" s="413"/>
      <c r="C1668" s="404" t="s">
        <v>223</v>
      </c>
      <c r="D1668" s="462" t="s">
        <v>34</v>
      </c>
      <c r="E1668" s="415" t="s">
        <v>1866</v>
      </c>
      <c r="F1668" s="413"/>
      <c r="G1668" s="416">
        <v>11.966</v>
      </c>
      <c r="H1668" s="417" t="s">
        <v>34</v>
      </c>
      <c r="I1668" s="418"/>
      <c r="J1668" s="419"/>
      <c r="K1668" s="417" t="s">
        <v>34</v>
      </c>
      <c r="L1668" s="418"/>
      <c r="M1668" s="419"/>
      <c r="N1668" s="417" t="s">
        <v>34</v>
      </c>
      <c r="O1668" s="418"/>
      <c r="P1668" s="419"/>
      <c r="Q1668" s="417" t="s">
        <v>34</v>
      </c>
      <c r="R1668" s="418"/>
    </row>
    <row r="1669" spans="1:18" s="420" customFormat="1" ht="13.5" hidden="1" outlineLevel="3">
      <c r="A1669" s="412"/>
      <c r="B1669" s="413"/>
      <c r="C1669" s="404" t="s">
        <v>223</v>
      </c>
      <c r="D1669" s="462" t="s">
        <v>34</v>
      </c>
      <c r="E1669" s="415" t="s">
        <v>1867</v>
      </c>
      <c r="F1669" s="413"/>
      <c r="G1669" s="416">
        <v>2.1</v>
      </c>
      <c r="H1669" s="417" t="s">
        <v>34</v>
      </c>
      <c r="I1669" s="418"/>
      <c r="J1669" s="419"/>
      <c r="K1669" s="417" t="s">
        <v>34</v>
      </c>
      <c r="L1669" s="418"/>
      <c r="M1669" s="419"/>
      <c r="N1669" s="417" t="s">
        <v>34</v>
      </c>
      <c r="O1669" s="418"/>
      <c r="P1669" s="419"/>
      <c r="Q1669" s="417" t="s">
        <v>34</v>
      </c>
      <c r="R1669" s="418"/>
    </row>
    <row r="1670" spans="1:18" s="411" customFormat="1" ht="13.5" hidden="1" outlineLevel="3">
      <c r="A1670" s="402"/>
      <c r="B1670" s="403"/>
      <c r="C1670" s="404" t="s">
        <v>223</v>
      </c>
      <c r="D1670" s="407" t="s">
        <v>34</v>
      </c>
      <c r="E1670" s="406" t="s">
        <v>759</v>
      </c>
      <c r="F1670" s="403"/>
      <c r="G1670" s="407" t="s">
        <v>34</v>
      </c>
      <c r="H1670" s="408" t="s">
        <v>34</v>
      </c>
      <c r="I1670" s="409"/>
      <c r="J1670" s="410"/>
      <c r="K1670" s="408" t="s">
        <v>34</v>
      </c>
      <c r="L1670" s="409"/>
      <c r="M1670" s="410"/>
      <c r="N1670" s="408" t="s">
        <v>34</v>
      </c>
      <c r="O1670" s="409"/>
      <c r="P1670" s="410"/>
      <c r="Q1670" s="408" t="s">
        <v>34</v>
      </c>
      <c r="R1670" s="409"/>
    </row>
    <row r="1671" spans="1:18" s="420" customFormat="1" ht="13.5" hidden="1" outlineLevel="3">
      <c r="A1671" s="412"/>
      <c r="B1671" s="413"/>
      <c r="C1671" s="404" t="s">
        <v>223</v>
      </c>
      <c r="D1671" s="462" t="s">
        <v>34</v>
      </c>
      <c r="E1671" s="415" t="s">
        <v>1868</v>
      </c>
      <c r="F1671" s="413"/>
      <c r="G1671" s="416">
        <v>3.953</v>
      </c>
      <c r="H1671" s="417" t="s">
        <v>34</v>
      </c>
      <c r="I1671" s="418"/>
      <c r="J1671" s="419"/>
      <c r="K1671" s="417" t="s">
        <v>34</v>
      </c>
      <c r="L1671" s="418"/>
      <c r="M1671" s="419"/>
      <c r="N1671" s="417" t="s">
        <v>34</v>
      </c>
      <c r="O1671" s="418"/>
      <c r="P1671" s="419"/>
      <c r="Q1671" s="417" t="s">
        <v>34</v>
      </c>
      <c r="R1671" s="418"/>
    </row>
    <row r="1672" spans="1:18" s="420" customFormat="1" ht="13.5" hidden="1" outlineLevel="3">
      <c r="A1672" s="412"/>
      <c r="B1672" s="413"/>
      <c r="C1672" s="404" t="s">
        <v>223</v>
      </c>
      <c r="D1672" s="462" t="s">
        <v>34</v>
      </c>
      <c r="E1672" s="415" t="s">
        <v>1869</v>
      </c>
      <c r="F1672" s="413"/>
      <c r="G1672" s="416">
        <v>0.84</v>
      </c>
      <c r="H1672" s="417" t="s">
        <v>34</v>
      </c>
      <c r="I1672" s="418"/>
      <c r="J1672" s="419"/>
      <c r="K1672" s="417" t="s">
        <v>34</v>
      </c>
      <c r="L1672" s="418"/>
      <c r="M1672" s="419"/>
      <c r="N1672" s="417" t="s">
        <v>34</v>
      </c>
      <c r="O1672" s="418"/>
      <c r="P1672" s="419"/>
      <c r="Q1672" s="417" t="s">
        <v>34</v>
      </c>
      <c r="R1672" s="418"/>
    </row>
    <row r="1673" spans="1:18" s="411" customFormat="1" ht="13.5" hidden="1" outlineLevel="3">
      <c r="A1673" s="402"/>
      <c r="B1673" s="403"/>
      <c r="C1673" s="404" t="s">
        <v>223</v>
      </c>
      <c r="D1673" s="407" t="s">
        <v>34</v>
      </c>
      <c r="E1673" s="438" t="s">
        <v>763</v>
      </c>
      <c r="F1673" s="437"/>
      <c r="G1673" s="439" t="s">
        <v>34</v>
      </c>
      <c r="H1673" s="408" t="s">
        <v>34</v>
      </c>
      <c r="I1673" s="409"/>
      <c r="J1673" s="410"/>
      <c r="K1673" s="408" t="s">
        <v>34</v>
      </c>
      <c r="L1673" s="409"/>
      <c r="M1673" s="410"/>
      <c r="N1673" s="408" t="s">
        <v>34</v>
      </c>
      <c r="O1673" s="409"/>
      <c r="P1673" s="410"/>
      <c r="Q1673" s="408" t="s">
        <v>34</v>
      </c>
      <c r="R1673" s="409"/>
    </row>
    <row r="1674" spans="1:18" s="420" customFormat="1" ht="13.5" hidden="1" outlineLevel="3">
      <c r="A1674" s="412"/>
      <c r="B1674" s="413"/>
      <c r="C1674" s="404" t="s">
        <v>223</v>
      </c>
      <c r="D1674" s="462" t="s">
        <v>34</v>
      </c>
      <c r="E1674" s="441" t="s">
        <v>1870</v>
      </c>
      <c r="F1674" s="440"/>
      <c r="G1674" s="442">
        <v>0.4</v>
      </c>
      <c r="H1674" s="417" t="s">
        <v>34</v>
      </c>
      <c r="I1674" s="418"/>
      <c r="J1674" s="419"/>
      <c r="K1674" s="417" t="s">
        <v>34</v>
      </c>
      <c r="L1674" s="418"/>
      <c r="M1674" s="443">
        <f>-G1674</f>
        <v>-0.4</v>
      </c>
      <c r="N1674" s="417" t="s">
        <v>34</v>
      </c>
      <c r="O1674" s="418"/>
      <c r="P1674" s="419"/>
      <c r="Q1674" s="417" t="s">
        <v>34</v>
      </c>
      <c r="R1674" s="418"/>
    </row>
    <row r="1675" spans="1:18" s="411" customFormat="1" ht="13.5" hidden="1" outlineLevel="3">
      <c r="A1675" s="402"/>
      <c r="B1675" s="403"/>
      <c r="C1675" s="404" t="s">
        <v>223</v>
      </c>
      <c r="D1675" s="407" t="s">
        <v>34</v>
      </c>
      <c r="E1675" s="406" t="s">
        <v>765</v>
      </c>
      <c r="F1675" s="403"/>
      <c r="G1675" s="407" t="s">
        <v>34</v>
      </c>
      <c r="H1675" s="408" t="s">
        <v>34</v>
      </c>
      <c r="I1675" s="409"/>
      <c r="J1675" s="410"/>
      <c r="K1675" s="408" t="s">
        <v>34</v>
      </c>
      <c r="L1675" s="409"/>
      <c r="M1675" s="410"/>
      <c r="N1675" s="408" t="s">
        <v>34</v>
      </c>
      <c r="O1675" s="409"/>
      <c r="P1675" s="410"/>
      <c r="Q1675" s="408" t="s">
        <v>34</v>
      </c>
      <c r="R1675" s="409"/>
    </row>
    <row r="1676" spans="1:18" s="420" customFormat="1" ht="13.5" hidden="1" outlineLevel="3">
      <c r="A1676" s="412"/>
      <c r="B1676" s="413"/>
      <c r="C1676" s="404" t="s">
        <v>223</v>
      </c>
      <c r="D1676" s="462" t="s">
        <v>34</v>
      </c>
      <c r="E1676" s="415" t="s">
        <v>1871</v>
      </c>
      <c r="F1676" s="413"/>
      <c r="G1676" s="416">
        <v>5.458</v>
      </c>
      <c r="H1676" s="417" t="s">
        <v>34</v>
      </c>
      <c r="I1676" s="418"/>
      <c r="J1676" s="419"/>
      <c r="K1676" s="417" t="s">
        <v>34</v>
      </c>
      <c r="L1676" s="418"/>
      <c r="M1676" s="419"/>
      <c r="N1676" s="417" t="s">
        <v>34</v>
      </c>
      <c r="O1676" s="418"/>
      <c r="P1676" s="419"/>
      <c r="Q1676" s="417" t="s">
        <v>34</v>
      </c>
      <c r="R1676" s="418"/>
    </row>
    <row r="1677" spans="1:18" s="420" customFormat="1" ht="13.5" hidden="1" outlineLevel="3">
      <c r="A1677" s="412"/>
      <c r="B1677" s="413"/>
      <c r="C1677" s="404" t="s">
        <v>223</v>
      </c>
      <c r="D1677" s="462" t="s">
        <v>34</v>
      </c>
      <c r="E1677" s="415" t="s">
        <v>1872</v>
      </c>
      <c r="F1677" s="413"/>
      <c r="G1677" s="416">
        <v>0.787</v>
      </c>
      <c r="H1677" s="417" t="s">
        <v>34</v>
      </c>
      <c r="I1677" s="418"/>
      <c r="J1677" s="419"/>
      <c r="K1677" s="417" t="s">
        <v>34</v>
      </c>
      <c r="L1677" s="418"/>
      <c r="M1677" s="419"/>
      <c r="N1677" s="417" t="s">
        <v>34</v>
      </c>
      <c r="O1677" s="418"/>
      <c r="P1677" s="419"/>
      <c r="Q1677" s="417" t="s">
        <v>34</v>
      </c>
      <c r="R1677" s="418"/>
    </row>
    <row r="1678" spans="1:18" s="411" customFormat="1" ht="13.5" hidden="1" outlineLevel="3">
      <c r="A1678" s="402"/>
      <c r="B1678" s="403"/>
      <c r="C1678" s="404" t="s">
        <v>223</v>
      </c>
      <c r="D1678" s="407" t="s">
        <v>34</v>
      </c>
      <c r="E1678" s="406" t="s">
        <v>768</v>
      </c>
      <c r="F1678" s="403"/>
      <c r="G1678" s="407" t="s">
        <v>34</v>
      </c>
      <c r="H1678" s="408" t="s">
        <v>34</v>
      </c>
      <c r="I1678" s="409"/>
      <c r="J1678" s="410"/>
      <c r="K1678" s="408" t="s">
        <v>34</v>
      </c>
      <c r="L1678" s="409"/>
      <c r="M1678" s="410"/>
      <c r="N1678" s="408" t="s">
        <v>34</v>
      </c>
      <c r="O1678" s="409"/>
      <c r="P1678" s="410"/>
      <c r="Q1678" s="408" t="s">
        <v>34</v>
      </c>
      <c r="R1678" s="409"/>
    </row>
    <row r="1679" spans="1:18" s="420" customFormat="1" ht="13.5" hidden="1" outlineLevel="3">
      <c r="A1679" s="412"/>
      <c r="B1679" s="413"/>
      <c r="C1679" s="404" t="s">
        <v>223</v>
      </c>
      <c r="D1679" s="462" t="s">
        <v>34</v>
      </c>
      <c r="E1679" s="415" t="s">
        <v>1873</v>
      </c>
      <c r="F1679" s="413"/>
      <c r="G1679" s="416">
        <v>4.938</v>
      </c>
      <c r="H1679" s="417" t="s">
        <v>34</v>
      </c>
      <c r="I1679" s="418"/>
      <c r="J1679" s="419"/>
      <c r="K1679" s="417" t="s">
        <v>34</v>
      </c>
      <c r="L1679" s="418"/>
      <c r="M1679" s="419"/>
      <c r="N1679" s="417" t="s">
        <v>34</v>
      </c>
      <c r="O1679" s="418"/>
      <c r="P1679" s="419"/>
      <c r="Q1679" s="417" t="s">
        <v>34</v>
      </c>
      <c r="R1679" s="418"/>
    </row>
    <row r="1680" spans="1:18" s="411" customFormat="1" ht="13.5" hidden="1" outlineLevel="3">
      <c r="A1680" s="402"/>
      <c r="B1680" s="403"/>
      <c r="C1680" s="404" t="s">
        <v>223</v>
      </c>
      <c r="D1680" s="407" t="s">
        <v>34</v>
      </c>
      <c r="E1680" s="406" t="s">
        <v>1874</v>
      </c>
      <c r="F1680" s="403"/>
      <c r="G1680" s="407" t="s">
        <v>34</v>
      </c>
      <c r="H1680" s="408" t="s">
        <v>34</v>
      </c>
      <c r="I1680" s="409"/>
      <c r="J1680" s="410"/>
      <c r="K1680" s="408" t="s">
        <v>34</v>
      </c>
      <c r="L1680" s="409"/>
      <c r="M1680" s="410"/>
      <c r="N1680" s="408" t="s">
        <v>34</v>
      </c>
      <c r="O1680" s="409"/>
      <c r="P1680" s="410"/>
      <c r="Q1680" s="408" t="s">
        <v>34</v>
      </c>
      <c r="R1680" s="409"/>
    </row>
    <row r="1681" spans="1:18" s="420" customFormat="1" ht="13.5" hidden="1" outlineLevel="3">
      <c r="A1681" s="412"/>
      <c r="B1681" s="413"/>
      <c r="C1681" s="404" t="s">
        <v>223</v>
      </c>
      <c r="D1681" s="462" t="s">
        <v>34</v>
      </c>
      <c r="E1681" s="415" t="s">
        <v>1875</v>
      </c>
      <c r="F1681" s="413"/>
      <c r="G1681" s="416">
        <v>9.919</v>
      </c>
      <c r="H1681" s="417" t="s">
        <v>34</v>
      </c>
      <c r="I1681" s="418"/>
      <c r="J1681" s="419"/>
      <c r="K1681" s="417" t="s">
        <v>34</v>
      </c>
      <c r="L1681" s="418"/>
      <c r="M1681" s="419"/>
      <c r="N1681" s="417" t="s">
        <v>34</v>
      </c>
      <c r="O1681" s="418"/>
      <c r="P1681" s="419"/>
      <c r="Q1681" s="417" t="s">
        <v>34</v>
      </c>
      <c r="R1681" s="418"/>
    </row>
    <row r="1682" spans="1:18" s="429" customFormat="1" ht="13.5" hidden="1" outlineLevel="3">
      <c r="A1682" s="421"/>
      <c r="B1682" s="422"/>
      <c r="C1682" s="404" t="s">
        <v>223</v>
      </c>
      <c r="D1682" s="464" t="s">
        <v>34</v>
      </c>
      <c r="E1682" s="424" t="s">
        <v>227</v>
      </c>
      <c r="F1682" s="422"/>
      <c r="G1682" s="425">
        <v>40.361</v>
      </c>
      <c r="H1682" s="426" t="s">
        <v>34</v>
      </c>
      <c r="I1682" s="427"/>
      <c r="J1682" s="428"/>
      <c r="K1682" s="426" t="s">
        <v>34</v>
      </c>
      <c r="L1682" s="427"/>
      <c r="M1682" s="428"/>
      <c r="N1682" s="426" t="s">
        <v>34</v>
      </c>
      <c r="O1682" s="427"/>
      <c r="P1682" s="428"/>
      <c r="Q1682" s="426" t="s">
        <v>34</v>
      </c>
      <c r="R1682" s="427"/>
    </row>
    <row r="1683" spans="1:18" s="320" customFormat="1" ht="22.5" customHeight="1" outlineLevel="2" collapsed="1">
      <c r="A1683" s="321"/>
      <c r="B1683" s="430" t="s">
        <v>1876</v>
      </c>
      <c r="C1683" s="430" t="s">
        <v>218</v>
      </c>
      <c r="D1683" s="465" t="s">
        <v>1388</v>
      </c>
      <c r="E1683" s="431" t="s">
        <v>1389</v>
      </c>
      <c r="F1683" s="432" t="s">
        <v>366</v>
      </c>
      <c r="G1683" s="433">
        <v>132</v>
      </c>
      <c r="H1683" s="434">
        <v>390.1</v>
      </c>
      <c r="I1683" s="435">
        <f>ROUND(H1683*G1683,2)</f>
        <v>51493.2</v>
      </c>
      <c r="J1683" s="436"/>
      <c r="K1683" s="434">
        <v>390.1</v>
      </c>
      <c r="L1683" s="435">
        <f>ROUND(K1683*J1683,2)</f>
        <v>0</v>
      </c>
      <c r="M1683" s="436">
        <f>SUM(M1685:M1700)</f>
        <v>-8.4</v>
      </c>
      <c r="N1683" s="434">
        <v>390.1</v>
      </c>
      <c r="O1683" s="435">
        <f>ROUND(N1683*M1683,2)</f>
        <v>-3276.84</v>
      </c>
      <c r="P1683" s="436">
        <f t="shared" si="24"/>
        <v>123.6</v>
      </c>
      <c r="Q1683" s="434">
        <v>390.1</v>
      </c>
      <c r="R1683" s="435">
        <f>ROUND(Q1683*P1683,2)</f>
        <v>48216.36</v>
      </c>
    </row>
    <row r="1684" spans="1:18" s="411" customFormat="1" ht="13.5" hidden="1" outlineLevel="3">
      <c r="A1684" s="402"/>
      <c r="B1684" s="403"/>
      <c r="C1684" s="404" t="s">
        <v>223</v>
      </c>
      <c r="D1684" s="407" t="s">
        <v>34</v>
      </c>
      <c r="E1684" s="406" t="s">
        <v>1463</v>
      </c>
      <c r="F1684" s="403"/>
      <c r="G1684" s="407" t="s">
        <v>34</v>
      </c>
      <c r="H1684" s="408" t="s">
        <v>34</v>
      </c>
      <c r="I1684" s="409"/>
      <c r="J1684" s="410"/>
      <c r="K1684" s="408" t="s">
        <v>34</v>
      </c>
      <c r="L1684" s="409"/>
      <c r="M1684" s="410"/>
      <c r="N1684" s="408" t="s">
        <v>34</v>
      </c>
      <c r="O1684" s="409"/>
      <c r="P1684" s="410"/>
      <c r="Q1684" s="408" t="s">
        <v>34</v>
      </c>
      <c r="R1684" s="409"/>
    </row>
    <row r="1685" spans="1:18" s="411" customFormat="1" ht="13.5" hidden="1" outlineLevel="3">
      <c r="A1685" s="402"/>
      <c r="B1685" s="403"/>
      <c r="C1685" s="404" t="s">
        <v>223</v>
      </c>
      <c r="D1685" s="407" t="s">
        <v>34</v>
      </c>
      <c r="E1685" s="406" t="s">
        <v>1877</v>
      </c>
      <c r="F1685" s="403"/>
      <c r="G1685" s="407" t="s">
        <v>34</v>
      </c>
      <c r="H1685" s="408" t="s">
        <v>34</v>
      </c>
      <c r="I1685" s="409"/>
      <c r="J1685" s="410"/>
      <c r="K1685" s="408" t="s">
        <v>34</v>
      </c>
      <c r="L1685" s="409"/>
      <c r="M1685" s="410"/>
      <c r="N1685" s="408" t="s">
        <v>34</v>
      </c>
      <c r="O1685" s="409"/>
      <c r="P1685" s="410"/>
      <c r="Q1685" s="408" t="s">
        <v>34</v>
      </c>
      <c r="R1685" s="409"/>
    </row>
    <row r="1686" spans="1:18" s="420" customFormat="1" ht="13.5" hidden="1" outlineLevel="3">
      <c r="A1686" s="412"/>
      <c r="B1686" s="413"/>
      <c r="C1686" s="404" t="s">
        <v>223</v>
      </c>
      <c r="D1686" s="462" t="s">
        <v>34</v>
      </c>
      <c r="E1686" s="415" t="s">
        <v>1878</v>
      </c>
      <c r="F1686" s="413"/>
      <c r="G1686" s="416">
        <v>18.8</v>
      </c>
      <c r="H1686" s="417" t="s">
        <v>34</v>
      </c>
      <c r="I1686" s="418"/>
      <c r="J1686" s="419"/>
      <c r="K1686" s="417" t="s">
        <v>34</v>
      </c>
      <c r="L1686" s="418"/>
      <c r="M1686" s="419"/>
      <c r="N1686" s="417" t="s">
        <v>34</v>
      </c>
      <c r="O1686" s="418"/>
      <c r="P1686" s="419"/>
      <c r="Q1686" s="417" t="s">
        <v>34</v>
      </c>
      <c r="R1686" s="418"/>
    </row>
    <row r="1687" spans="1:18" s="420" customFormat="1" ht="13.5" hidden="1" outlineLevel="3">
      <c r="A1687" s="412"/>
      <c r="B1687" s="413"/>
      <c r="C1687" s="404" t="s">
        <v>223</v>
      </c>
      <c r="D1687" s="462" t="s">
        <v>34</v>
      </c>
      <c r="E1687" s="415" t="s">
        <v>1879</v>
      </c>
      <c r="F1687" s="413"/>
      <c r="G1687" s="416">
        <v>10.4</v>
      </c>
      <c r="H1687" s="417" t="s">
        <v>34</v>
      </c>
      <c r="I1687" s="418"/>
      <c r="J1687" s="419"/>
      <c r="K1687" s="417" t="s">
        <v>34</v>
      </c>
      <c r="L1687" s="418"/>
      <c r="M1687" s="443"/>
      <c r="N1687" s="417" t="s">
        <v>34</v>
      </c>
      <c r="O1687" s="418"/>
      <c r="P1687" s="419"/>
      <c r="Q1687" s="417" t="s">
        <v>34</v>
      </c>
      <c r="R1687" s="418"/>
    </row>
    <row r="1688" spans="1:18" s="420" customFormat="1" ht="13.5" hidden="1" outlineLevel="3">
      <c r="A1688" s="412"/>
      <c r="B1688" s="413"/>
      <c r="C1688" s="404" t="s">
        <v>223</v>
      </c>
      <c r="D1688" s="462" t="s">
        <v>34</v>
      </c>
      <c r="E1688" s="441" t="s">
        <v>1880</v>
      </c>
      <c r="F1688" s="440"/>
      <c r="G1688" s="442">
        <v>5.2</v>
      </c>
      <c r="H1688" s="417" t="s">
        <v>34</v>
      </c>
      <c r="I1688" s="418"/>
      <c r="J1688" s="419"/>
      <c r="K1688" s="417" t="s">
        <v>34</v>
      </c>
      <c r="L1688" s="418"/>
      <c r="M1688" s="443">
        <f>-G1688</f>
        <v>-5.2</v>
      </c>
      <c r="N1688" s="417" t="s">
        <v>34</v>
      </c>
      <c r="O1688" s="418"/>
      <c r="P1688" s="419"/>
      <c r="Q1688" s="417" t="s">
        <v>34</v>
      </c>
      <c r="R1688" s="418"/>
    </row>
    <row r="1689" spans="1:18" s="420" customFormat="1" ht="13.5" hidden="1" outlineLevel="3">
      <c r="A1689" s="412"/>
      <c r="B1689" s="413"/>
      <c r="C1689" s="404" t="s">
        <v>223</v>
      </c>
      <c r="D1689" s="462" t="s">
        <v>34</v>
      </c>
      <c r="E1689" s="415" t="s">
        <v>1881</v>
      </c>
      <c r="F1689" s="413"/>
      <c r="G1689" s="416">
        <v>10.6</v>
      </c>
      <c r="H1689" s="417" t="s">
        <v>34</v>
      </c>
      <c r="I1689" s="418"/>
      <c r="J1689" s="419"/>
      <c r="K1689" s="417" t="s">
        <v>34</v>
      </c>
      <c r="L1689" s="418"/>
      <c r="M1689" s="419"/>
      <c r="N1689" s="417" t="s">
        <v>34</v>
      </c>
      <c r="O1689" s="418"/>
      <c r="P1689" s="419"/>
      <c r="Q1689" s="417" t="s">
        <v>34</v>
      </c>
      <c r="R1689" s="418"/>
    </row>
    <row r="1690" spans="1:18" s="420" customFormat="1" ht="13.5" hidden="1" outlineLevel="3">
      <c r="A1690" s="412"/>
      <c r="B1690" s="413"/>
      <c r="C1690" s="404" t="s">
        <v>223</v>
      </c>
      <c r="D1690" s="462" t="s">
        <v>34</v>
      </c>
      <c r="E1690" s="415" t="s">
        <v>1882</v>
      </c>
      <c r="F1690" s="413"/>
      <c r="G1690" s="416">
        <v>10.6</v>
      </c>
      <c r="H1690" s="417" t="s">
        <v>34</v>
      </c>
      <c r="I1690" s="418"/>
      <c r="J1690" s="419"/>
      <c r="K1690" s="417" t="s">
        <v>34</v>
      </c>
      <c r="L1690" s="418"/>
      <c r="M1690" s="419"/>
      <c r="N1690" s="417" t="s">
        <v>34</v>
      </c>
      <c r="O1690" s="418"/>
      <c r="P1690" s="419"/>
      <c r="Q1690" s="417" t="s">
        <v>34</v>
      </c>
      <c r="R1690" s="418"/>
    </row>
    <row r="1691" spans="1:18" s="411" customFormat="1" ht="13.5" hidden="1" outlineLevel="3">
      <c r="A1691" s="402"/>
      <c r="B1691" s="403"/>
      <c r="C1691" s="404" t="s">
        <v>223</v>
      </c>
      <c r="D1691" s="407" t="s">
        <v>34</v>
      </c>
      <c r="E1691" s="406" t="s">
        <v>1883</v>
      </c>
      <c r="F1691" s="403"/>
      <c r="G1691" s="407" t="s">
        <v>34</v>
      </c>
      <c r="H1691" s="408" t="s">
        <v>34</v>
      </c>
      <c r="I1691" s="409"/>
      <c r="J1691" s="410"/>
      <c r="K1691" s="408" t="s">
        <v>34</v>
      </c>
      <c r="L1691" s="409"/>
      <c r="M1691" s="410"/>
      <c r="N1691" s="408" t="s">
        <v>34</v>
      </c>
      <c r="O1691" s="409"/>
      <c r="P1691" s="410"/>
      <c r="Q1691" s="408" t="s">
        <v>34</v>
      </c>
      <c r="R1691" s="409"/>
    </row>
    <row r="1692" spans="1:18" s="411" customFormat="1" ht="13.5" hidden="1" outlineLevel="3">
      <c r="A1692" s="402"/>
      <c r="B1692" s="403"/>
      <c r="C1692" s="404" t="s">
        <v>223</v>
      </c>
      <c r="D1692" s="407" t="s">
        <v>34</v>
      </c>
      <c r="E1692" s="406" t="s">
        <v>677</v>
      </c>
      <c r="F1692" s="403"/>
      <c r="G1692" s="407" t="s">
        <v>34</v>
      </c>
      <c r="H1692" s="408" t="s">
        <v>34</v>
      </c>
      <c r="I1692" s="409"/>
      <c r="J1692" s="410"/>
      <c r="K1692" s="408" t="s">
        <v>34</v>
      </c>
      <c r="L1692" s="409"/>
      <c r="M1692" s="410"/>
      <c r="N1692" s="408" t="s">
        <v>34</v>
      </c>
      <c r="O1692" s="409"/>
      <c r="P1692" s="410"/>
      <c r="Q1692" s="408" t="s">
        <v>34</v>
      </c>
      <c r="R1692" s="409"/>
    </row>
    <row r="1693" spans="1:18" s="420" customFormat="1" ht="13.5" hidden="1" outlineLevel="3">
      <c r="A1693" s="412"/>
      <c r="B1693" s="413"/>
      <c r="C1693" s="404" t="s">
        <v>223</v>
      </c>
      <c r="D1693" s="462" t="s">
        <v>34</v>
      </c>
      <c r="E1693" s="415" t="s">
        <v>1884</v>
      </c>
      <c r="F1693" s="413"/>
      <c r="G1693" s="416">
        <v>3.2</v>
      </c>
      <c r="H1693" s="417" t="s">
        <v>34</v>
      </c>
      <c r="I1693" s="418"/>
      <c r="J1693" s="419"/>
      <c r="K1693" s="417" t="s">
        <v>34</v>
      </c>
      <c r="L1693" s="418"/>
      <c r="M1693" s="419"/>
      <c r="N1693" s="417" t="s">
        <v>34</v>
      </c>
      <c r="O1693" s="418"/>
      <c r="P1693" s="419"/>
      <c r="Q1693" s="417" t="s">
        <v>34</v>
      </c>
      <c r="R1693" s="418"/>
    </row>
    <row r="1694" spans="1:18" s="420" customFormat="1" ht="13.5" hidden="1" outlineLevel="3">
      <c r="A1694" s="412"/>
      <c r="B1694" s="413"/>
      <c r="C1694" s="404" t="s">
        <v>223</v>
      </c>
      <c r="D1694" s="462" t="s">
        <v>34</v>
      </c>
      <c r="E1694" s="415" t="s">
        <v>1885</v>
      </c>
      <c r="F1694" s="413"/>
      <c r="G1694" s="416">
        <v>5.5</v>
      </c>
      <c r="H1694" s="417" t="s">
        <v>34</v>
      </c>
      <c r="I1694" s="418"/>
      <c r="J1694" s="419"/>
      <c r="K1694" s="417" t="s">
        <v>34</v>
      </c>
      <c r="L1694" s="418"/>
      <c r="M1694" s="419"/>
      <c r="N1694" s="417" t="s">
        <v>34</v>
      </c>
      <c r="O1694" s="418"/>
      <c r="P1694" s="419"/>
      <c r="Q1694" s="417" t="s">
        <v>34</v>
      </c>
      <c r="R1694" s="418"/>
    </row>
    <row r="1695" spans="1:18" s="420" customFormat="1" ht="13.5" hidden="1" outlineLevel="3">
      <c r="A1695" s="412"/>
      <c r="B1695" s="413"/>
      <c r="C1695" s="404" t="s">
        <v>223</v>
      </c>
      <c r="D1695" s="462" t="s">
        <v>34</v>
      </c>
      <c r="E1695" s="415" t="s">
        <v>1390</v>
      </c>
      <c r="F1695" s="413"/>
      <c r="G1695" s="416">
        <v>6.3</v>
      </c>
      <c r="H1695" s="417" t="s">
        <v>34</v>
      </c>
      <c r="I1695" s="418"/>
      <c r="J1695" s="419"/>
      <c r="K1695" s="417" t="s">
        <v>34</v>
      </c>
      <c r="L1695" s="418"/>
      <c r="M1695" s="419"/>
      <c r="N1695" s="417" t="s">
        <v>34</v>
      </c>
      <c r="O1695" s="418"/>
      <c r="P1695" s="419"/>
      <c r="Q1695" s="417" t="s">
        <v>34</v>
      </c>
      <c r="R1695" s="418"/>
    </row>
    <row r="1696" spans="1:18" s="411" customFormat="1" ht="13.5" hidden="1" outlineLevel="3">
      <c r="A1696" s="402"/>
      <c r="B1696" s="403"/>
      <c r="C1696" s="404" t="s">
        <v>223</v>
      </c>
      <c r="D1696" s="407" t="s">
        <v>34</v>
      </c>
      <c r="E1696" s="406" t="s">
        <v>759</v>
      </c>
      <c r="F1696" s="403"/>
      <c r="G1696" s="407" t="s">
        <v>34</v>
      </c>
      <c r="H1696" s="408" t="s">
        <v>34</v>
      </c>
      <c r="I1696" s="409"/>
      <c r="J1696" s="410"/>
      <c r="K1696" s="408" t="s">
        <v>34</v>
      </c>
      <c r="L1696" s="409"/>
      <c r="M1696" s="410"/>
      <c r="N1696" s="408" t="s">
        <v>34</v>
      </c>
      <c r="O1696" s="409"/>
      <c r="P1696" s="410"/>
      <c r="Q1696" s="408" t="s">
        <v>34</v>
      </c>
      <c r="R1696" s="409"/>
    </row>
    <row r="1697" spans="1:18" s="420" customFormat="1" ht="13.5" hidden="1" outlineLevel="3">
      <c r="A1697" s="412"/>
      <c r="B1697" s="413"/>
      <c r="C1697" s="404" t="s">
        <v>223</v>
      </c>
      <c r="D1697" s="462" t="s">
        <v>34</v>
      </c>
      <c r="E1697" s="415" t="s">
        <v>1886</v>
      </c>
      <c r="F1697" s="413"/>
      <c r="G1697" s="416">
        <v>11</v>
      </c>
      <c r="H1697" s="417" t="s">
        <v>34</v>
      </c>
      <c r="I1697" s="418"/>
      <c r="J1697" s="419"/>
      <c r="K1697" s="417" t="s">
        <v>34</v>
      </c>
      <c r="L1697" s="418"/>
      <c r="M1697" s="419"/>
      <c r="N1697" s="417" t="s">
        <v>34</v>
      </c>
      <c r="O1697" s="418"/>
      <c r="P1697" s="419"/>
      <c r="Q1697" s="417" t="s">
        <v>34</v>
      </c>
      <c r="R1697" s="418"/>
    </row>
    <row r="1698" spans="1:18" s="420" customFormat="1" ht="13.5" hidden="1" outlineLevel="3">
      <c r="A1698" s="412"/>
      <c r="B1698" s="413"/>
      <c r="C1698" s="404" t="s">
        <v>223</v>
      </c>
      <c r="D1698" s="462" t="s">
        <v>34</v>
      </c>
      <c r="E1698" s="415" t="s">
        <v>1887</v>
      </c>
      <c r="F1698" s="413"/>
      <c r="G1698" s="416">
        <v>1.6</v>
      </c>
      <c r="H1698" s="417" t="s">
        <v>34</v>
      </c>
      <c r="I1698" s="418"/>
      <c r="J1698" s="419"/>
      <c r="K1698" s="417" t="s">
        <v>34</v>
      </c>
      <c r="L1698" s="418"/>
      <c r="M1698" s="419"/>
      <c r="N1698" s="417" t="s">
        <v>34</v>
      </c>
      <c r="O1698" s="418"/>
      <c r="P1698" s="419"/>
      <c r="Q1698" s="417" t="s">
        <v>34</v>
      </c>
      <c r="R1698" s="418"/>
    </row>
    <row r="1699" spans="1:18" s="411" customFormat="1" ht="13.5" hidden="1" outlineLevel="3">
      <c r="A1699" s="402"/>
      <c r="B1699" s="403"/>
      <c r="C1699" s="404" t="s">
        <v>223</v>
      </c>
      <c r="D1699" s="407" t="s">
        <v>34</v>
      </c>
      <c r="E1699" s="438" t="s">
        <v>763</v>
      </c>
      <c r="F1699" s="437"/>
      <c r="G1699" s="439" t="s">
        <v>34</v>
      </c>
      <c r="H1699" s="408" t="s">
        <v>34</v>
      </c>
      <c r="I1699" s="409"/>
      <c r="J1699" s="410"/>
      <c r="K1699" s="408" t="s">
        <v>34</v>
      </c>
      <c r="L1699" s="409"/>
      <c r="M1699" s="410"/>
      <c r="N1699" s="408" t="s">
        <v>34</v>
      </c>
      <c r="O1699" s="409"/>
      <c r="P1699" s="410"/>
      <c r="Q1699" s="408" t="s">
        <v>34</v>
      </c>
      <c r="R1699" s="409"/>
    </row>
    <row r="1700" spans="1:18" s="420" customFormat="1" ht="13.5" hidden="1" outlineLevel="3">
      <c r="A1700" s="412"/>
      <c r="B1700" s="413"/>
      <c r="C1700" s="404" t="s">
        <v>223</v>
      </c>
      <c r="D1700" s="462" t="s">
        <v>34</v>
      </c>
      <c r="E1700" s="441" t="s">
        <v>1888</v>
      </c>
      <c r="F1700" s="440"/>
      <c r="G1700" s="442">
        <v>3.2</v>
      </c>
      <c r="H1700" s="417" t="s">
        <v>34</v>
      </c>
      <c r="I1700" s="418"/>
      <c r="J1700" s="419"/>
      <c r="K1700" s="417" t="s">
        <v>34</v>
      </c>
      <c r="L1700" s="418"/>
      <c r="M1700" s="443">
        <f>-G1700</f>
        <v>-3.2</v>
      </c>
      <c r="N1700" s="417" t="s">
        <v>34</v>
      </c>
      <c r="O1700" s="418"/>
      <c r="P1700" s="419"/>
      <c r="Q1700" s="417" t="s">
        <v>34</v>
      </c>
      <c r="R1700" s="418"/>
    </row>
    <row r="1701" spans="1:18" s="411" customFormat="1" ht="13.5" hidden="1" outlineLevel="3">
      <c r="A1701" s="402"/>
      <c r="B1701" s="403"/>
      <c r="C1701" s="404" t="s">
        <v>223</v>
      </c>
      <c r="D1701" s="407" t="s">
        <v>34</v>
      </c>
      <c r="E1701" s="406" t="s">
        <v>765</v>
      </c>
      <c r="F1701" s="403"/>
      <c r="G1701" s="407" t="s">
        <v>34</v>
      </c>
      <c r="H1701" s="408" t="s">
        <v>34</v>
      </c>
      <c r="I1701" s="409"/>
      <c r="J1701" s="410"/>
      <c r="K1701" s="408" t="s">
        <v>34</v>
      </c>
      <c r="L1701" s="409"/>
      <c r="M1701" s="410"/>
      <c r="N1701" s="408" t="s">
        <v>34</v>
      </c>
      <c r="O1701" s="409"/>
      <c r="P1701" s="410"/>
      <c r="Q1701" s="408" t="s">
        <v>34</v>
      </c>
      <c r="R1701" s="409"/>
    </row>
    <row r="1702" spans="1:18" s="420" customFormat="1" ht="13.5" hidden="1" outlineLevel="3">
      <c r="A1702" s="412"/>
      <c r="B1702" s="413"/>
      <c r="C1702" s="404" t="s">
        <v>223</v>
      </c>
      <c r="D1702" s="462" t="s">
        <v>34</v>
      </c>
      <c r="E1702" s="415" t="s">
        <v>1884</v>
      </c>
      <c r="F1702" s="413"/>
      <c r="G1702" s="416">
        <v>3.2</v>
      </c>
      <c r="H1702" s="417" t="s">
        <v>34</v>
      </c>
      <c r="I1702" s="418"/>
      <c r="J1702" s="419"/>
      <c r="K1702" s="417" t="s">
        <v>34</v>
      </c>
      <c r="L1702" s="418"/>
      <c r="M1702" s="419"/>
      <c r="N1702" s="417" t="s">
        <v>34</v>
      </c>
      <c r="O1702" s="418"/>
      <c r="P1702" s="419"/>
      <c r="Q1702" s="417" t="s">
        <v>34</v>
      </c>
      <c r="R1702" s="418"/>
    </row>
    <row r="1703" spans="1:18" s="420" customFormat="1" ht="13.5" hidden="1" outlineLevel="3">
      <c r="A1703" s="412"/>
      <c r="B1703" s="413"/>
      <c r="C1703" s="404" t="s">
        <v>223</v>
      </c>
      <c r="D1703" s="462" t="s">
        <v>34</v>
      </c>
      <c r="E1703" s="415" t="s">
        <v>1889</v>
      </c>
      <c r="F1703" s="413"/>
      <c r="G1703" s="416">
        <v>12.6</v>
      </c>
      <c r="H1703" s="417" t="s">
        <v>34</v>
      </c>
      <c r="I1703" s="418"/>
      <c r="J1703" s="419"/>
      <c r="K1703" s="417" t="s">
        <v>34</v>
      </c>
      <c r="L1703" s="418"/>
      <c r="M1703" s="419"/>
      <c r="N1703" s="417" t="s">
        <v>34</v>
      </c>
      <c r="O1703" s="418"/>
      <c r="P1703" s="419"/>
      <c r="Q1703" s="417" t="s">
        <v>34</v>
      </c>
      <c r="R1703" s="418"/>
    </row>
    <row r="1704" spans="1:18" s="411" customFormat="1" ht="13.5" hidden="1" outlineLevel="3">
      <c r="A1704" s="402"/>
      <c r="B1704" s="403"/>
      <c r="C1704" s="404" t="s">
        <v>223</v>
      </c>
      <c r="D1704" s="407" t="s">
        <v>34</v>
      </c>
      <c r="E1704" s="406" t="s">
        <v>768</v>
      </c>
      <c r="F1704" s="403"/>
      <c r="G1704" s="407" t="s">
        <v>34</v>
      </c>
      <c r="H1704" s="408" t="s">
        <v>34</v>
      </c>
      <c r="I1704" s="409"/>
      <c r="J1704" s="410"/>
      <c r="K1704" s="408" t="s">
        <v>34</v>
      </c>
      <c r="L1704" s="409"/>
      <c r="M1704" s="410"/>
      <c r="N1704" s="408" t="s">
        <v>34</v>
      </c>
      <c r="O1704" s="409"/>
      <c r="P1704" s="410"/>
      <c r="Q1704" s="408" t="s">
        <v>34</v>
      </c>
      <c r="R1704" s="409"/>
    </row>
    <row r="1705" spans="1:18" s="420" customFormat="1" ht="13.5" hidden="1" outlineLevel="3">
      <c r="A1705" s="412"/>
      <c r="B1705" s="413"/>
      <c r="C1705" s="404" t="s">
        <v>223</v>
      </c>
      <c r="D1705" s="462" t="s">
        <v>34</v>
      </c>
      <c r="E1705" s="415" t="s">
        <v>1889</v>
      </c>
      <c r="F1705" s="413"/>
      <c r="G1705" s="416">
        <v>12.6</v>
      </c>
      <c r="H1705" s="417" t="s">
        <v>34</v>
      </c>
      <c r="I1705" s="418"/>
      <c r="J1705" s="419"/>
      <c r="K1705" s="417" t="s">
        <v>34</v>
      </c>
      <c r="L1705" s="418"/>
      <c r="M1705" s="419"/>
      <c r="N1705" s="417" t="s">
        <v>34</v>
      </c>
      <c r="O1705" s="418"/>
      <c r="P1705" s="419"/>
      <c r="Q1705" s="417" t="s">
        <v>34</v>
      </c>
      <c r="R1705" s="418"/>
    </row>
    <row r="1706" spans="1:18" s="411" customFormat="1" ht="13.5" hidden="1" outlineLevel="3">
      <c r="A1706" s="402"/>
      <c r="B1706" s="403"/>
      <c r="C1706" s="404" t="s">
        <v>223</v>
      </c>
      <c r="D1706" s="407" t="s">
        <v>34</v>
      </c>
      <c r="E1706" s="406" t="s">
        <v>1890</v>
      </c>
      <c r="F1706" s="403"/>
      <c r="G1706" s="407" t="s">
        <v>34</v>
      </c>
      <c r="H1706" s="408" t="s">
        <v>34</v>
      </c>
      <c r="I1706" s="409"/>
      <c r="J1706" s="410"/>
      <c r="K1706" s="408" t="s">
        <v>34</v>
      </c>
      <c r="L1706" s="409"/>
      <c r="M1706" s="410"/>
      <c r="N1706" s="408" t="s">
        <v>34</v>
      </c>
      <c r="O1706" s="409"/>
      <c r="P1706" s="410"/>
      <c r="Q1706" s="408" t="s">
        <v>34</v>
      </c>
      <c r="R1706" s="409"/>
    </row>
    <row r="1707" spans="1:18" s="420" customFormat="1" ht="13.5" hidden="1" outlineLevel="3">
      <c r="A1707" s="412"/>
      <c r="B1707" s="413"/>
      <c r="C1707" s="404" t="s">
        <v>223</v>
      </c>
      <c r="D1707" s="462" t="s">
        <v>34</v>
      </c>
      <c r="E1707" s="415" t="s">
        <v>1891</v>
      </c>
      <c r="F1707" s="413"/>
      <c r="G1707" s="416">
        <v>17.2</v>
      </c>
      <c r="H1707" s="417" t="s">
        <v>34</v>
      </c>
      <c r="I1707" s="418"/>
      <c r="J1707" s="419"/>
      <c r="K1707" s="417" t="s">
        <v>34</v>
      </c>
      <c r="L1707" s="418"/>
      <c r="M1707" s="419"/>
      <c r="N1707" s="417" t="s">
        <v>34</v>
      </c>
      <c r="O1707" s="418"/>
      <c r="P1707" s="419"/>
      <c r="Q1707" s="417" t="s">
        <v>34</v>
      </c>
      <c r="R1707" s="418"/>
    </row>
    <row r="1708" spans="1:18" s="429" customFormat="1" ht="13.5" hidden="1" outlineLevel="3">
      <c r="A1708" s="421"/>
      <c r="B1708" s="422"/>
      <c r="C1708" s="404" t="s">
        <v>223</v>
      </c>
      <c r="D1708" s="464" t="s">
        <v>34</v>
      </c>
      <c r="E1708" s="424" t="s">
        <v>227</v>
      </c>
      <c r="F1708" s="422"/>
      <c r="G1708" s="425">
        <v>132</v>
      </c>
      <c r="H1708" s="426" t="s">
        <v>34</v>
      </c>
      <c r="I1708" s="427"/>
      <c r="J1708" s="428"/>
      <c r="K1708" s="426" t="s">
        <v>34</v>
      </c>
      <c r="L1708" s="427"/>
      <c r="M1708" s="428"/>
      <c r="N1708" s="426" t="s">
        <v>34</v>
      </c>
      <c r="O1708" s="427"/>
      <c r="P1708" s="428"/>
      <c r="Q1708" s="426" t="s">
        <v>34</v>
      </c>
      <c r="R1708" s="427"/>
    </row>
    <row r="1709" spans="1:18" s="320" customFormat="1" ht="22.5" customHeight="1" outlineLevel="2" collapsed="1">
      <c r="A1709" s="321"/>
      <c r="B1709" s="430" t="s">
        <v>1892</v>
      </c>
      <c r="C1709" s="430" t="s">
        <v>218</v>
      </c>
      <c r="D1709" s="465" t="s">
        <v>1392</v>
      </c>
      <c r="E1709" s="431" t="s">
        <v>1393</v>
      </c>
      <c r="F1709" s="432" t="s">
        <v>366</v>
      </c>
      <c r="G1709" s="433">
        <v>55.6</v>
      </c>
      <c r="H1709" s="434">
        <v>390.1</v>
      </c>
      <c r="I1709" s="435">
        <f>ROUND(H1709*G1709,2)</f>
        <v>21689.56</v>
      </c>
      <c r="J1709" s="436"/>
      <c r="K1709" s="434">
        <v>390.1</v>
      </c>
      <c r="L1709" s="435">
        <f>ROUND(K1709*J1709,2)</f>
        <v>0</v>
      </c>
      <c r="M1709" s="436">
        <f>M1713</f>
        <v>-5.2</v>
      </c>
      <c r="N1709" s="434">
        <v>390.1</v>
      </c>
      <c r="O1709" s="435">
        <f>ROUND(N1709*M1709,2)</f>
        <v>-2028.52</v>
      </c>
      <c r="P1709" s="436">
        <f t="shared" si="24"/>
        <v>50.4</v>
      </c>
      <c r="Q1709" s="434">
        <v>390.1</v>
      </c>
      <c r="R1709" s="435">
        <f>ROUND(Q1709*P1709,2)</f>
        <v>19661.04</v>
      </c>
    </row>
    <row r="1710" spans="1:18" s="411" customFormat="1" ht="13.5" hidden="1" outlineLevel="3">
      <c r="A1710" s="402"/>
      <c r="B1710" s="403"/>
      <c r="C1710" s="404" t="s">
        <v>223</v>
      </c>
      <c r="D1710" s="407" t="s">
        <v>34</v>
      </c>
      <c r="E1710" s="406" t="s">
        <v>1463</v>
      </c>
      <c r="F1710" s="403"/>
      <c r="G1710" s="407" t="s">
        <v>34</v>
      </c>
      <c r="H1710" s="408" t="s">
        <v>34</v>
      </c>
      <c r="I1710" s="409"/>
      <c r="J1710" s="410"/>
      <c r="K1710" s="408" t="s">
        <v>34</v>
      </c>
      <c r="L1710" s="409"/>
      <c r="M1710" s="410"/>
      <c r="N1710" s="408" t="s">
        <v>34</v>
      </c>
      <c r="O1710" s="409"/>
      <c r="P1710" s="410"/>
      <c r="Q1710" s="408" t="s">
        <v>34</v>
      </c>
      <c r="R1710" s="409"/>
    </row>
    <row r="1711" spans="1:18" s="420" customFormat="1" ht="13.5" hidden="1" outlineLevel="3">
      <c r="A1711" s="412"/>
      <c r="B1711" s="413"/>
      <c r="C1711" s="404" t="s">
        <v>223</v>
      </c>
      <c r="D1711" s="462" t="s">
        <v>34</v>
      </c>
      <c r="E1711" s="415" t="s">
        <v>1878</v>
      </c>
      <c r="F1711" s="413"/>
      <c r="G1711" s="416">
        <v>18.8</v>
      </c>
      <c r="H1711" s="417" t="s">
        <v>34</v>
      </c>
      <c r="I1711" s="418"/>
      <c r="J1711" s="419"/>
      <c r="K1711" s="417" t="s">
        <v>34</v>
      </c>
      <c r="L1711" s="418"/>
      <c r="M1711" s="419"/>
      <c r="N1711" s="417" t="s">
        <v>34</v>
      </c>
      <c r="O1711" s="418"/>
      <c r="P1711" s="419"/>
      <c r="Q1711" s="417" t="s">
        <v>34</v>
      </c>
      <c r="R1711" s="418"/>
    </row>
    <row r="1712" spans="1:18" s="420" customFormat="1" ht="13.5" hidden="1" outlineLevel="3">
      <c r="A1712" s="412"/>
      <c r="B1712" s="413"/>
      <c r="C1712" s="404" t="s">
        <v>223</v>
      </c>
      <c r="D1712" s="462" t="s">
        <v>34</v>
      </c>
      <c r="E1712" s="415" t="s">
        <v>1879</v>
      </c>
      <c r="F1712" s="413"/>
      <c r="G1712" s="416">
        <v>10.4</v>
      </c>
      <c r="H1712" s="417" t="s">
        <v>34</v>
      </c>
      <c r="I1712" s="418"/>
      <c r="J1712" s="419"/>
      <c r="K1712" s="417" t="s">
        <v>34</v>
      </c>
      <c r="L1712" s="418"/>
      <c r="M1712" s="419"/>
      <c r="N1712" s="417" t="s">
        <v>34</v>
      </c>
      <c r="O1712" s="418"/>
      <c r="P1712" s="419"/>
      <c r="Q1712" s="417" t="s">
        <v>34</v>
      </c>
      <c r="R1712" s="418"/>
    </row>
    <row r="1713" spans="1:18" s="420" customFormat="1" ht="13.5" hidden="1" outlineLevel="3">
      <c r="A1713" s="412"/>
      <c r="B1713" s="413"/>
      <c r="C1713" s="404" t="s">
        <v>223</v>
      </c>
      <c r="D1713" s="462" t="s">
        <v>34</v>
      </c>
      <c r="E1713" s="441" t="s">
        <v>1880</v>
      </c>
      <c r="F1713" s="440"/>
      <c r="G1713" s="442">
        <v>5.2</v>
      </c>
      <c r="H1713" s="417" t="s">
        <v>34</v>
      </c>
      <c r="I1713" s="418"/>
      <c r="J1713" s="419"/>
      <c r="K1713" s="417" t="s">
        <v>34</v>
      </c>
      <c r="L1713" s="418"/>
      <c r="M1713" s="443">
        <f>-G1713</f>
        <v>-5.2</v>
      </c>
      <c r="N1713" s="417" t="s">
        <v>34</v>
      </c>
      <c r="O1713" s="418"/>
      <c r="P1713" s="419"/>
      <c r="Q1713" s="417" t="s">
        <v>34</v>
      </c>
      <c r="R1713" s="418"/>
    </row>
    <row r="1714" spans="1:18" s="420" customFormat="1" ht="13.5" hidden="1" outlineLevel="3">
      <c r="A1714" s="412"/>
      <c r="B1714" s="413"/>
      <c r="C1714" s="404" t="s">
        <v>223</v>
      </c>
      <c r="D1714" s="462" t="s">
        <v>34</v>
      </c>
      <c r="E1714" s="415" t="s">
        <v>1881</v>
      </c>
      <c r="F1714" s="413"/>
      <c r="G1714" s="416">
        <v>10.6</v>
      </c>
      <c r="H1714" s="417" t="s">
        <v>34</v>
      </c>
      <c r="I1714" s="418"/>
      <c r="J1714" s="419"/>
      <c r="K1714" s="417" t="s">
        <v>34</v>
      </c>
      <c r="L1714" s="418"/>
      <c r="M1714" s="419"/>
      <c r="N1714" s="417" t="s">
        <v>34</v>
      </c>
      <c r="O1714" s="418"/>
      <c r="P1714" s="419"/>
      <c r="Q1714" s="417" t="s">
        <v>34</v>
      </c>
      <c r="R1714" s="418"/>
    </row>
    <row r="1715" spans="1:18" s="420" customFormat="1" ht="13.5" hidden="1" outlineLevel="3">
      <c r="A1715" s="412"/>
      <c r="B1715" s="413"/>
      <c r="C1715" s="404" t="s">
        <v>223</v>
      </c>
      <c r="D1715" s="462" t="s">
        <v>34</v>
      </c>
      <c r="E1715" s="415" t="s">
        <v>1882</v>
      </c>
      <c r="F1715" s="413"/>
      <c r="G1715" s="416">
        <v>10.6</v>
      </c>
      <c r="H1715" s="417" t="s">
        <v>34</v>
      </c>
      <c r="I1715" s="418"/>
      <c r="J1715" s="419"/>
      <c r="K1715" s="417" t="s">
        <v>34</v>
      </c>
      <c r="L1715" s="418"/>
      <c r="M1715" s="419"/>
      <c r="N1715" s="417" t="s">
        <v>34</v>
      </c>
      <c r="O1715" s="418"/>
      <c r="P1715" s="419"/>
      <c r="Q1715" s="417" t="s">
        <v>34</v>
      </c>
      <c r="R1715" s="418"/>
    </row>
    <row r="1716" spans="1:18" s="429" customFormat="1" ht="13.5" hidden="1" outlineLevel="3">
      <c r="A1716" s="421"/>
      <c r="B1716" s="422"/>
      <c r="C1716" s="404" t="s">
        <v>223</v>
      </c>
      <c r="D1716" s="464" t="s">
        <v>34</v>
      </c>
      <c r="E1716" s="424" t="s">
        <v>227</v>
      </c>
      <c r="F1716" s="422"/>
      <c r="G1716" s="425">
        <v>55.6</v>
      </c>
      <c r="H1716" s="426" t="s">
        <v>34</v>
      </c>
      <c r="I1716" s="427"/>
      <c r="J1716" s="428"/>
      <c r="K1716" s="426" t="s">
        <v>34</v>
      </c>
      <c r="L1716" s="427"/>
      <c r="M1716" s="428"/>
      <c r="N1716" s="426" t="s">
        <v>34</v>
      </c>
      <c r="O1716" s="427"/>
      <c r="P1716" s="428"/>
      <c r="Q1716" s="426" t="s">
        <v>34</v>
      </c>
      <c r="R1716" s="427"/>
    </row>
    <row r="1717" spans="1:18" s="320" customFormat="1" ht="31.5" customHeight="1" outlineLevel="2">
      <c r="A1717" s="321"/>
      <c r="B1717" s="394" t="s">
        <v>1893</v>
      </c>
      <c r="C1717" s="394" t="s">
        <v>218</v>
      </c>
      <c r="D1717" s="461" t="s">
        <v>1894</v>
      </c>
      <c r="E1717" s="396" t="s">
        <v>1895</v>
      </c>
      <c r="F1717" s="397" t="s">
        <v>1005</v>
      </c>
      <c r="G1717" s="398">
        <v>1</v>
      </c>
      <c r="H1717" s="399">
        <v>142106.4</v>
      </c>
      <c r="I1717" s="400">
        <f aca="true" t="shared" si="25" ref="I1717:I1725">ROUND(H1717*G1717,2)</f>
        <v>142106.4</v>
      </c>
      <c r="J1717" s="401"/>
      <c r="K1717" s="399">
        <v>142106.4</v>
      </c>
      <c r="L1717" s="400">
        <f aca="true" t="shared" si="26" ref="L1717:L1725">ROUND(K1717*J1717,2)</f>
        <v>0</v>
      </c>
      <c r="M1717" s="401"/>
      <c r="N1717" s="399">
        <v>142106.4</v>
      </c>
      <c r="O1717" s="400">
        <f aca="true" t="shared" si="27" ref="O1717:O1725">ROUND(N1717*M1717,2)</f>
        <v>0</v>
      </c>
      <c r="P1717" s="401">
        <f t="shared" si="24"/>
        <v>1</v>
      </c>
      <c r="Q1717" s="399">
        <v>142106.4</v>
      </c>
      <c r="R1717" s="400">
        <f aca="true" t="shared" si="28" ref="R1717:R1725">ROUND(Q1717*P1717,2)</f>
        <v>142106.4</v>
      </c>
    </row>
    <row r="1718" spans="1:18" s="320" customFormat="1" ht="31.5" customHeight="1" outlineLevel="2">
      <c r="A1718" s="321"/>
      <c r="B1718" s="394" t="s">
        <v>1896</v>
      </c>
      <c r="C1718" s="394" t="s">
        <v>218</v>
      </c>
      <c r="D1718" s="461" t="s">
        <v>1897</v>
      </c>
      <c r="E1718" s="396" t="s">
        <v>1898</v>
      </c>
      <c r="F1718" s="397" t="s">
        <v>1005</v>
      </c>
      <c r="G1718" s="398">
        <v>2</v>
      </c>
      <c r="H1718" s="399">
        <v>34983.3</v>
      </c>
      <c r="I1718" s="400">
        <f t="shared" si="25"/>
        <v>69966.6</v>
      </c>
      <c r="J1718" s="401"/>
      <c r="K1718" s="399">
        <v>34983.3</v>
      </c>
      <c r="L1718" s="400">
        <f t="shared" si="26"/>
        <v>0</v>
      </c>
      <c r="M1718" s="401"/>
      <c r="N1718" s="399">
        <v>34983.3</v>
      </c>
      <c r="O1718" s="400">
        <f t="shared" si="27"/>
        <v>0</v>
      </c>
      <c r="P1718" s="401">
        <f t="shared" si="24"/>
        <v>2</v>
      </c>
      <c r="Q1718" s="399">
        <v>34983.3</v>
      </c>
      <c r="R1718" s="400">
        <f t="shared" si="28"/>
        <v>69966.6</v>
      </c>
    </row>
    <row r="1719" spans="1:18" s="320" customFormat="1" ht="31.5" customHeight="1" outlineLevel="2">
      <c r="A1719" s="321"/>
      <c r="B1719" s="430" t="s">
        <v>1899</v>
      </c>
      <c r="C1719" s="430" t="s">
        <v>218</v>
      </c>
      <c r="D1719" s="465" t="s">
        <v>1900</v>
      </c>
      <c r="E1719" s="431" t="s">
        <v>1901</v>
      </c>
      <c r="F1719" s="432" t="s">
        <v>1005</v>
      </c>
      <c r="G1719" s="433">
        <v>1</v>
      </c>
      <c r="H1719" s="434">
        <v>36278.9</v>
      </c>
      <c r="I1719" s="435">
        <f t="shared" si="25"/>
        <v>36278.9</v>
      </c>
      <c r="J1719" s="436"/>
      <c r="K1719" s="434">
        <v>36278.9</v>
      </c>
      <c r="L1719" s="435">
        <f t="shared" si="26"/>
        <v>0</v>
      </c>
      <c r="M1719" s="436">
        <v>-1</v>
      </c>
      <c r="N1719" s="434">
        <v>36278.9</v>
      </c>
      <c r="O1719" s="435">
        <f t="shared" si="27"/>
        <v>-36278.9</v>
      </c>
      <c r="P1719" s="436">
        <f aca="true" t="shared" si="29" ref="P1719:P1785">J1719+M1719+G1719</f>
        <v>0</v>
      </c>
      <c r="Q1719" s="434">
        <v>36278.9</v>
      </c>
      <c r="R1719" s="435">
        <f t="shared" si="28"/>
        <v>0</v>
      </c>
    </row>
    <row r="1720" spans="1:18" s="320" customFormat="1" ht="31.5" customHeight="1" outlineLevel="2">
      <c r="A1720" s="321"/>
      <c r="B1720" s="648" t="s">
        <v>3779</v>
      </c>
      <c r="C1720" s="648" t="s">
        <v>218</v>
      </c>
      <c r="D1720" s="649" t="s">
        <v>3775</v>
      </c>
      <c r="E1720" s="650" t="s">
        <v>3776</v>
      </c>
      <c r="F1720" s="651" t="s">
        <v>1005</v>
      </c>
      <c r="G1720" s="652"/>
      <c r="H1720" s="653">
        <v>4876.2</v>
      </c>
      <c r="I1720" s="656">
        <f>ROUND(H1720*G1720,2)</f>
        <v>0</v>
      </c>
      <c r="J1720" s="668">
        <v>1</v>
      </c>
      <c r="K1720" s="653">
        <v>4876.2</v>
      </c>
      <c r="L1720" s="666">
        <f>ROUND(K1720*J1720,2)</f>
        <v>4876.2</v>
      </c>
      <c r="M1720" s="671"/>
      <c r="N1720" s="672"/>
      <c r="O1720" s="673">
        <f t="shared" si="27"/>
        <v>0</v>
      </c>
      <c r="P1720" s="671">
        <f aca="true" t="shared" si="30" ref="P1720:P1722">J1720+M1720+G1720</f>
        <v>1</v>
      </c>
      <c r="Q1720" s="672">
        <v>36278.9</v>
      </c>
      <c r="R1720" s="673">
        <f>ROUND(H1720*P1720,2)</f>
        <v>4876.2</v>
      </c>
    </row>
    <row r="1721" spans="1:18" s="320" customFormat="1" ht="31.5" customHeight="1" outlineLevel="2">
      <c r="A1721" s="321"/>
      <c r="B1721" s="657" t="s">
        <v>3780</v>
      </c>
      <c r="C1721" s="657" t="s">
        <v>316</v>
      </c>
      <c r="D1721" s="658" t="s">
        <v>3773</v>
      </c>
      <c r="E1721" s="659" t="s">
        <v>3774</v>
      </c>
      <c r="F1721" s="660" t="s">
        <v>1005</v>
      </c>
      <c r="G1721" s="661"/>
      <c r="H1721" s="662">
        <v>2920.1</v>
      </c>
      <c r="I1721" s="665">
        <f aca="true" t="shared" si="31" ref="I1721:I1722">ROUND(H1721*G1721,2)</f>
        <v>0</v>
      </c>
      <c r="J1721" s="670">
        <v>1</v>
      </c>
      <c r="K1721" s="662">
        <v>2920.1</v>
      </c>
      <c r="L1721" s="669">
        <f aca="true" t="shared" si="32" ref="L1721:L1722">ROUND(K1721*J1721,2)</f>
        <v>2920.1</v>
      </c>
      <c r="M1721" s="671"/>
      <c r="N1721" s="672"/>
      <c r="O1721" s="673">
        <f t="shared" si="27"/>
        <v>0</v>
      </c>
      <c r="P1721" s="671">
        <f t="shared" si="30"/>
        <v>1</v>
      </c>
      <c r="Q1721" s="672">
        <v>36278.9</v>
      </c>
      <c r="R1721" s="673">
        <f aca="true" t="shared" si="33" ref="R1721:R1722">ROUND(H1721*P1721,2)</f>
        <v>2920.1</v>
      </c>
    </row>
    <row r="1722" spans="1:18" s="320" customFormat="1" ht="31.5" customHeight="1" outlineLevel="2">
      <c r="A1722" s="321"/>
      <c r="B1722" s="657" t="s">
        <v>3781</v>
      </c>
      <c r="C1722" s="657" t="s">
        <v>316</v>
      </c>
      <c r="D1722" s="658" t="s">
        <v>3777</v>
      </c>
      <c r="E1722" s="659" t="s">
        <v>3778</v>
      </c>
      <c r="F1722" s="660" t="s">
        <v>1005</v>
      </c>
      <c r="G1722" s="661"/>
      <c r="H1722" s="662">
        <v>5433.5</v>
      </c>
      <c r="I1722" s="665">
        <f t="shared" si="31"/>
        <v>0</v>
      </c>
      <c r="J1722" s="670">
        <v>1</v>
      </c>
      <c r="K1722" s="662">
        <v>5433.5</v>
      </c>
      <c r="L1722" s="669">
        <f t="shared" si="32"/>
        <v>5433.5</v>
      </c>
      <c r="M1722" s="671"/>
      <c r="N1722" s="672"/>
      <c r="O1722" s="673">
        <f t="shared" si="27"/>
        <v>0</v>
      </c>
      <c r="P1722" s="671">
        <f t="shared" si="30"/>
        <v>1</v>
      </c>
      <c r="Q1722" s="672">
        <v>36278.9</v>
      </c>
      <c r="R1722" s="673">
        <f t="shared" si="33"/>
        <v>5433.5</v>
      </c>
    </row>
    <row r="1723" spans="1:18" s="320" customFormat="1" ht="31.5" customHeight="1" outlineLevel="2">
      <c r="A1723" s="321"/>
      <c r="B1723" s="394" t="s">
        <v>1902</v>
      </c>
      <c r="C1723" s="394" t="s">
        <v>218</v>
      </c>
      <c r="D1723" s="461" t="s">
        <v>1903</v>
      </c>
      <c r="E1723" s="396" t="s">
        <v>1904</v>
      </c>
      <c r="F1723" s="397" t="s">
        <v>1005</v>
      </c>
      <c r="G1723" s="398">
        <v>1</v>
      </c>
      <c r="H1723" s="399">
        <v>34885.7</v>
      </c>
      <c r="I1723" s="400">
        <f t="shared" si="25"/>
        <v>34885.7</v>
      </c>
      <c r="J1723" s="401"/>
      <c r="K1723" s="399">
        <v>34885.7</v>
      </c>
      <c r="L1723" s="400">
        <f t="shared" si="26"/>
        <v>0</v>
      </c>
      <c r="M1723" s="401"/>
      <c r="N1723" s="399">
        <v>34885.7</v>
      </c>
      <c r="O1723" s="400">
        <f t="shared" si="27"/>
        <v>0</v>
      </c>
      <c r="P1723" s="401">
        <f t="shared" si="29"/>
        <v>1</v>
      </c>
      <c r="Q1723" s="399">
        <v>34885.7</v>
      </c>
      <c r="R1723" s="400">
        <f t="shared" si="28"/>
        <v>34885.7</v>
      </c>
    </row>
    <row r="1724" spans="1:18" s="320" customFormat="1" ht="31.5" customHeight="1" outlineLevel="2">
      <c r="A1724" s="321"/>
      <c r="B1724" s="394" t="s">
        <v>1905</v>
      </c>
      <c r="C1724" s="394" t="s">
        <v>218</v>
      </c>
      <c r="D1724" s="461" t="s">
        <v>1906</v>
      </c>
      <c r="E1724" s="396" t="s">
        <v>1907</v>
      </c>
      <c r="F1724" s="397" t="s">
        <v>1005</v>
      </c>
      <c r="G1724" s="398">
        <v>1</v>
      </c>
      <c r="H1724" s="399">
        <v>34885.7</v>
      </c>
      <c r="I1724" s="400">
        <f t="shared" si="25"/>
        <v>34885.7</v>
      </c>
      <c r="J1724" s="401"/>
      <c r="K1724" s="399">
        <v>34885.7</v>
      </c>
      <c r="L1724" s="400">
        <f t="shared" si="26"/>
        <v>0</v>
      </c>
      <c r="M1724" s="401"/>
      <c r="N1724" s="399">
        <v>34885.7</v>
      </c>
      <c r="O1724" s="400">
        <f t="shared" si="27"/>
        <v>0</v>
      </c>
      <c r="P1724" s="401">
        <f t="shared" si="29"/>
        <v>1</v>
      </c>
      <c r="Q1724" s="399">
        <v>34885.7</v>
      </c>
      <c r="R1724" s="400">
        <f t="shared" si="28"/>
        <v>34885.7</v>
      </c>
    </row>
    <row r="1725" spans="1:18" s="320" customFormat="1" ht="22.5" customHeight="1" outlineLevel="2" collapsed="1">
      <c r="A1725" s="321"/>
      <c r="B1725" s="394" t="s">
        <v>1908</v>
      </c>
      <c r="C1725" s="394" t="s">
        <v>218</v>
      </c>
      <c r="D1725" s="461" t="s">
        <v>1909</v>
      </c>
      <c r="E1725" s="396" t="s">
        <v>1910</v>
      </c>
      <c r="F1725" s="397" t="s">
        <v>1005</v>
      </c>
      <c r="G1725" s="398">
        <v>8</v>
      </c>
      <c r="H1725" s="399">
        <v>696.6</v>
      </c>
      <c r="I1725" s="400">
        <f t="shared" si="25"/>
        <v>5572.8</v>
      </c>
      <c r="J1725" s="401"/>
      <c r="K1725" s="399">
        <v>696.6</v>
      </c>
      <c r="L1725" s="400">
        <f t="shared" si="26"/>
        <v>0</v>
      </c>
      <c r="M1725" s="401"/>
      <c r="N1725" s="399">
        <v>696.6</v>
      </c>
      <c r="O1725" s="400">
        <f t="shared" si="27"/>
        <v>0</v>
      </c>
      <c r="P1725" s="401">
        <f t="shared" si="29"/>
        <v>8</v>
      </c>
      <c r="Q1725" s="399">
        <v>696.6</v>
      </c>
      <c r="R1725" s="400">
        <f t="shared" si="28"/>
        <v>5572.8</v>
      </c>
    </row>
    <row r="1726" spans="1:18" s="420" customFormat="1" ht="13.5" hidden="1" outlineLevel="3">
      <c r="A1726" s="412"/>
      <c r="B1726" s="413"/>
      <c r="C1726" s="404" t="s">
        <v>223</v>
      </c>
      <c r="D1726" s="462" t="s">
        <v>34</v>
      </c>
      <c r="E1726" s="415" t="s">
        <v>1911</v>
      </c>
      <c r="F1726" s="413"/>
      <c r="G1726" s="416">
        <v>8</v>
      </c>
      <c r="H1726" s="417" t="s">
        <v>34</v>
      </c>
      <c r="I1726" s="418"/>
      <c r="J1726" s="419"/>
      <c r="K1726" s="417" t="s">
        <v>34</v>
      </c>
      <c r="L1726" s="418"/>
      <c r="M1726" s="419"/>
      <c r="N1726" s="417" t="s">
        <v>34</v>
      </c>
      <c r="O1726" s="418"/>
      <c r="P1726" s="419">
        <f t="shared" si="29"/>
        <v>8</v>
      </c>
      <c r="Q1726" s="417" t="s">
        <v>34</v>
      </c>
      <c r="R1726" s="418"/>
    </row>
    <row r="1727" spans="1:18" s="320" customFormat="1" ht="22.5" customHeight="1" outlineLevel="2" collapsed="1">
      <c r="A1727" s="321"/>
      <c r="B1727" s="453" t="s">
        <v>1912</v>
      </c>
      <c r="C1727" s="453" t="s">
        <v>316</v>
      </c>
      <c r="D1727" s="472" t="s">
        <v>1913</v>
      </c>
      <c r="E1727" s="455" t="s">
        <v>1914</v>
      </c>
      <c r="F1727" s="456" t="s">
        <v>1005</v>
      </c>
      <c r="G1727" s="457">
        <v>1.01</v>
      </c>
      <c r="H1727" s="458">
        <v>650.7</v>
      </c>
      <c r="I1727" s="459">
        <f>ROUND(H1727*G1727,2)</f>
        <v>657.21</v>
      </c>
      <c r="J1727" s="460"/>
      <c r="K1727" s="458">
        <v>650.7</v>
      </c>
      <c r="L1727" s="459">
        <f>ROUND(K1727*J1727,2)</f>
        <v>0</v>
      </c>
      <c r="M1727" s="460"/>
      <c r="N1727" s="458">
        <v>650.7</v>
      </c>
      <c r="O1727" s="459">
        <f>ROUND(N1727*M1727,2)</f>
        <v>0</v>
      </c>
      <c r="P1727" s="460">
        <f t="shared" si="29"/>
        <v>1.01</v>
      </c>
      <c r="Q1727" s="458">
        <v>650.7</v>
      </c>
      <c r="R1727" s="459">
        <f>ROUND(Q1727*P1727,2)</f>
        <v>657.21</v>
      </c>
    </row>
    <row r="1728" spans="1:18" s="420" customFormat="1" ht="13.5" hidden="1" outlineLevel="3">
      <c r="A1728" s="412"/>
      <c r="B1728" s="413"/>
      <c r="C1728" s="404" t="s">
        <v>223</v>
      </c>
      <c r="D1728" s="413"/>
      <c r="E1728" s="415" t="s">
        <v>1515</v>
      </c>
      <c r="F1728" s="413"/>
      <c r="G1728" s="416">
        <v>1.01</v>
      </c>
      <c r="H1728" s="417" t="s">
        <v>34</v>
      </c>
      <c r="I1728" s="418"/>
      <c r="J1728" s="419"/>
      <c r="K1728" s="417" t="s">
        <v>34</v>
      </c>
      <c r="L1728" s="418"/>
      <c r="M1728" s="419"/>
      <c r="N1728" s="417" t="s">
        <v>34</v>
      </c>
      <c r="O1728" s="418"/>
      <c r="P1728" s="419">
        <f t="shared" si="29"/>
        <v>1.01</v>
      </c>
      <c r="Q1728" s="417" t="s">
        <v>34</v>
      </c>
      <c r="R1728" s="418"/>
    </row>
    <row r="1729" spans="1:18" s="320" customFormat="1" ht="22.5" customHeight="1" outlineLevel="2" collapsed="1">
      <c r="A1729" s="321"/>
      <c r="B1729" s="453" t="s">
        <v>1915</v>
      </c>
      <c r="C1729" s="453" t="s">
        <v>316</v>
      </c>
      <c r="D1729" s="472" t="s">
        <v>1916</v>
      </c>
      <c r="E1729" s="455" t="s">
        <v>1917</v>
      </c>
      <c r="F1729" s="456" t="s">
        <v>1005</v>
      </c>
      <c r="G1729" s="457">
        <v>4.04</v>
      </c>
      <c r="H1729" s="458">
        <v>901.5</v>
      </c>
      <c r="I1729" s="459">
        <f>ROUND(H1729*G1729,2)</f>
        <v>3642.06</v>
      </c>
      <c r="J1729" s="460"/>
      <c r="K1729" s="458">
        <v>901.5</v>
      </c>
      <c r="L1729" s="459">
        <f>ROUND(K1729*J1729,2)</f>
        <v>0</v>
      </c>
      <c r="M1729" s="460"/>
      <c r="N1729" s="458">
        <v>901.5</v>
      </c>
      <c r="O1729" s="459">
        <f>ROUND(N1729*M1729,2)</f>
        <v>0</v>
      </c>
      <c r="P1729" s="460">
        <f t="shared" si="29"/>
        <v>4.04</v>
      </c>
      <c r="Q1729" s="458">
        <v>901.5</v>
      </c>
      <c r="R1729" s="459">
        <f>ROUND(Q1729*P1729,2)</f>
        <v>3642.06</v>
      </c>
    </row>
    <row r="1730" spans="1:18" s="420" customFormat="1" ht="13.5" hidden="1" outlineLevel="3">
      <c r="A1730" s="412"/>
      <c r="B1730" s="413"/>
      <c r="C1730" s="404" t="s">
        <v>223</v>
      </c>
      <c r="D1730" s="413"/>
      <c r="E1730" s="415" t="s">
        <v>1918</v>
      </c>
      <c r="F1730" s="413"/>
      <c r="G1730" s="416">
        <v>4.04</v>
      </c>
      <c r="H1730" s="417" t="s">
        <v>34</v>
      </c>
      <c r="I1730" s="418"/>
      <c r="J1730" s="419"/>
      <c r="K1730" s="417" t="s">
        <v>34</v>
      </c>
      <c r="L1730" s="418"/>
      <c r="M1730" s="419"/>
      <c r="N1730" s="417" t="s">
        <v>34</v>
      </c>
      <c r="O1730" s="418"/>
      <c r="P1730" s="419">
        <f t="shared" si="29"/>
        <v>4.04</v>
      </c>
      <c r="Q1730" s="417" t="s">
        <v>34</v>
      </c>
      <c r="R1730" s="418"/>
    </row>
    <row r="1731" spans="1:18" s="320" customFormat="1" ht="22.5" customHeight="1" outlineLevel="2" collapsed="1">
      <c r="A1731" s="321"/>
      <c r="B1731" s="453" t="s">
        <v>1919</v>
      </c>
      <c r="C1731" s="453" t="s">
        <v>316</v>
      </c>
      <c r="D1731" s="472" t="s">
        <v>1920</v>
      </c>
      <c r="E1731" s="455" t="s">
        <v>1921</v>
      </c>
      <c r="F1731" s="456" t="s">
        <v>1005</v>
      </c>
      <c r="G1731" s="457">
        <v>3.03</v>
      </c>
      <c r="H1731" s="458">
        <v>1462.9</v>
      </c>
      <c r="I1731" s="459">
        <f>ROUND(H1731*G1731,2)</f>
        <v>4432.59</v>
      </c>
      <c r="J1731" s="460"/>
      <c r="K1731" s="458">
        <v>1462.9</v>
      </c>
      <c r="L1731" s="459">
        <f>ROUND(K1731*J1731,2)</f>
        <v>0</v>
      </c>
      <c r="M1731" s="460"/>
      <c r="N1731" s="458">
        <v>1462.9</v>
      </c>
      <c r="O1731" s="459">
        <f>ROUND(N1731*M1731,2)</f>
        <v>0</v>
      </c>
      <c r="P1731" s="460">
        <f t="shared" si="29"/>
        <v>3.03</v>
      </c>
      <c r="Q1731" s="458">
        <v>1462.9</v>
      </c>
      <c r="R1731" s="459">
        <f>ROUND(Q1731*P1731,2)</f>
        <v>4432.59</v>
      </c>
    </row>
    <row r="1732" spans="1:18" s="420" customFormat="1" ht="13.5" hidden="1" outlineLevel="3">
      <c r="A1732" s="412"/>
      <c r="B1732" s="413"/>
      <c r="C1732" s="404" t="s">
        <v>223</v>
      </c>
      <c r="D1732" s="413"/>
      <c r="E1732" s="415" t="s">
        <v>1922</v>
      </c>
      <c r="F1732" s="413"/>
      <c r="G1732" s="416">
        <v>3.03</v>
      </c>
      <c r="H1732" s="417" t="s">
        <v>34</v>
      </c>
      <c r="I1732" s="418"/>
      <c r="J1732" s="419"/>
      <c r="K1732" s="417" t="s">
        <v>34</v>
      </c>
      <c r="L1732" s="418"/>
      <c r="M1732" s="419"/>
      <c r="N1732" s="417" t="s">
        <v>34</v>
      </c>
      <c r="O1732" s="418"/>
      <c r="P1732" s="419">
        <f t="shared" si="29"/>
        <v>3.03</v>
      </c>
      <c r="Q1732" s="417" t="s">
        <v>34</v>
      </c>
      <c r="R1732" s="418"/>
    </row>
    <row r="1733" spans="1:18" s="320" customFormat="1" ht="22.5" customHeight="1" outlineLevel="2" collapsed="1">
      <c r="A1733" s="321"/>
      <c r="B1733" s="453" t="s">
        <v>1923</v>
      </c>
      <c r="C1733" s="453" t="s">
        <v>316</v>
      </c>
      <c r="D1733" s="472" t="s">
        <v>1924</v>
      </c>
      <c r="E1733" s="455" t="s">
        <v>1925</v>
      </c>
      <c r="F1733" s="456" t="s">
        <v>1005</v>
      </c>
      <c r="G1733" s="457">
        <v>8.16</v>
      </c>
      <c r="H1733" s="458">
        <v>192.3</v>
      </c>
      <c r="I1733" s="459">
        <f>ROUND(H1733*G1733,2)</f>
        <v>1569.17</v>
      </c>
      <c r="J1733" s="460"/>
      <c r="K1733" s="458">
        <v>192.3</v>
      </c>
      <c r="L1733" s="459">
        <f>ROUND(K1733*J1733,2)</f>
        <v>0</v>
      </c>
      <c r="M1733" s="460"/>
      <c r="N1733" s="458">
        <v>192.3</v>
      </c>
      <c r="O1733" s="459">
        <f>ROUND(N1733*M1733,2)</f>
        <v>0</v>
      </c>
      <c r="P1733" s="460">
        <f t="shared" si="29"/>
        <v>8.16</v>
      </c>
      <c r="Q1733" s="458">
        <v>192.3</v>
      </c>
      <c r="R1733" s="459">
        <f>ROUND(Q1733*P1733,2)</f>
        <v>1569.17</v>
      </c>
    </row>
    <row r="1734" spans="1:18" s="420" customFormat="1" ht="13.5" hidden="1" outlineLevel="3">
      <c r="A1734" s="412"/>
      <c r="B1734" s="413"/>
      <c r="C1734" s="404" t="s">
        <v>223</v>
      </c>
      <c r="D1734" s="413"/>
      <c r="E1734" s="415" t="s">
        <v>1926</v>
      </c>
      <c r="F1734" s="413"/>
      <c r="G1734" s="416">
        <v>8.16</v>
      </c>
      <c r="H1734" s="417" t="s">
        <v>34</v>
      </c>
      <c r="I1734" s="418"/>
      <c r="J1734" s="419"/>
      <c r="K1734" s="417" t="s">
        <v>34</v>
      </c>
      <c r="L1734" s="418"/>
      <c r="M1734" s="419"/>
      <c r="N1734" s="417" t="s">
        <v>34</v>
      </c>
      <c r="O1734" s="418"/>
      <c r="P1734" s="419">
        <f t="shared" si="29"/>
        <v>8.16</v>
      </c>
      <c r="Q1734" s="417" t="s">
        <v>34</v>
      </c>
      <c r="R1734" s="418"/>
    </row>
    <row r="1735" spans="1:18" s="320" customFormat="1" ht="22.5" customHeight="1" outlineLevel="2" collapsed="1">
      <c r="A1735" s="321"/>
      <c r="B1735" s="394" t="s">
        <v>1927</v>
      </c>
      <c r="C1735" s="394" t="s">
        <v>218</v>
      </c>
      <c r="D1735" s="461" t="s">
        <v>1928</v>
      </c>
      <c r="E1735" s="396" t="s">
        <v>1929</v>
      </c>
      <c r="F1735" s="397" t="s">
        <v>1005</v>
      </c>
      <c r="G1735" s="398">
        <v>4</v>
      </c>
      <c r="H1735" s="399">
        <v>975.2</v>
      </c>
      <c r="I1735" s="400">
        <f>ROUND(H1735*G1735,2)</f>
        <v>3900.8</v>
      </c>
      <c r="J1735" s="401"/>
      <c r="K1735" s="399">
        <v>975.2</v>
      </c>
      <c r="L1735" s="400">
        <f>ROUND(K1735*J1735,2)</f>
        <v>0</v>
      </c>
      <c r="M1735" s="401"/>
      <c r="N1735" s="399">
        <v>975.2</v>
      </c>
      <c r="O1735" s="400">
        <f>ROUND(N1735*M1735,2)</f>
        <v>0</v>
      </c>
      <c r="P1735" s="401">
        <f t="shared" si="29"/>
        <v>4</v>
      </c>
      <c r="Q1735" s="399">
        <v>975.2</v>
      </c>
      <c r="R1735" s="400">
        <f>ROUND(Q1735*P1735,2)</f>
        <v>3900.8</v>
      </c>
    </row>
    <row r="1736" spans="1:18" s="420" customFormat="1" ht="13.5" hidden="1" outlineLevel="3">
      <c r="A1736" s="412"/>
      <c r="B1736" s="413"/>
      <c r="C1736" s="404" t="s">
        <v>223</v>
      </c>
      <c r="D1736" s="462" t="s">
        <v>34</v>
      </c>
      <c r="E1736" s="415" t="s">
        <v>1930</v>
      </c>
      <c r="F1736" s="413"/>
      <c r="G1736" s="416">
        <v>4</v>
      </c>
      <c r="H1736" s="417" t="s">
        <v>34</v>
      </c>
      <c r="I1736" s="418"/>
      <c r="J1736" s="419"/>
      <c r="K1736" s="417" t="s">
        <v>34</v>
      </c>
      <c r="L1736" s="418"/>
      <c r="M1736" s="419"/>
      <c r="N1736" s="417" t="s">
        <v>34</v>
      </c>
      <c r="O1736" s="418"/>
      <c r="P1736" s="419">
        <f t="shared" si="29"/>
        <v>4</v>
      </c>
      <c r="Q1736" s="417" t="s">
        <v>34</v>
      </c>
      <c r="R1736" s="418"/>
    </row>
    <row r="1737" spans="1:18" s="320" customFormat="1" ht="22.5" customHeight="1" outlineLevel="2" collapsed="1">
      <c r="A1737" s="321"/>
      <c r="B1737" s="453" t="s">
        <v>1931</v>
      </c>
      <c r="C1737" s="453" t="s">
        <v>316</v>
      </c>
      <c r="D1737" s="472" t="s">
        <v>1932</v>
      </c>
      <c r="E1737" s="455" t="s">
        <v>1933</v>
      </c>
      <c r="F1737" s="456" t="s">
        <v>1005</v>
      </c>
      <c r="G1737" s="457">
        <v>4.04</v>
      </c>
      <c r="H1737" s="458">
        <v>1018.5</v>
      </c>
      <c r="I1737" s="459">
        <f>ROUND(H1737*G1737,2)</f>
        <v>4114.74</v>
      </c>
      <c r="J1737" s="460"/>
      <c r="K1737" s="458">
        <v>1018.5</v>
      </c>
      <c r="L1737" s="459">
        <f>ROUND(K1737*J1737,2)</f>
        <v>0</v>
      </c>
      <c r="M1737" s="460"/>
      <c r="N1737" s="458">
        <v>1018.5</v>
      </c>
      <c r="O1737" s="459">
        <f>ROUND(N1737*M1737,2)</f>
        <v>0</v>
      </c>
      <c r="P1737" s="460">
        <f t="shared" si="29"/>
        <v>4.04</v>
      </c>
      <c r="Q1737" s="458">
        <v>1018.5</v>
      </c>
      <c r="R1737" s="459">
        <f>ROUND(Q1737*P1737,2)</f>
        <v>4114.74</v>
      </c>
    </row>
    <row r="1738" spans="1:18" s="420" customFormat="1" ht="13.5" hidden="1" outlineLevel="3">
      <c r="A1738" s="412"/>
      <c r="B1738" s="413"/>
      <c r="C1738" s="404" t="s">
        <v>223</v>
      </c>
      <c r="D1738" s="413"/>
      <c r="E1738" s="415" t="s">
        <v>1918</v>
      </c>
      <c r="F1738" s="413"/>
      <c r="G1738" s="416">
        <v>4.04</v>
      </c>
      <c r="H1738" s="417" t="s">
        <v>34</v>
      </c>
      <c r="I1738" s="418"/>
      <c r="J1738" s="419"/>
      <c r="K1738" s="417" t="s">
        <v>34</v>
      </c>
      <c r="L1738" s="418"/>
      <c r="M1738" s="419"/>
      <c r="N1738" s="417" t="s">
        <v>34</v>
      </c>
      <c r="O1738" s="418"/>
      <c r="P1738" s="419">
        <f t="shared" si="29"/>
        <v>4.04</v>
      </c>
      <c r="Q1738" s="417" t="s">
        <v>34</v>
      </c>
      <c r="R1738" s="418"/>
    </row>
    <row r="1739" spans="1:18" s="320" customFormat="1" ht="22.5" customHeight="1" outlineLevel="2" collapsed="1">
      <c r="A1739" s="321"/>
      <c r="B1739" s="453" t="s">
        <v>1934</v>
      </c>
      <c r="C1739" s="453" t="s">
        <v>316</v>
      </c>
      <c r="D1739" s="472" t="s">
        <v>1924</v>
      </c>
      <c r="E1739" s="455" t="s">
        <v>1925</v>
      </c>
      <c r="F1739" s="456" t="s">
        <v>1005</v>
      </c>
      <c r="G1739" s="457">
        <v>4.08</v>
      </c>
      <c r="H1739" s="458">
        <v>192.3</v>
      </c>
      <c r="I1739" s="459">
        <f>ROUND(H1739*G1739,2)</f>
        <v>784.58</v>
      </c>
      <c r="J1739" s="460"/>
      <c r="K1739" s="458">
        <v>192.3</v>
      </c>
      <c r="L1739" s="459">
        <f>ROUND(K1739*J1739,2)</f>
        <v>0</v>
      </c>
      <c r="M1739" s="460"/>
      <c r="N1739" s="458">
        <v>192.3</v>
      </c>
      <c r="O1739" s="459">
        <f>ROUND(N1739*M1739,2)</f>
        <v>0</v>
      </c>
      <c r="P1739" s="460">
        <f t="shared" si="29"/>
        <v>4.08</v>
      </c>
      <c r="Q1739" s="458">
        <v>192.3</v>
      </c>
      <c r="R1739" s="459">
        <f>ROUND(Q1739*P1739,2)</f>
        <v>784.58</v>
      </c>
    </row>
    <row r="1740" spans="1:18" s="420" customFormat="1" ht="13.5" hidden="1" outlineLevel="3">
      <c r="A1740" s="412"/>
      <c r="B1740" s="413"/>
      <c r="C1740" s="404" t="s">
        <v>223</v>
      </c>
      <c r="D1740" s="413"/>
      <c r="E1740" s="415" t="s">
        <v>1935</v>
      </c>
      <c r="F1740" s="413"/>
      <c r="G1740" s="416">
        <v>4.08</v>
      </c>
      <c r="H1740" s="417" t="s">
        <v>34</v>
      </c>
      <c r="I1740" s="418"/>
      <c r="J1740" s="419"/>
      <c r="K1740" s="417" t="s">
        <v>34</v>
      </c>
      <c r="L1740" s="418"/>
      <c r="M1740" s="419"/>
      <c r="N1740" s="417" t="s">
        <v>34</v>
      </c>
      <c r="O1740" s="418"/>
      <c r="P1740" s="419">
        <f t="shared" si="29"/>
        <v>4.08</v>
      </c>
      <c r="Q1740" s="417" t="s">
        <v>34</v>
      </c>
      <c r="R1740" s="418"/>
    </row>
    <row r="1741" spans="1:18" s="320" customFormat="1" ht="31.5" customHeight="1" outlineLevel="2" collapsed="1">
      <c r="A1741" s="321"/>
      <c r="B1741" s="394" t="s">
        <v>1936</v>
      </c>
      <c r="C1741" s="394" t="s">
        <v>218</v>
      </c>
      <c r="D1741" s="461" t="s">
        <v>1937</v>
      </c>
      <c r="E1741" s="396" t="s">
        <v>1938</v>
      </c>
      <c r="F1741" s="397" t="s">
        <v>1005</v>
      </c>
      <c r="G1741" s="398">
        <v>5</v>
      </c>
      <c r="H1741" s="399">
        <v>724.5</v>
      </c>
      <c r="I1741" s="400">
        <f>ROUND(H1741*G1741,2)</f>
        <v>3622.5</v>
      </c>
      <c r="J1741" s="401"/>
      <c r="K1741" s="399">
        <v>724.5</v>
      </c>
      <c r="L1741" s="400">
        <f>ROUND(K1741*J1741,2)</f>
        <v>0</v>
      </c>
      <c r="M1741" s="401"/>
      <c r="N1741" s="399">
        <v>724.5</v>
      </c>
      <c r="O1741" s="400">
        <f>ROUND(N1741*M1741,2)</f>
        <v>0</v>
      </c>
      <c r="P1741" s="401">
        <f t="shared" si="29"/>
        <v>5</v>
      </c>
      <c r="Q1741" s="399">
        <v>724.5</v>
      </c>
      <c r="R1741" s="400">
        <f>ROUND(Q1741*P1741,2)</f>
        <v>3622.5</v>
      </c>
    </row>
    <row r="1742" spans="1:18" s="420" customFormat="1" ht="13.5" hidden="1" outlineLevel="3">
      <c r="A1742" s="412"/>
      <c r="B1742" s="413"/>
      <c r="C1742" s="404" t="s">
        <v>223</v>
      </c>
      <c r="D1742" s="462" t="s">
        <v>34</v>
      </c>
      <c r="E1742" s="415" t="s">
        <v>1939</v>
      </c>
      <c r="F1742" s="413"/>
      <c r="G1742" s="416">
        <v>5</v>
      </c>
      <c r="H1742" s="417" t="s">
        <v>34</v>
      </c>
      <c r="I1742" s="418"/>
      <c r="J1742" s="419"/>
      <c r="K1742" s="417" t="s">
        <v>34</v>
      </c>
      <c r="L1742" s="418"/>
      <c r="M1742" s="419"/>
      <c r="N1742" s="417" t="s">
        <v>34</v>
      </c>
      <c r="O1742" s="418"/>
      <c r="P1742" s="419">
        <f t="shared" si="29"/>
        <v>5</v>
      </c>
      <c r="Q1742" s="417" t="s">
        <v>34</v>
      </c>
      <c r="R1742" s="418"/>
    </row>
    <row r="1743" spans="1:18" s="320" customFormat="1" ht="22.5" customHeight="1" outlineLevel="2" collapsed="1">
      <c r="A1743" s="321"/>
      <c r="B1743" s="394" t="s">
        <v>1940</v>
      </c>
      <c r="C1743" s="394" t="s">
        <v>218</v>
      </c>
      <c r="D1743" s="461" t="s">
        <v>1941</v>
      </c>
      <c r="E1743" s="396" t="s">
        <v>1942</v>
      </c>
      <c r="F1743" s="397" t="s">
        <v>366</v>
      </c>
      <c r="G1743" s="398">
        <v>1</v>
      </c>
      <c r="H1743" s="399">
        <v>1741.5</v>
      </c>
      <c r="I1743" s="400">
        <f>ROUND(H1743*G1743,2)</f>
        <v>1741.5</v>
      </c>
      <c r="J1743" s="401"/>
      <c r="K1743" s="399">
        <v>1741.5</v>
      </c>
      <c r="L1743" s="400">
        <f>ROUND(K1743*J1743,2)</f>
        <v>0</v>
      </c>
      <c r="M1743" s="401"/>
      <c r="N1743" s="399">
        <v>1741.5</v>
      </c>
      <c r="O1743" s="400">
        <f>ROUND(N1743*M1743,2)</f>
        <v>0</v>
      </c>
      <c r="P1743" s="401">
        <f t="shared" si="29"/>
        <v>1</v>
      </c>
      <c r="Q1743" s="399">
        <v>1741.5</v>
      </c>
      <c r="R1743" s="400">
        <f>ROUND(Q1743*P1743,2)</f>
        <v>1741.5</v>
      </c>
    </row>
    <row r="1744" spans="1:18" s="420" customFormat="1" ht="13.5" hidden="1" outlineLevel="3">
      <c r="A1744" s="412"/>
      <c r="B1744" s="413"/>
      <c r="C1744" s="404" t="s">
        <v>223</v>
      </c>
      <c r="D1744" s="462" t="s">
        <v>34</v>
      </c>
      <c r="E1744" s="415" t="s">
        <v>1943</v>
      </c>
      <c r="F1744" s="413"/>
      <c r="G1744" s="416">
        <v>1</v>
      </c>
      <c r="H1744" s="417" t="s">
        <v>34</v>
      </c>
      <c r="I1744" s="418"/>
      <c r="J1744" s="419"/>
      <c r="K1744" s="417" t="s">
        <v>34</v>
      </c>
      <c r="L1744" s="418"/>
      <c r="M1744" s="419"/>
      <c r="N1744" s="417" t="s">
        <v>34</v>
      </c>
      <c r="O1744" s="418"/>
      <c r="P1744" s="419">
        <f t="shared" si="29"/>
        <v>1</v>
      </c>
      <c r="Q1744" s="417" t="s">
        <v>34</v>
      </c>
      <c r="R1744" s="418"/>
    </row>
    <row r="1745" spans="1:18" s="320" customFormat="1" ht="22.5" customHeight="1" outlineLevel="2" collapsed="1">
      <c r="A1745" s="321"/>
      <c r="B1745" s="394" t="s">
        <v>1944</v>
      </c>
      <c r="C1745" s="394" t="s">
        <v>218</v>
      </c>
      <c r="D1745" s="461" t="s">
        <v>1945</v>
      </c>
      <c r="E1745" s="396" t="s">
        <v>1946</v>
      </c>
      <c r="F1745" s="397" t="s">
        <v>366</v>
      </c>
      <c r="G1745" s="398">
        <v>4.8</v>
      </c>
      <c r="H1745" s="399">
        <v>7175</v>
      </c>
      <c r="I1745" s="400">
        <f>ROUND(H1745*G1745,2)</f>
        <v>34440</v>
      </c>
      <c r="J1745" s="401"/>
      <c r="K1745" s="399">
        <v>7175</v>
      </c>
      <c r="L1745" s="400">
        <f>ROUND(K1745*J1745,2)</f>
        <v>0</v>
      </c>
      <c r="M1745" s="401"/>
      <c r="N1745" s="399">
        <v>7175</v>
      </c>
      <c r="O1745" s="400">
        <f>ROUND(N1745*M1745,2)</f>
        <v>0</v>
      </c>
      <c r="P1745" s="401">
        <f t="shared" si="29"/>
        <v>4.8</v>
      </c>
      <c r="Q1745" s="399">
        <v>7175</v>
      </c>
      <c r="R1745" s="400">
        <f>ROUND(Q1745*P1745,2)</f>
        <v>34440</v>
      </c>
    </row>
    <row r="1746" spans="1:18" s="420" customFormat="1" ht="13.5" hidden="1" outlineLevel="3">
      <c r="A1746" s="412"/>
      <c r="B1746" s="413"/>
      <c r="C1746" s="404" t="s">
        <v>223</v>
      </c>
      <c r="D1746" s="462" t="s">
        <v>34</v>
      </c>
      <c r="E1746" s="415" t="s">
        <v>1947</v>
      </c>
      <c r="F1746" s="413"/>
      <c r="G1746" s="416">
        <v>2</v>
      </c>
      <c r="H1746" s="417" t="s">
        <v>34</v>
      </c>
      <c r="I1746" s="418"/>
      <c r="J1746" s="419"/>
      <c r="K1746" s="417" t="s">
        <v>34</v>
      </c>
      <c r="L1746" s="418"/>
      <c r="M1746" s="419"/>
      <c r="N1746" s="417" t="s">
        <v>34</v>
      </c>
      <c r="O1746" s="418"/>
      <c r="P1746" s="419">
        <f t="shared" si="29"/>
        <v>2</v>
      </c>
      <c r="Q1746" s="417" t="s">
        <v>34</v>
      </c>
      <c r="R1746" s="418"/>
    </row>
    <row r="1747" spans="1:18" s="420" customFormat="1" ht="13.5" hidden="1" outlineLevel="3">
      <c r="A1747" s="412"/>
      <c r="B1747" s="413"/>
      <c r="C1747" s="404" t="s">
        <v>223</v>
      </c>
      <c r="D1747" s="462" t="s">
        <v>34</v>
      </c>
      <c r="E1747" s="415" t="s">
        <v>1948</v>
      </c>
      <c r="F1747" s="413"/>
      <c r="G1747" s="416">
        <v>2.8</v>
      </c>
      <c r="H1747" s="417" t="s">
        <v>34</v>
      </c>
      <c r="I1747" s="418"/>
      <c r="J1747" s="419"/>
      <c r="K1747" s="417" t="s">
        <v>34</v>
      </c>
      <c r="L1747" s="418"/>
      <c r="M1747" s="419"/>
      <c r="N1747" s="417" t="s">
        <v>34</v>
      </c>
      <c r="O1747" s="418"/>
      <c r="P1747" s="419">
        <f t="shared" si="29"/>
        <v>2.8</v>
      </c>
      <c r="Q1747" s="417" t="s">
        <v>34</v>
      </c>
      <c r="R1747" s="418"/>
    </row>
    <row r="1748" spans="1:18" s="429" customFormat="1" ht="13.5" hidden="1" outlineLevel="3">
      <c r="A1748" s="421"/>
      <c r="B1748" s="422"/>
      <c r="C1748" s="404" t="s">
        <v>223</v>
      </c>
      <c r="D1748" s="464" t="s">
        <v>34</v>
      </c>
      <c r="E1748" s="424" t="s">
        <v>227</v>
      </c>
      <c r="F1748" s="422"/>
      <c r="G1748" s="425">
        <v>4.8</v>
      </c>
      <c r="H1748" s="426" t="s">
        <v>34</v>
      </c>
      <c r="I1748" s="427"/>
      <c r="J1748" s="428"/>
      <c r="K1748" s="426" t="s">
        <v>34</v>
      </c>
      <c r="L1748" s="427"/>
      <c r="M1748" s="428"/>
      <c r="N1748" s="426" t="s">
        <v>34</v>
      </c>
      <c r="O1748" s="427"/>
      <c r="P1748" s="428">
        <f t="shared" si="29"/>
        <v>4.8</v>
      </c>
      <c r="Q1748" s="426" t="s">
        <v>34</v>
      </c>
      <c r="R1748" s="427"/>
    </row>
    <row r="1749" spans="1:18" s="320" customFormat="1" ht="22.5" customHeight="1" outlineLevel="2" collapsed="1">
      <c r="A1749" s="321"/>
      <c r="B1749" s="394" t="s">
        <v>1949</v>
      </c>
      <c r="C1749" s="394" t="s">
        <v>218</v>
      </c>
      <c r="D1749" s="461" t="s">
        <v>1950</v>
      </c>
      <c r="E1749" s="396" t="s">
        <v>1951</v>
      </c>
      <c r="F1749" s="397" t="s">
        <v>1005</v>
      </c>
      <c r="G1749" s="398">
        <v>1</v>
      </c>
      <c r="H1749" s="399">
        <v>8080.6</v>
      </c>
      <c r="I1749" s="400">
        <f>ROUND(H1749*G1749,2)</f>
        <v>8080.6</v>
      </c>
      <c r="J1749" s="401"/>
      <c r="K1749" s="399">
        <v>8080.6</v>
      </c>
      <c r="L1749" s="400">
        <f>ROUND(K1749*J1749,2)</f>
        <v>0</v>
      </c>
      <c r="M1749" s="401"/>
      <c r="N1749" s="399">
        <v>8080.6</v>
      </c>
      <c r="O1749" s="400">
        <f>ROUND(N1749*M1749,2)</f>
        <v>0</v>
      </c>
      <c r="P1749" s="401">
        <f t="shared" si="29"/>
        <v>1</v>
      </c>
      <c r="Q1749" s="399">
        <v>8080.6</v>
      </c>
      <c r="R1749" s="400">
        <f>ROUND(Q1749*P1749,2)</f>
        <v>8080.6</v>
      </c>
    </row>
    <row r="1750" spans="1:18" s="420" customFormat="1" ht="13.5" hidden="1" outlineLevel="3">
      <c r="A1750" s="412"/>
      <c r="B1750" s="413"/>
      <c r="C1750" s="404" t="s">
        <v>223</v>
      </c>
      <c r="D1750" s="462" t="s">
        <v>34</v>
      </c>
      <c r="E1750" s="415" t="s">
        <v>1952</v>
      </c>
      <c r="F1750" s="413"/>
      <c r="G1750" s="416">
        <v>1</v>
      </c>
      <c r="H1750" s="417" t="s">
        <v>34</v>
      </c>
      <c r="I1750" s="418"/>
      <c r="J1750" s="419"/>
      <c r="K1750" s="417" t="s">
        <v>34</v>
      </c>
      <c r="L1750" s="418"/>
      <c r="M1750" s="419"/>
      <c r="N1750" s="417" t="s">
        <v>34</v>
      </c>
      <c r="O1750" s="418"/>
      <c r="P1750" s="419">
        <f t="shared" si="29"/>
        <v>1</v>
      </c>
      <c r="Q1750" s="417" t="s">
        <v>34</v>
      </c>
      <c r="R1750" s="418"/>
    </row>
    <row r="1751" spans="1:18" s="320" customFormat="1" ht="44.25" customHeight="1" outlineLevel="2" collapsed="1">
      <c r="A1751" s="321"/>
      <c r="B1751" s="394" t="s">
        <v>1953</v>
      </c>
      <c r="C1751" s="394" t="s">
        <v>218</v>
      </c>
      <c r="D1751" s="461" t="s">
        <v>1954</v>
      </c>
      <c r="E1751" s="396" t="s">
        <v>1955</v>
      </c>
      <c r="F1751" s="397" t="s">
        <v>366</v>
      </c>
      <c r="G1751" s="398">
        <v>114</v>
      </c>
      <c r="H1751" s="399">
        <v>2368.4</v>
      </c>
      <c r="I1751" s="400">
        <f>ROUND(H1751*G1751,2)</f>
        <v>269997.6</v>
      </c>
      <c r="J1751" s="401"/>
      <c r="K1751" s="399">
        <v>2368.4</v>
      </c>
      <c r="L1751" s="400">
        <f>ROUND(K1751*J1751,2)</f>
        <v>0</v>
      </c>
      <c r="M1751" s="401"/>
      <c r="N1751" s="399">
        <v>2368.4</v>
      </c>
      <c r="O1751" s="400">
        <f>ROUND(N1751*M1751,2)</f>
        <v>0</v>
      </c>
      <c r="P1751" s="401">
        <f t="shared" si="29"/>
        <v>114</v>
      </c>
      <c r="Q1751" s="399">
        <v>2368.4</v>
      </c>
      <c r="R1751" s="400">
        <f>ROUND(Q1751*P1751,2)</f>
        <v>269997.6</v>
      </c>
    </row>
    <row r="1752" spans="1:18" s="420" customFormat="1" ht="13.5" hidden="1" outlineLevel="3">
      <c r="A1752" s="412"/>
      <c r="B1752" s="413"/>
      <c r="C1752" s="404" t="s">
        <v>223</v>
      </c>
      <c r="D1752" s="462" t="s">
        <v>34</v>
      </c>
      <c r="E1752" s="415" t="s">
        <v>1956</v>
      </c>
      <c r="F1752" s="413"/>
      <c r="G1752" s="416">
        <v>114</v>
      </c>
      <c r="H1752" s="417" t="s">
        <v>34</v>
      </c>
      <c r="I1752" s="418"/>
      <c r="J1752" s="419"/>
      <c r="K1752" s="417" t="s">
        <v>34</v>
      </c>
      <c r="L1752" s="418"/>
      <c r="M1752" s="419"/>
      <c r="N1752" s="417" t="s">
        <v>34</v>
      </c>
      <c r="O1752" s="418"/>
      <c r="P1752" s="419">
        <f t="shared" si="29"/>
        <v>114</v>
      </c>
      <c r="Q1752" s="417" t="s">
        <v>34</v>
      </c>
      <c r="R1752" s="418"/>
    </row>
    <row r="1753" spans="1:18" s="320" customFormat="1" ht="22.5" customHeight="1" outlineLevel="2" collapsed="1">
      <c r="A1753" s="321"/>
      <c r="B1753" s="394" t="s">
        <v>1957</v>
      </c>
      <c r="C1753" s="394" t="s">
        <v>218</v>
      </c>
      <c r="D1753" s="461" t="s">
        <v>1958</v>
      </c>
      <c r="E1753" s="396" t="s">
        <v>1959</v>
      </c>
      <c r="F1753" s="397" t="s">
        <v>1005</v>
      </c>
      <c r="G1753" s="398">
        <v>4</v>
      </c>
      <c r="H1753" s="399">
        <v>626.9</v>
      </c>
      <c r="I1753" s="400">
        <f>ROUND(H1753*G1753,2)</f>
        <v>2507.6</v>
      </c>
      <c r="J1753" s="401"/>
      <c r="K1753" s="399">
        <v>626.9</v>
      </c>
      <c r="L1753" s="400">
        <f>ROUND(K1753*J1753,2)</f>
        <v>0</v>
      </c>
      <c r="M1753" s="401"/>
      <c r="N1753" s="399">
        <v>626.9</v>
      </c>
      <c r="O1753" s="400">
        <f>ROUND(N1753*M1753,2)</f>
        <v>0</v>
      </c>
      <c r="P1753" s="401">
        <f t="shared" si="29"/>
        <v>4</v>
      </c>
      <c r="Q1753" s="399">
        <v>626.9</v>
      </c>
      <c r="R1753" s="400">
        <f>ROUND(Q1753*P1753,2)</f>
        <v>2507.6</v>
      </c>
    </row>
    <row r="1754" spans="1:18" s="420" customFormat="1" ht="13.5" hidden="1" outlineLevel="3">
      <c r="A1754" s="412"/>
      <c r="B1754" s="413"/>
      <c r="C1754" s="404" t="s">
        <v>223</v>
      </c>
      <c r="D1754" s="462" t="s">
        <v>34</v>
      </c>
      <c r="E1754" s="415" t="s">
        <v>1930</v>
      </c>
      <c r="F1754" s="413"/>
      <c r="G1754" s="416">
        <v>4</v>
      </c>
      <c r="H1754" s="417" t="s">
        <v>34</v>
      </c>
      <c r="I1754" s="418"/>
      <c r="J1754" s="419"/>
      <c r="K1754" s="417" t="s">
        <v>34</v>
      </c>
      <c r="L1754" s="418"/>
      <c r="M1754" s="419"/>
      <c r="N1754" s="417" t="s">
        <v>34</v>
      </c>
      <c r="O1754" s="418"/>
      <c r="P1754" s="419">
        <f t="shared" si="29"/>
        <v>4</v>
      </c>
      <c r="Q1754" s="417" t="s">
        <v>34</v>
      </c>
      <c r="R1754" s="418"/>
    </row>
    <row r="1755" spans="1:18" s="320" customFormat="1" ht="22.5" customHeight="1" outlineLevel="2">
      <c r="A1755" s="321"/>
      <c r="B1755" s="453" t="s">
        <v>1960</v>
      </c>
      <c r="C1755" s="453" t="s">
        <v>316</v>
      </c>
      <c r="D1755" s="472" t="s">
        <v>1961</v>
      </c>
      <c r="E1755" s="455" t="s">
        <v>1962</v>
      </c>
      <c r="F1755" s="456" t="s">
        <v>1005</v>
      </c>
      <c r="G1755" s="457">
        <v>4</v>
      </c>
      <c r="H1755" s="458">
        <v>1811.2</v>
      </c>
      <c r="I1755" s="459">
        <f>ROUND(H1755*G1755,2)</f>
        <v>7244.8</v>
      </c>
      <c r="J1755" s="460"/>
      <c r="K1755" s="458">
        <v>1811.2</v>
      </c>
      <c r="L1755" s="459">
        <f>ROUND(K1755*J1755,2)</f>
        <v>0</v>
      </c>
      <c r="M1755" s="460"/>
      <c r="N1755" s="458">
        <v>1811.2</v>
      </c>
      <c r="O1755" s="459">
        <f>ROUND(N1755*M1755,2)</f>
        <v>0</v>
      </c>
      <c r="P1755" s="460">
        <f t="shared" si="29"/>
        <v>4</v>
      </c>
      <c r="Q1755" s="458">
        <v>1811.2</v>
      </c>
      <c r="R1755" s="459">
        <f>ROUND(Q1755*P1755,2)</f>
        <v>7244.8</v>
      </c>
    </row>
    <row r="1756" spans="1:18" s="320" customFormat="1" ht="22.5" customHeight="1" outlineLevel="2" collapsed="1">
      <c r="A1756" s="321"/>
      <c r="B1756" s="394" t="s">
        <v>1963</v>
      </c>
      <c r="C1756" s="394" t="s">
        <v>218</v>
      </c>
      <c r="D1756" s="461" t="s">
        <v>1964</v>
      </c>
      <c r="E1756" s="396" t="s">
        <v>1965</v>
      </c>
      <c r="F1756" s="397" t="s">
        <v>1005</v>
      </c>
      <c r="G1756" s="398">
        <v>1</v>
      </c>
      <c r="H1756" s="399">
        <v>835.9</v>
      </c>
      <c r="I1756" s="400">
        <f>ROUND(H1756*G1756,2)</f>
        <v>835.9</v>
      </c>
      <c r="J1756" s="401"/>
      <c r="K1756" s="399">
        <v>835.9</v>
      </c>
      <c r="L1756" s="400">
        <f>ROUND(K1756*J1756,2)</f>
        <v>0</v>
      </c>
      <c r="M1756" s="401"/>
      <c r="N1756" s="399">
        <v>835.9</v>
      </c>
      <c r="O1756" s="400">
        <f>ROUND(N1756*M1756,2)</f>
        <v>0</v>
      </c>
      <c r="P1756" s="401">
        <f t="shared" si="29"/>
        <v>1</v>
      </c>
      <c r="Q1756" s="399">
        <v>835.9</v>
      </c>
      <c r="R1756" s="400">
        <f>ROUND(Q1756*P1756,2)</f>
        <v>835.9</v>
      </c>
    </row>
    <row r="1757" spans="1:18" s="420" customFormat="1" ht="13.5" hidden="1" outlineLevel="3">
      <c r="A1757" s="412"/>
      <c r="B1757" s="413"/>
      <c r="C1757" s="404" t="s">
        <v>223</v>
      </c>
      <c r="D1757" s="462" t="s">
        <v>34</v>
      </c>
      <c r="E1757" s="415" t="s">
        <v>1966</v>
      </c>
      <c r="F1757" s="413"/>
      <c r="G1757" s="416">
        <v>1</v>
      </c>
      <c r="H1757" s="417" t="s">
        <v>34</v>
      </c>
      <c r="I1757" s="418"/>
      <c r="J1757" s="419"/>
      <c r="K1757" s="417" t="s">
        <v>34</v>
      </c>
      <c r="L1757" s="418"/>
      <c r="M1757" s="419"/>
      <c r="N1757" s="417" t="s">
        <v>34</v>
      </c>
      <c r="O1757" s="418"/>
      <c r="P1757" s="419">
        <f t="shared" si="29"/>
        <v>1</v>
      </c>
      <c r="Q1757" s="417" t="s">
        <v>34</v>
      </c>
      <c r="R1757" s="418"/>
    </row>
    <row r="1758" spans="1:18" s="320" customFormat="1" ht="22.5" customHeight="1" outlineLevel="2">
      <c r="A1758" s="321"/>
      <c r="B1758" s="453" t="s">
        <v>1967</v>
      </c>
      <c r="C1758" s="453" t="s">
        <v>316</v>
      </c>
      <c r="D1758" s="472" t="s">
        <v>1968</v>
      </c>
      <c r="E1758" s="455" t="s">
        <v>1969</v>
      </c>
      <c r="F1758" s="456" t="s">
        <v>1005</v>
      </c>
      <c r="G1758" s="457">
        <v>1</v>
      </c>
      <c r="H1758" s="458">
        <v>2231.9</v>
      </c>
      <c r="I1758" s="459">
        <f>ROUND(H1758*G1758,2)</f>
        <v>2231.9</v>
      </c>
      <c r="J1758" s="460"/>
      <c r="K1758" s="458">
        <v>2231.9</v>
      </c>
      <c r="L1758" s="459">
        <f>ROUND(K1758*J1758,2)</f>
        <v>0</v>
      </c>
      <c r="M1758" s="460"/>
      <c r="N1758" s="458">
        <v>2231.9</v>
      </c>
      <c r="O1758" s="459">
        <f>ROUND(N1758*M1758,2)</f>
        <v>0</v>
      </c>
      <c r="P1758" s="460">
        <f t="shared" si="29"/>
        <v>1</v>
      </c>
      <c r="Q1758" s="458">
        <v>2231.9</v>
      </c>
      <c r="R1758" s="459">
        <f>ROUND(Q1758*P1758,2)</f>
        <v>2231.9</v>
      </c>
    </row>
    <row r="1759" spans="1:18" s="320" customFormat="1" ht="22.5" customHeight="1" outlineLevel="2" collapsed="1">
      <c r="A1759" s="321"/>
      <c r="B1759" s="394" t="s">
        <v>1970</v>
      </c>
      <c r="C1759" s="394" t="s">
        <v>218</v>
      </c>
      <c r="D1759" s="461" t="s">
        <v>1971</v>
      </c>
      <c r="E1759" s="396" t="s">
        <v>1972</v>
      </c>
      <c r="F1759" s="397" t="s">
        <v>1005</v>
      </c>
      <c r="G1759" s="398">
        <v>29</v>
      </c>
      <c r="H1759" s="399">
        <v>118.5</v>
      </c>
      <c r="I1759" s="400">
        <f>ROUND(H1759*G1759,2)</f>
        <v>3436.5</v>
      </c>
      <c r="J1759" s="401"/>
      <c r="K1759" s="399">
        <v>118.5</v>
      </c>
      <c r="L1759" s="400">
        <f>ROUND(K1759*J1759,2)</f>
        <v>0</v>
      </c>
      <c r="M1759" s="401"/>
      <c r="N1759" s="399">
        <v>118.5</v>
      </c>
      <c r="O1759" s="400">
        <f>ROUND(N1759*M1759,2)</f>
        <v>0</v>
      </c>
      <c r="P1759" s="401">
        <f t="shared" si="29"/>
        <v>29</v>
      </c>
      <c r="Q1759" s="399">
        <v>118.5</v>
      </c>
      <c r="R1759" s="400">
        <f>ROUND(Q1759*P1759,2)</f>
        <v>3436.5</v>
      </c>
    </row>
    <row r="1760" spans="1:18" s="420" customFormat="1" ht="13.5" hidden="1" outlineLevel="3">
      <c r="A1760" s="412"/>
      <c r="B1760" s="413"/>
      <c r="C1760" s="404" t="s">
        <v>223</v>
      </c>
      <c r="D1760" s="462" t="s">
        <v>34</v>
      </c>
      <c r="E1760" s="415" t="s">
        <v>1973</v>
      </c>
      <c r="F1760" s="413"/>
      <c r="G1760" s="416">
        <v>29</v>
      </c>
      <c r="H1760" s="417" t="s">
        <v>34</v>
      </c>
      <c r="I1760" s="418"/>
      <c r="J1760" s="419"/>
      <c r="K1760" s="417" t="s">
        <v>34</v>
      </c>
      <c r="L1760" s="418"/>
      <c r="M1760" s="419"/>
      <c r="N1760" s="417" t="s">
        <v>34</v>
      </c>
      <c r="O1760" s="418"/>
      <c r="P1760" s="419">
        <f t="shared" si="29"/>
        <v>29</v>
      </c>
      <c r="Q1760" s="417" t="s">
        <v>34</v>
      </c>
      <c r="R1760" s="418"/>
    </row>
    <row r="1761" spans="1:18" s="320" customFormat="1" ht="22.5" customHeight="1" outlineLevel="2" collapsed="1">
      <c r="A1761" s="321"/>
      <c r="B1761" s="394" t="s">
        <v>1974</v>
      </c>
      <c r="C1761" s="394" t="s">
        <v>218</v>
      </c>
      <c r="D1761" s="461" t="s">
        <v>1975</v>
      </c>
      <c r="E1761" s="396" t="s">
        <v>1976</v>
      </c>
      <c r="F1761" s="397" t="s">
        <v>221</v>
      </c>
      <c r="G1761" s="398">
        <v>2.655</v>
      </c>
      <c r="H1761" s="399">
        <v>9473.8</v>
      </c>
      <c r="I1761" s="400">
        <f>ROUND(H1761*G1761,2)</f>
        <v>25152.94</v>
      </c>
      <c r="J1761" s="401"/>
      <c r="K1761" s="399">
        <v>9473.8</v>
      </c>
      <c r="L1761" s="400">
        <f>ROUND(K1761*J1761,2)</f>
        <v>0</v>
      </c>
      <c r="M1761" s="401"/>
      <c r="N1761" s="399">
        <v>9473.8</v>
      </c>
      <c r="O1761" s="400">
        <f>ROUND(N1761*M1761,2)</f>
        <v>0</v>
      </c>
      <c r="P1761" s="401">
        <f t="shared" si="29"/>
        <v>2.655</v>
      </c>
      <c r="Q1761" s="399">
        <v>9473.8</v>
      </c>
      <c r="R1761" s="400">
        <f>ROUND(Q1761*P1761,2)</f>
        <v>25152.94</v>
      </c>
    </row>
    <row r="1762" spans="1:18" s="411" customFormat="1" ht="13.5" hidden="1" outlineLevel="3">
      <c r="A1762" s="402"/>
      <c r="B1762" s="403"/>
      <c r="C1762" s="404" t="s">
        <v>223</v>
      </c>
      <c r="D1762" s="407" t="s">
        <v>34</v>
      </c>
      <c r="E1762" s="406" t="s">
        <v>1977</v>
      </c>
      <c r="F1762" s="403"/>
      <c r="G1762" s="407" t="s">
        <v>34</v>
      </c>
      <c r="H1762" s="408" t="s">
        <v>34</v>
      </c>
      <c r="I1762" s="409"/>
      <c r="J1762" s="410"/>
      <c r="K1762" s="408" t="s">
        <v>34</v>
      </c>
      <c r="L1762" s="409"/>
      <c r="M1762" s="410"/>
      <c r="N1762" s="408" t="s">
        <v>34</v>
      </c>
      <c r="O1762" s="409"/>
      <c r="P1762" s="410" t="e">
        <f t="shared" si="29"/>
        <v>#VALUE!</v>
      </c>
      <c r="Q1762" s="408" t="s">
        <v>34</v>
      </c>
      <c r="R1762" s="409"/>
    </row>
    <row r="1763" spans="1:18" s="420" customFormat="1" ht="13.5" hidden="1" outlineLevel="3">
      <c r="A1763" s="412"/>
      <c r="B1763" s="413"/>
      <c r="C1763" s="404" t="s">
        <v>223</v>
      </c>
      <c r="D1763" s="462" t="s">
        <v>34</v>
      </c>
      <c r="E1763" s="415" t="s">
        <v>1978</v>
      </c>
      <c r="F1763" s="413"/>
      <c r="G1763" s="416">
        <v>2.655</v>
      </c>
      <c r="H1763" s="417" t="s">
        <v>34</v>
      </c>
      <c r="I1763" s="418"/>
      <c r="J1763" s="419"/>
      <c r="K1763" s="417" t="s">
        <v>34</v>
      </c>
      <c r="L1763" s="418"/>
      <c r="M1763" s="419"/>
      <c r="N1763" s="417" t="s">
        <v>34</v>
      </c>
      <c r="O1763" s="418"/>
      <c r="P1763" s="419">
        <f t="shared" si="29"/>
        <v>2.655</v>
      </c>
      <c r="Q1763" s="417" t="s">
        <v>34</v>
      </c>
      <c r="R1763" s="418"/>
    </row>
    <row r="1764" spans="1:18" s="320" customFormat="1" ht="31.5" customHeight="1" outlineLevel="2" collapsed="1">
      <c r="A1764" s="321"/>
      <c r="B1764" s="394" t="s">
        <v>1979</v>
      </c>
      <c r="C1764" s="394" t="s">
        <v>218</v>
      </c>
      <c r="D1764" s="461" t="s">
        <v>1980</v>
      </c>
      <c r="E1764" s="396" t="s">
        <v>1981</v>
      </c>
      <c r="F1764" s="397" t="s">
        <v>221</v>
      </c>
      <c r="G1764" s="398">
        <v>318.9</v>
      </c>
      <c r="H1764" s="399">
        <v>2925.7</v>
      </c>
      <c r="I1764" s="400">
        <f>ROUND(H1764*G1764,2)</f>
        <v>933005.73</v>
      </c>
      <c r="J1764" s="401"/>
      <c r="K1764" s="399">
        <v>2925.7</v>
      </c>
      <c r="L1764" s="400">
        <f>ROUND(K1764*J1764,2)</f>
        <v>0</v>
      </c>
      <c r="M1764" s="401"/>
      <c r="N1764" s="399">
        <v>2925.7</v>
      </c>
      <c r="O1764" s="400">
        <f>ROUND(N1764*M1764,2)</f>
        <v>0</v>
      </c>
      <c r="P1764" s="401">
        <f t="shared" si="29"/>
        <v>318.9</v>
      </c>
      <c r="Q1764" s="399">
        <v>2925.7</v>
      </c>
      <c r="R1764" s="400">
        <f>ROUND(Q1764*P1764,2)</f>
        <v>933005.73</v>
      </c>
    </row>
    <row r="1765" spans="1:18" s="411" customFormat="1" ht="13.5" hidden="1" outlineLevel="3">
      <c r="A1765" s="402"/>
      <c r="B1765" s="403"/>
      <c r="C1765" s="404" t="s">
        <v>223</v>
      </c>
      <c r="D1765" s="407" t="s">
        <v>34</v>
      </c>
      <c r="E1765" s="406" t="s">
        <v>1982</v>
      </c>
      <c r="F1765" s="403"/>
      <c r="G1765" s="407" t="s">
        <v>34</v>
      </c>
      <c r="H1765" s="408" t="s">
        <v>34</v>
      </c>
      <c r="I1765" s="409"/>
      <c r="J1765" s="410"/>
      <c r="K1765" s="408" t="s">
        <v>34</v>
      </c>
      <c r="L1765" s="409"/>
      <c r="M1765" s="410"/>
      <c r="N1765" s="408" t="s">
        <v>34</v>
      </c>
      <c r="O1765" s="409"/>
      <c r="P1765" s="410" t="e">
        <f t="shared" si="29"/>
        <v>#VALUE!</v>
      </c>
      <c r="Q1765" s="408" t="s">
        <v>34</v>
      </c>
      <c r="R1765" s="409"/>
    </row>
    <row r="1766" spans="1:18" s="420" customFormat="1" ht="13.5" hidden="1" outlineLevel="3">
      <c r="A1766" s="412"/>
      <c r="B1766" s="413"/>
      <c r="C1766" s="404" t="s">
        <v>223</v>
      </c>
      <c r="D1766" s="462" t="s">
        <v>34</v>
      </c>
      <c r="E1766" s="415" t="s">
        <v>1983</v>
      </c>
      <c r="F1766" s="413"/>
      <c r="G1766" s="416">
        <v>225.3</v>
      </c>
      <c r="H1766" s="417" t="s">
        <v>34</v>
      </c>
      <c r="I1766" s="418"/>
      <c r="J1766" s="419"/>
      <c r="K1766" s="417" t="s">
        <v>34</v>
      </c>
      <c r="L1766" s="418"/>
      <c r="M1766" s="419"/>
      <c r="N1766" s="417" t="s">
        <v>34</v>
      </c>
      <c r="O1766" s="418"/>
      <c r="P1766" s="419">
        <f t="shared" si="29"/>
        <v>225.3</v>
      </c>
      <c r="Q1766" s="417" t="s">
        <v>34</v>
      </c>
      <c r="R1766" s="418"/>
    </row>
    <row r="1767" spans="1:18" s="420" customFormat="1" ht="13.5" hidden="1" outlineLevel="3">
      <c r="A1767" s="412"/>
      <c r="B1767" s="413"/>
      <c r="C1767" s="404" t="s">
        <v>223</v>
      </c>
      <c r="D1767" s="462" t="s">
        <v>34</v>
      </c>
      <c r="E1767" s="415" t="s">
        <v>1984</v>
      </c>
      <c r="F1767" s="413"/>
      <c r="G1767" s="416">
        <v>55.8</v>
      </c>
      <c r="H1767" s="417" t="s">
        <v>34</v>
      </c>
      <c r="I1767" s="418"/>
      <c r="J1767" s="419"/>
      <c r="K1767" s="417" t="s">
        <v>34</v>
      </c>
      <c r="L1767" s="418"/>
      <c r="M1767" s="419"/>
      <c r="N1767" s="417" t="s">
        <v>34</v>
      </c>
      <c r="O1767" s="418"/>
      <c r="P1767" s="419">
        <f t="shared" si="29"/>
        <v>55.8</v>
      </c>
      <c r="Q1767" s="417" t="s">
        <v>34</v>
      </c>
      <c r="R1767" s="418"/>
    </row>
    <row r="1768" spans="1:18" s="420" customFormat="1" ht="13.5" hidden="1" outlineLevel="3">
      <c r="A1768" s="412"/>
      <c r="B1768" s="413"/>
      <c r="C1768" s="404" t="s">
        <v>223</v>
      </c>
      <c r="D1768" s="462" t="s">
        <v>34</v>
      </c>
      <c r="E1768" s="415" t="s">
        <v>1985</v>
      </c>
      <c r="F1768" s="413"/>
      <c r="G1768" s="416">
        <v>37.8</v>
      </c>
      <c r="H1768" s="417" t="s">
        <v>34</v>
      </c>
      <c r="I1768" s="418"/>
      <c r="J1768" s="419"/>
      <c r="K1768" s="417" t="s">
        <v>34</v>
      </c>
      <c r="L1768" s="418"/>
      <c r="M1768" s="419"/>
      <c r="N1768" s="417" t="s">
        <v>34</v>
      </c>
      <c r="O1768" s="418"/>
      <c r="P1768" s="419">
        <f t="shared" si="29"/>
        <v>37.8</v>
      </c>
      <c r="Q1768" s="417" t="s">
        <v>34</v>
      </c>
      <c r="R1768" s="418"/>
    </row>
    <row r="1769" spans="1:18" s="429" customFormat="1" ht="13.5" hidden="1" outlineLevel="3">
      <c r="A1769" s="421"/>
      <c r="B1769" s="422"/>
      <c r="C1769" s="404" t="s">
        <v>223</v>
      </c>
      <c r="D1769" s="464" t="s">
        <v>34</v>
      </c>
      <c r="E1769" s="424" t="s">
        <v>227</v>
      </c>
      <c r="F1769" s="422"/>
      <c r="G1769" s="425">
        <v>318.9</v>
      </c>
      <c r="H1769" s="426" t="s">
        <v>34</v>
      </c>
      <c r="I1769" s="427"/>
      <c r="J1769" s="428"/>
      <c r="K1769" s="426" t="s">
        <v>34</v>
      </c>
      <c r="L1769" s="427"/>
      <c r="M1769" s="428"/>
      <c r="N1769" s="426" t="s">
        <v>34</v>
      </c>
      <c r="O1769" s="427"/>
      <c r="P1769" s="428">
        <f t="shared" si="29"/>
        <v>318.9</v>
      </c>
      <c r="Q1769" s="426" t="s">
        <v>34</v>
      </c>
      <c r="R1769" s="427"/>
    </row>
    <row r="1770" spans="1:18" s="320" customFormat="1" ht="22.5" customHeight="1" outlineLevel="2" collapsed="1">
      <c r="A1770" s="321"/>
      <c r="B1770" s="394" t="s">
        <v>1986</v>
      </c>
      <c r="C1770" s="394" t="s">
        <v>218</v>
      </c>
      <c r="D1770" s="461" t="s">
        <v>1987</v>
      </c>
      <c r="E1770" s="396" t="s">
        <v>1988</v>
      </c>
      <c r="F1770" s="397" t="s">
        <v>221</v>
      </c>
      <c r="G1770" s="398">
        <v>487.773</v>
      </c>
      <c r="H1770" s="399">
        <v>3622.3</v>
      </c>
      <c r="I1770" s="400">
        <f>ROUND(H1770*G1770,2)</f>
        <v>1766860.14</v>
      </c>
      <c r="J1770" s="401"/>
      <c r="K1770" s="399">
        <v>3622.3</v>
      </c>
      <c r="L1770" s="400">
        <f>ROUND(K1770*J1770,2)</f>
        <v>0</v>
      </c>
      <c r="M1770" s="401"/>
      <c r="N1770" s="399">
        <v>3622.3</v>
      </c>
      <c r="O1770" s="400">
        <f>ROUND(N1770*M1770,2)</f>
        <v>0</v>
      </c>
      <c r="P1770" s="401">
        <f t="shared" si="29"/>
        <v>487.773</v>
      </c>
      <c r="Q1770" s="399">
        <v>3622.3</v>
      </c>
      <c r="R1770" s="400">
        <f>ROUND(Q1770*P1770,2)</f>
        <v>1766860.14</v>
      </c>
    </row>
    <row r="1771" spans="1:18" s="411" customFormat="1" ht="13.5" hidden="1" outlineLevel="3">
      <c r="A1771" s="402"/>
      <c r="B1771" s="403"/>
      <c r="C1771" s="404" t="s">
        <v>223</v>
      </c>
      <c r="D1771" s="407" t="s">
        <v>34</v>
      </c>
      <c r="E1771" s="406" t="s">
        <v>869</v>
      </c>
      <c r="F1771" s="403"/>
      <c r="G1771" s="407" t="s">
        <v>34</v>
      </c>
      <c r="H1771" s="408" t="s">
        <v>34</v>
      </c>
      <c r="I1771" s="409"/>
      <c r="J1771" s="410"/>
      <c r="K1771" s="408" t="s">
        <v>34</v>
      </c>
      <c r="L1771" s="409"/>
      <c r="M1771" s="410"/>
      <c r="N1771" s="408" t="s">
        <v>34</v>
      </c>
      <c r="O1771" s="409"/>
      <c r="P1771" s="410" t="e">
        <f t="shared" si="29"/>
        <v>#VALUE!</v>
      </c>
      <c r="Q1771" s="408" t="s">
        <v>34</v>
      </c>
      <c r="R1771" s="409"/>
    </row>
    <row r="1772" spans="1:18" s="420" customFormat="1" ht="13.5" hidden="1" outlineLevel="3">
      <c r="A1772" s="412"/>
      <c r="B1772" s="413"/>
      <c r="C1772" s="404" t="s">
        <v>223</v>
      </c>
      <c r="D1772" s="462" t="s">
        <v>34</v>
      </c>
      <c r="E1772" s="415" t="s">
        <v>1989</v>
      </c>
      <c r="F1772" s="413"/>
      <c r="G1772" s="416">
        <v>327</v>
      </c>
      <c r="H1772" s="417" t="s">
        <v>34</v>
      </c>
      <c r="I1772" s="418"/>
      <c r="J1772" s="419"/>
      <c r="K1772" s="417" t="s">
        <v>34</v>
      </c>
      <c r="L1772" s="418"/>
      <c r="M1772" s="419"/>
      <c r="N1772" s="417" t="s">
        <v>34</v>
      </c>
      <c r="O1772" s="418"/>
      <c r="P1772" s="419">
        <f t="shared" si="29"/>
        <v>327</v>
      </c>
      <c r="Q1772" s="417" t="s">
        <v>34</v>
      </c>
      <c r="R1772" s="418"/>
    </row>
    <row r="1773" spans="1:18" s="420" customFormat="1" ht="13.5" hidden="1" outlineLevel="3">
      <c r="A1773" s="412"/>
      <c r="B1773" s="413"/>
      <c r="C1773" s="404" t="s">
        <v>223</v>
      </c>
      <c r="D1773" s="462" t="s">
        <v>34</v>
      </c>
      <c r="E1773" s="415" t="s">
        <v>1990</v>
      </c>
      <c r="F1773" s="413"/>
      <c r="G1773" s="416">
        <v>54</v>
      </c>
      <c r="H1773" s="417" t="s">
        <v>34</v>
      </c>
      <c r="I1773" s="418"/>
      <c r="J1773" s="419"/>
      <c r="K1773" s="417" t="s">
        <v>34</v>
      </c>
      <c r="L1773" s="418"/>
      <c r="M1773" s="419"/>
      <c r="N1773" s="417" t="s">
        <v>34</v>
      </c>
      <c r="O1773" s="418"/>
      <c r="P1773" s="419">
        <f t="shared" si="29"/>
        <v>54</v>
      </c>
      <c r="Q1773" s="417" t="s">
        <v>34</v>
      </c>
      <c r="R1773" s="418"/>
    </row>
    <row r="1774" spans="1:18" s="411" customFormat="1" ht="13.5" hidden="1" outlineLevel="3">
      <c r="A1774" s="402"/>
      <c r="B1774" s="403"/>
      <c r="C1774" s="404" t="s">
        <v>223</v>
      </c>
      <c r="D1774" s="407" t="s">
        <v>34</v>
      </c>
      <c r="E1774" s="406" t="s">
        <v>1991</v>
      </c>
      <c r="F1774" s="403"/>
      <c r="G1774" s="407" t="s">
        <v>34</v>
      </c>
      <c r="H1774" s="408" t="s">
        <v>34</v>
      </c>
      <c r="I1774" s="409"/>
      <c r="J1774" s="410"/>
      <c r="K1774" s="408" t="s">
        <v>34</v>
      </c>
      <c r="L1774" s="409"/>
      <c r="M1774" s="410"/>
      <c r="N1774" s="408" t="s">
        <v>34</v>
      </c>
      <c r="O1774" s="409"/>
      <c r="P1774" s="410" t="e">
        <f t="shared" si="29"/>
        <v>#VALUE!</v>
      </c>
      <c r="Q1774" s="408" t="s">
        <v>34</v>
      </c>
      <c r="R1774" s="409"/>
    </row>
    <row r="1775" spans="1:18" s="420" customFormat="1" ht="13.5" hidden="1" outlineLevel="3">
      <c r="A1775" s="412"/>
      <c r="B1775" s="413"/>
      <c r="C1775" s="404" t="s">
        <v>223</v>
      </c>
      <c r="D1775" s="462" t="s">
        <v>34</v>
      </c>
      <c r="E1775" s="415" t="s">
        <v>1992</v>
      </c>
      <c r="F1775" s="413"/>
      <c r="G1775" s="416">
        <v>20.25</v>
      </c>
      <c r="H1775" s="417" t="s">
        <v>34</v>
      </c>
      <c r="I1775" s="418"/>
      <c r="J1775" s="419"/>
      <c r="K1775" s="417" t="s">
        <v>34</v>
      </c>
      <c r="L1775" s="418"/>
      <c r="M1775" s="419"/>
      <c r="N1775" s="417" t="s">
        <v>34</v>
      </c>
      <c r="O1775" s="418"/>
      <c r="P1775" s="419">
        <f t="shared" si="29"/>
        <v>20.25</v>
      </c>
      <c r="Q1775" s="417" t="s">
        <v>34</v>
      </c>
      <c r="R1775" s="418"/>
    </row>
    <row r="1776" spans="1:18" s="411" customFormat="1" ht="13.5" hidden="1" outlineLevel="3">
      <c r="A1776" s="402"/>
      <c r="B1776" s="403"/>
      <c r="C1776" s="404" t="s">
        <v>223</v>
      </c>
      <c r="D1776" s="407" t="s">
        <v>34</v>
      </c>
      <c r="E1776" s="406" t="s">
        <v>1993</v>
      </c>
      <c r="F1776" s="403"/>
      <c r="G1776" s="407" t="s">
        <v>34</v>
      </c>
      <c r="H1776" s="408" t="s">
        <v>34</v>
      </c>
      <c r="I1776" s="409"/>
      <c r="J1776" s="410"/>
      <c r="K1776" s="408" t="s">
        <v>34</v>
      </c>
      <c r="L1776" s="409"/>
      <c r="M1776" s="410"/>
      <c r="N1776" s="408" t="s">
        <v>34</v>
      </c>
      <c r="O1776" s="409"/>
      <c r="P1776" s="410" t="e">
        <f t="shared" si="29"/>
        <v>#VALUE!</v>
      </c>
      <c r="Q1776" s="408" t="s">
        <v>34</v>
      </c>
      <c r="R1776" s="409"/>
    </row>
    <row r="1777" spans="1:18" s="420" customFormat="1" ht="13.5" hidden="1" outlineLevel="3">
      <c r="A1777" s="412"/>
      <c r="B1777" s="413"/>
      <c r="C1777" s="404" t="s">
        <v>223</v>
      </c>
      <c r="D1777" s="462" t="s">
        <v>34</v>
      </c>
      <c r="E1777" s="415" t="s">
        <v>1994</v>
      </c>
      <c r="F1777" s="413"/>
      <c r="G1777" s="416">
        <v>81.9</v>
      </c>
      <c r="H1777" s="417" t="s">
        <v>34</v>
      </c>
      <c r="I1777" s="418"/>
      <c r="J1777" s="419"/>
      <c r="K1777" s="417" t="s">
        <v>34</v>
      </c>
      <c r="L1777" s="418"/>
      <c r="M1777" s="419"/>
      <c r="N1777" s="417" t="s">
        <v>34</v>
      </c>
      <c r="O1777" s="418"/>
      <c r="P1777" s="419">
        <f t="shared" si="29"/>
        <v>81.9</v>
      </c>
      <c r="Q1777" s="417" t="s">
        <v>34</v>
      </c>
      <c r="R1777" s="418"/>
    </row>
    <row r="1778" spans="1:18" s="420" customFormat="1" ht="13.5" hidden="1" outlineLevel="3">
      <c r="A1778" s="412"/>
      <c r="B1778" s="413"/>
      <c r="C1778" s="404" t="s">
        <v>223</v>
      </c>
      <c r="D1778" s="462" t="s">
        <v>34</v>
      </c>
      <c r="E1778" s="415" t="s">
        <v>1995</v>
      </c>
      <c r="F1778" s="413"/>
      <c r="G1778" s="416">
        <v>-17.557</v>
      </c>
      <c r="H1778" s="417" t="s">
        <v>34</v>
      </c>
      <c r="I1778" s="418"/>
      <c r="J1778" s="419"/>
      <c r="K1778" s="417" t="s">
        <v>34</v>
      </c>
      <c r="L1778" s="418"/>
      <c r="M1778" s="419"/>
      <c r="N1778" s="417" t="s">
        <v>34</v>
      </c>
      <c r="O1778" s="418"/>
      <c r="P1778" s="419">
        <f t="shared" si="29"/>
        <v>-17.557</v>
      </c>
      <c r="Q1778" s="417" t="s">
        <v>34</v>
      </c>
      <c r="R1778" s="418"/>
    </row>
    <row r="1779" spans="1:18" s="420" customFormat="1" ht="13.5" hidden="1" outlineLevel="3">
      <c r="A1779" s="412"/>
      <c r="B1779" s="413"/>
      <c r="C1779" s="404" t="s">
        <v>223</v>
      </c>
      <c r="D1779" s="462" t="s">
        <v>34</v>
      </c>
      <c r="E1779" s="415" t="s">
        <v>1996</v>
      </c>
      <c r="F1779" s="413"/>
      <c r="G1779" s="416">
        <v>-3.867</v>
      </c>
      <c r="H1779" s="417" t="s">
        <v>34</v>
      </c>
      <c r="I1779" s="418"/>
      <c r="J1779" s="419"/>
      <c r="K1779" s="417" t="s">
        <v>34</v>
      </c>
      <c r="L1779" s="418"/>
      <c r="M1779" s="419"/>
      <c r="N1779" s="417" t="s">
        <v>34</v>
      </c>
      <c r="O1779" s="418"/>
      <c r="P1779" s="419">
        <f t="shared" si="29"/>
        <v>-3.867</v>
      </c>
      <c r="Q1779" s="417" t="s">
        <v>34</v>
      </c>
      <c r="R1779" s="418"/>
    </row>
    <row r="1780" spans="1:18" s="411" customFormat="1" ht="13.5" hidden="1" outlineLevel="3">
      <c r="A1780" s="402"/>
      <c r="B1780" s="403"/>
      <c r="C1780" s="404" t="s">
        <v>223</v>
      </c>
      <c r="D1780" s="407" t="s">
        <v>34</v>
      </c>
      <c r="E1780" s="406" t="s">
        <v>1997</v>
      </c>
      <c r="F1780" s="403"/>
      <c r="G1780" s="407" t="s">
        <v>34</v>
      </c>
      <c r="H1780" s="408" t="s">
        <v>34</v>
      </c>
      <c r="I1780" s="409"/>
      <c r="J1780" s="410"/>
      <c r="K1780" s="408" t="s">
        <v>34</v>
      </c>
      <c r="L1780" s="409"/>
      <c r="M1780" s="410"/>
      <c r="N1780" s="408" t="s">
        <v>34</v>
      </c>
      <c r="O1780" s="409"/>
      <c r="P1780" s="410" t="e">
        <f t="shared" si="29"/>
        <v>#VALUE!</v>
      </c>
      <c r="Q1780" s="408" t="s">
        <v>34</v>
      </c>
      <c r="R1780" s="409"/>
    </row>
    <row r="1781" spans="1:18" s="420" customFormat="1" ht="13.5" hidden="1" outlineLevel="3">
      <c r="A1781" s="412"/>
      <c r="B1781" s="413"/>
      <c r="C1781" s="404" t="s">
        <v>223</v>
      </c>
      <c r="D1781" s="462" t="s">
        <v>34</v>
      </c>
      <c r="E1781" s="415" t="s">
        <v>1998</v>
      </c>
      <c r="F1781" s="413"/>
      <c r="G1781" s="416">
        <v>4</v>
      </c>
      <c r="H1781" s="417" t="s">
        <v>34</v>
      </c>
      <c r="I1781" s="418"/>
      <c r="J1781" s="419"/>
      <c r="K1781" s="417" t="s">
        <v>34</v>
      </c>
      <c r="L1781" s="418"/>
      <c r="M1781" s="419"/>
      <c r="N1781" s="417" t="s">
        <v>34</v>
      </c>
      <c r="O1781" s="418"/>
      <c r="P1781" s="419">
        <f t="shared" si="29"/>
        <v>4</v>
      </c>
      <c r="Q1781" s="417" t="s">
        <v>34</v>
      </c>
      <c r="R1781" s="418"/>
    </row>
    <row r="1782" spans="1:18" s="420" customFormat="1" ht="13.5" hidden="1" outlineLevel="3">
      <c r="A1782" s="412"/>
      <c r="B1782" s="413"/>
      <c r="C1782" s="404" t="s">
        <v>223</v>
      </c>
      <c r="D1782" s="462" t="s">
        <v>34</v>
      </c>
      <c r="E1782" s="415" t="s">
        <v>1999</v>
      </c>
      <c r="F1782" s="413"/>
      <c r="G1782" s="416">
        <v>-1.143</v>
      </c>
      <c r="H1782" s="417" t="s">
        <v>34</v>
      </c>
      <c r="I1782" s="418"/>
      <c r="J1782" s="419"/>
      <c r="K1782" s="417" t="s">
        <v>34</v>
      </c>
      <c r="L1782" s="418"/>
      <c r="M1782" s="419"/>
      <c r="N1782" s="417" t="s">
        <v>34</v>
      </c>
      <c r="O1782" s="418"/>
      <c r="P1782" s="419">
        <f t="shared" si="29"/>
        <v>-1.143</v>
      </c>
      <c r="Q1782" s="417" t="s">
        <v>34</v>
      </c>
      <c r="R1782" s="418"/>
    </row>
    <row r="1783" spans="1:18" s="411" customFormat="1" ht="13.5" hidden="1" outlineLevel="3">
      <c r="A1783" s="402"/>
      <c r="B1783" s="403"/>
      <c r="C1783" s="404" t="s">
        <v>223</v>
      </c>
      <c r="D1783" s="407" t="s">
        <v>34</v>
      </c>
      <c r="E1783" s="406" t="s">
        <v>2000</v>
      </c>
      <c r="F1783" s="403"/>
      <c r="G1783" s="407" t="s">
        <v>34</v>
      </c>
      <c r="H1783" s="408" t="s">
        <v>34</v>
      </c>
      <c r="I1783" s="409"/>
      <c r="J1783" s="410"/>
      <c r="K1783" s="408" t="s">
        <v>34</v>
      </c>
      <c r="L1783" s="409"/>
      <c r="M1783" s="410"/>
      <c r="N1783" s="408" t="s">
        <v>34</v>
      </c>
      <c r="O1783" s="409"/>
      <c r="P1783" s="410" t="e">
        <f t="shared" si="29"/>
        <v>#VALUE!</v>
      </c>
      <c r="Q1783" s="408" t="s">
        <v>34</v>
      </c>
      <c r="R1783" s="409"/>
    </row>
    <row r="1784" spans="1:18" s="420" customFormat="1" ht="13.5" hidden="1" outlineLevel="3">
      <c r="A1784" s="412"/>
      <c r="B1784" s="413"/>
      <c r="C1784" s="404" t="s">
        <v>223</v>
      </c>
      <c r="D1784" s="462" t="s">
        <v>34</v>
      </c>
      <c r="E1784" s="415" t="s">
        <v>2001</v>
      </c>
      <c r="F1784" s="413"/>
      <c r="G1784" s="416">
        <v>6</v>
      </c>
      <c r="H1784" s="417" t="s">
        <v>34</v>
      </c>
      <c r="I1784" s="418"/>
      <c r="J1784" s="419"/>
      <c r="K1784" s="417" t="s">
        <v>34</v>
      </c>
      <c r="L1784" s="418"/>
      <c r="M1784" s="419"/>
      <c r="N1784" s="417" t="s">
        <v>34</v>
      </c>
      <c r="O1784" s="418"/>
      <c r="P1784" s="419">
        <f t="shared" si="29"/>
        <v>6</v>
      </c>
      <c r="Q1784" s="417" t="s">
        <v>34</v>
      </c>
      <c r="R1784" s="418"/>
    </row>
    <row r="1785" spans="1:18" s="411" customFormat="1" ht="13.5" hidden="1" outlineLevel="3">
      <c r="A1785" s="402"/>
      <c r="B1785" s="403"/>
      <c r="C1785" s="404" t="s">
        <v>223</v>
      </c>
      <c r="D1785" s="407" t="s">
        <v>34</v>
      </c>
      <c r="E1785" s="406" t="s">
        <v>2002</v>
      </c>
      <c r="F1785" s="403"/>
      <c r="G1785" s="407" t="s">
        <v>34</v>
      </c>
      <c r="H1785" s="408" t="s">
        <v>34</v>
      </c>
      <c r="I1785" s="409"/>
      <c r="J1785" s="410"/>
      <c r="K1785" s="408" t="s">
        <v>34</v>
      </c>
      <c r="L1785" s="409"/>
      <c r="M1785" s="410"/>
      <c r="N1785" s="408" t="s">
        <v>34</v>
      </c>
      <c r="O1785" s="409"/>
      <c r="P1785" s="410" t="e">
        <f t="shared" si="29"/>
        <v>#VALUE!</v>
      </c>
      <c r="Q1785" s="408" t="s">
        <v>34</v>
      </c>
      <c r="R1785" s="409"/>
    </row>
    <row r="1786" spans="1:18" s="420" customFormat="1" ht="13.5" hidden="1" outlineLevel="3">
      <c r="A1786" s="412"/>
      <c r="B1786" s="413"/>
      <c r="C1786" s="404" t="s">
        <v>223</v>
      </c>
      <c r="D1786" s="462" t="s">
        <v>34</v>
      </c>
      <c r="E1786" s="415" t="s">
        <v>2003</v>
      </c>
      <c r="F1786" s="413"/>
      <c r="G1786" s="416">
        <v>7.5</v>
      </c>
      <c r="H1786" s="417" t="s">
        <v>34</v>
      </c>
      <c r="I1786" s="418"/>
      <c r="J1786" s="419"/>
      <c r="K1786" s="417" t="s">
        <v>34</v>
      </c>
      <c r="L1786" s="418"/>
      <c r="M1786" s="419"/>
      <c r="N1786" s="417" t="s">
        <v>34</v>
      </c>
      <c r="O1786" s="418"/>
      <c r="P1786" s="419">
        <f aca="true" t="shared" si="34" ref="P1786:P1849">J1786+M1786+G1786</f>
        <v>7.5</v>
      </c>
      <c r="Q1786" s="417" t="s">
        <v>34</v>
      </c>
      <c r="R1786" s="418"/>
    </row>
    <row r="1787" spans="1:18" s="411" customFormat="1" ht="13.5" hidden="1" outlineLevel="3">
      <c r="A1787" s="402"/>
      <c r="B1787" s="403"/>
      <c r="C1787" s="404" t="s">
        <v>223</v>
      </c>
      <c r="D1787" s="407" t="s">
        <v>34</v>
      </c>
      <c r="E1787" s="406" t="s">
        <v>2004</v>
      </c>
      <c r="F1787" s="403"/>
      <c r="G1787" s="407" t="s">
        <v>34</v>
      </c>
      <c r="H1787" s="408" t="s">
        <v>34</v>
      </c>
      <c r="I1787" s="409"/>
      <c r="J1787" s="410"/>
      <c r="K1787" s="408" t="s">
        <v>34</v>
      </c>
      <c r="L1787" s="409"/>
      <c r="M1787" s="410"/>
      <c r="N1787" s="408" t="s">
        <v>34</v>
      </c>
      <c r="O1787" s="409"/>
      <c r="P1787" s="410" t="e">
        <f t="shared" si="34"/>
        <v>#VALUE!</v>
      </c>
      <c r="Q1787" s="408" t="s">
        <v>34</v>
      </c>
      <c r="R1787" s="409"/>
    </row>
    <row r="1788" spans="1:18" s="420" customFormat="1" ht="13.5" hidden="1" outlineLevel="3">
      <c r="A1788" s="412"/>
      <c r="B1788" s="413"/>
      <c r="C1788" s="404" t="s">
        <v>223</v>
      </c>
      <c r="D1788" s="462" t="s">
        <v>34</v>
      </c>
      <c r="E1788" s="415" t="s">
        <v>2005</v>
      </c>
      <c r="F1788" s="413"/>
      <c r="G1788" s="416">
        <v>6.72</v>
      </c>
      <c r="H1788" s="417" t="s">
        <v>34</v>
      </c>
      <c r="I1788" s="418"/>
      <c r="J1788" s="419"/>
      <c r="K1788" s="417" t="s">
        <v>34</v>
      </c>
      <c r="L1788" s="418"/>
      <c r="M1788" s="419"/>
      <c r="N1788" s="417" t="s">
        <v>34</v>
      </c>
      <c r="O1788" s="418"/>
      <c r="P1788" s="419">
        <f t="shared" si="34"/>
        <v>6.72</v>
      </c>
      <c r="Q1788" s="417" t="s">
        <v>34</v>
      </c>
      <c r="R1788" s="418"/>
    </row>
    <row r="1789" spans="1:18" s="420" customFormat="1" ht="13.5" hidden="1" outlineLevel="3">
      <c r="A1789" s="412"/>
      <c r="B1789" s="413"/>
      <c r="C1789" s="404" t="s">
        <v>223</v>
      </c>
      <c r="D1789" s="462" t="s">
        <v>34</v>
      </c>
      <c r="E1789" s="415" t="s">
        <v>2006</v>
      </c>
      <c r="F1789" s="413"/>
      <c r="G1789" s="416">
        <v>2.97</v>
      </c>
      <c r="H1789" s="417" t="s">
        <v>34</v>
      </c>
      <c r="I1789" s="418"/>
      <c r="J1789" s="419"/>
      <c r="K1789" s="417" t="s">
        <v>34</v>
      </c>
      <c r="L1789" s="418"/>
      <c r="M1789" s="419"/>
      <c r="N1789" s="417" t="s">
        <v>34</v>
      </c>
      <c r="O1789" s="418"/>
      <c r="P1789" s="419">
        <f t="shared" si="34"/>
        <v>2.97</v>
      </c>
      <c r="Q1789" s="417" t="s">
        <v>34</v>
      </c>
      <c r="R1789" s="418"/>
    </row>
    <row r="1790" spans="1:18" s="429" customFormat="1" ht="13.5" hidden="1" outlineLevel="3">
      <c r="A1790" s="421"/>
      <c r="B1790" s="422"/>
      <c r="C1790" s="404" t="s">
        <v>223</v>
      </c>
      <c r="D1790" s="464" t="s">
        <v>34</v>
      </c>
      <c r="E1790" s="424" t="s">
        <v>227</v>
      </c>
      <c r="F1790" s="422"/>
      <c r="G1790" s="425">
        <v>487.773</v>
      </c>
      <c r="H1790" s="426" t="s">
        <v>34</v>
      </c>
      <c r="I1790" s="427"/>
      <c r="J1790" s="428"/>
      <c r="K1790" s="426" t="s">
        <v>34</v>
      </c>
      <c r="L1790" s="427"/>
      <c r="M1790" s="428"/>
      <c r="N1790" s="426" t="s">
        <v>34</v>
      </c>
      <c r="O1790" s="427"/>
      <c r="P1790" s="428">
        <f t="shared" si="34"/>
        <v>487.773</v>
      </c>
      <c r="Q1790" s="426" t="s">
        <v>34</v>
      </c>
      <c r="R1790" s="427"/>
    </row>
    <row r="1791" spans="1:18" s="320" customFormat="1" ht="22.5" customHeight="1" outlineLevel="2" collapsed="1">
      <c r="A1791" s="321"/>
      <c r="B1791" s="394" t="s">
        <v>2007</v>
      </c>
      <c r="C1791" s="394" t="s">
        <v>218</v>
      </c>
      <c r="D1791" s="461" t="s">
        <v>1864</v>
      </c>
      <c r="E1791" s="396" t="s">
        <v>1865</v>
      </c>
      <c r="F1791" s="397" t="s">
        <v>265</v>
      </c>
      <c r="G1791" s="398">
        <v>171.916</v>
      </c>
      <c r="H1791" s="399">
        <v>1253.9</v>
      </c>
      <c r="I1791" s="400">
        <f>ROUND(H1791*G1791,2)</f>
        <v>215565.47</v>
      </c>
      <c r="J1791" s="401"/>
      <c r="K1791" s="399">
        <v>1253.9</v>
      </c>
      <c r="L1791" s="400">
        <f>ROUND(K1791*J1791,2)</f>
        <v>0</v>
      </c>
      <c r="M1791" s="401"/>
      <c r="N1791" s="399">
        <v>1253.9</v>
      </c>
      <c r="O1791" s="400">
        <f>ROUND(N1791*M1791,2)</f>
        <v>0</v>
      </c>
      <c r="P1791" s="401">
        <f t="shared" si="34"/>
        <v>171.916</v>
      </c>
      <c r="Q1791" s="399">
        <v>1253.9</v>
      </c>
      <c r="R1791" s="400">
        <f>ROUND(Q1791*P1791,2)</f>
        <v>215565.47</v>
      </c>
    </row>
    <row r="1792" spans="1:18" s="411" customFormat="1" ht="13.5" hidden="1" outlineLevel="3">
      <c r="A1792" s="402"/>
      <c r="B1792" s="403"/>
      <c r="C1792" s="404" t="s">
        <v>223</v>
      </c>
      <c r="D1792" s="407" t="s">
        <v>34</v>
      </c>
      <c r="E1792" s="406" t="s">
        <v>869</v>
      </c>
      <c r="F1792" s="403"/>
      <c r="G1792" s="407" t="s">
        <v>34</v>
      </c>
      <c r="H1792" s="408" t="s">
        <v>34</v>
      </c>
      <c r="I1792" s="409"/>
      <c r="J1792" s="410"/>
      <c r="K1792" s="408" t="s">
        <v>34</v>
      </c>
      <c r="L1792" s="409"/>
      <c r="M1792" s="410"/>
      <c r="N1792" s="408" t="s">
        <v>34</v>
      </c>
      <c r="O1792" s="409"/>
      <c r="P1792" s="410" t="e">
        <f t="shared" si="34"/>
        <v>#VALUE!</v>
      </c>
      <c r="Q1792" s="408" t="s">
        <v>34</v>
      </c>
      <c r="R1792" s="409"/>
    </row>
    <row r="1793" spans="1:18" s="420" customFormat="1" ht="13.5" hidden="1" outlineLevel="3">
      <c r="A1793" s="412"/>
      <c r="B1793" s="413"/>
      <c r="C1793" s="404" t="s">
        <v>223</v>
      </c>
      <c r="D1793" s="462" t="s">
        <v>34</v>
      </c>
      <c r="E1793" s="415" t="s">
        <v>2008</v>
      </c>
      <c r="F1793" s="413"/>
      <c r="G1793" s="416">
        <v>68.4</v>
      </c>
      <c r="H1793" s="417" t="s">
        <v>34</v>
      </c>
      <c r="I1793" s="418"/>
      <c r="J1793" s="419"/>
      <c r="K1793" s="417" t="s">
        <v>34</v>
      </c>
      <c r="L1793" s="418"/>
      <c r="M1793" s="419"/>
      <c r="N1793" s="417" t="s">
        <v>34</v>
      </c>
      <c r="O1793" s="418"/>
      <c r="P1793" s="419">
        <f t="shared" si="34"/>
        <v>68.4</v>
      </c>
      <c r="Q1793" s="417" t="s">
        <v>34</v>
      </c>
      <c r="R1793" s="418"/>
    </row>
    <row r="1794" spans="1:18" s="411" customFormat="1" ht="13.5" hidden="1" outlineLevel="3">
      <c r="A1794" s="402"/>
      <c r="B1794" s="403"/>
      <c r="C1794" s="404" t="s">
        <v>223</v>
      </c>
      <c r="D1794" s="407" t="s">
        <v>34</v>
      </c>
      <c r="E1794" s="406" t="s">
        <v>1991</v>
      </c>
      <c r="F1794" s="403"/>
      <c r="G1794" s="407" t="s">
        <v>34</v>
      </c>
      <c r="H1794" s="408" t="s">
        <v>34</v>
      </c>
      <c r="I1794" s="409"/>
      <c r="J1794" s="410"/>
      <c r="K1794" s="408" t="s">
        <v>34</v>
      </c>
      <c r="L1794" s="409"/>
      <c r="M1794" s="410"/>
      <c r="N1794" s="408" t="s">
        <v>34</v>
      </c>
      <c r="O1794" s="409"/>
      <c r="P1794" s="410" t="e">
        <f t="shared" si="34"/>
        <v>#VALUE!</v>
      </c>
      <c r="Q1794" s="408" t="s">
        <v>34</v>
      </c>
      <c r="R1794" s="409"/>
    </row>
    <row r="1795" spans="1:18" s="420" customFormat="1" ht="13.5" hidden="1" outlineLevel="3">
      <c r="A1795" s="412"/>
      <c r="B1795" s="413"/>
      <c r="C1795" s="404" t="s">
        <v>223</v>
      </c>
      <c r="D1795" s="462" t="s">
        <v>34</v>
      </c>
      <c r="E1795" s="415" t="s">
        <v>2009</v>
      </c>
      <c r="F1795" s="413"/>
      <c r="G1795" s="416">
        <v>4.2</v>
      </c>
      <c r="H1795" s="417" t="s">
        <v>34</v>
      </c>
      <c r="I1795" s="418"/>
      <c r="J1795" s="419"/>
      <c r="K1795" s="417" t="s">
        <v>34</v>
      </c>
      <c r="L1795" s="418"/>
      <c r="M1795" s="419"/>
      <c r="N1795" s="417" t="s">
        <v>34</v>
      </c>
      <c r="O1795" s="418"/>
      <c r="P1795" s="419">
        <f t="shared" si="34"/>
        <v>4.2</v>
      </c>
      <c r="Q1795" s="417" t="s">
        <v>34</v>
      </c>
      <c r="R1795" s="418"/>
    </row>
    <row r="1796" spans="1:18" s="411" customFormat="1" ht="13.5" hidden="1" outlineLevel="3">
      <c r="A1796" s="402"/>
      <c r="B1796" s="403"/>
      <c r="C1796" s="404" t="s">
        <v>223</v>
      </c>
      <c r="D1796" s="407" t="s">
        <v>34</v>
      </c>
      <c r="E1796" s="406" t="s">
        <v>1993</v>
      </c>
      <c r="F1796" s="403"/>
      <c r="G1796" s="407" t="s">
        <v>34</v>
      </c>
      <c r="H1796" s="408" t="s">
        <v>34</v>
      </c>
      <c r="I1796" s="409"/>
      <c r="J1796" s="410"/>
      <c r="K1796" s="408" t="s">
        <v>34</v>
      </c>
      <c r="L1796" s="409"/>
      <c r="M1796" s="410"/>
      <c r="N1796" s="408" t="s">
        <v>34</v>
      </c>
      <c r="O1796" s="409"/>
      <c r="P1796" s="410" t="e">
        <f t="shared" si="34"/>
        <v>#VALUE!</v>
      </c>
      <c r="Q1796" s="408" t="s">
        <v>34</v>
      </c>
      <c r="R1796" s="409"/>
    </row>
    <row r="1797" spans="1:18" s="420" customFormat="1" ht="13.5" hidden="1" outlineLevel="3">
      <c r="A1797" s="412"/>
      <c r="B1797" s="413"/>
      <c r="C1797" s="404" t="s">
        <v>223</v>
      </c>
      <c r="D1797" s="462" t="s">
        <v>34</v>
      </c>
      <c r="E1797" s="415" t="s">
        <v>2010</v>
      </c>
      <c r="F1797" s="413"/>
      <c r="G1797" s="416">
        <v>77.6</v>
      </c>
      <c r="H1797" s="417" t="s">
        <v>34</v>
      </c>
      <c r="I1797" s="418"/>
      <c r="J1797" s="419"/>
      <c r="K1797" s="417" t="s">
        <v>34</v>
      </c>
      <c r="L1797" s="418"/>
      <c r="M1797" s="419"/>
      <c r="N1797" s="417" t="s">
        <v>34</v>
      </c>
      <c r="O1797" s="418"/>
      <c r="P1797" s="419">
        <f t="shared" si="34"/>
        <v>77.6</v>
      </c>
      <c r="Q1797" s="417" t="s">
        <v>34</v>
      </c>
      <c r="R1797" s="418"/>
    </row>
    <row r="1798" spans="1:18" s="420" customFormat="1" ht="13.5" hidden="1" outlineLevel="3">
      <c r="A1798" s="412"/>
      <c r="B1798" s="413"/>
      <c r="C1798" s="404" t="s">
        <v>223</v>
      </c>
      <c r="D1798" s="462" t="s">
        <v>34</v>
      </c>
      <c r="E1798" s="415" t="s">
        <v>2011</v>
      </c>
      <c r="F1798" s="413"/>
      <c r="G1798" s="416">
        <v>16.283</v>
      </c>
      <c r="H1798" s="417" t="s">
        <v>34</v>
      </c>
      <c r="I1798" s="418"/>
      <c r="J1798" s="419"/>
      <c r="K1798" s="417" t="s">
        <v>34</v>
      </c>
      <c r="L1798" s="418"/>
      <c r="M1798" s="419"/>
      <c r="N1798" s="417" t="s">
        <v>34</v>
      </c>
      <c r="O1798" s="418"/>
      <c r="P1798" s="419">
        <f t="shared" si="34"/>
        <v>16.283</v>
      </c>
      <c r="Q1798" s="417" t="s">
        <v>34</v>
      </c>
      <c r="R1798" s="418"/>
    </row>
    <row r="1799" spans="1:18" s="420" customFormat="1" ht="13.5" hidden="1" outlineLevel="3">
      <c r="A1799" s="412"/>
      <c r="B1799" s="413"/>
      <c r="C1799" s="404" t="s">
        <v>223</v>
      </c>
      <c r="D1799" s="462" t="s">
        <v>34</v>
      </c>
      <c r="E1799" s="415" t="s">
        <v>2012</v>
      </c>
      <c r="F1799" s="413"/>
      <c r="G1799" s="416">
        <v>0.32</v>
      </c>
      <c r="H1799" s="417" t="s">
        <v>34</v>
      </c>
      <c r="I1799" s="418"/>
      <c r="J1799" s="419"/>
      <c r="K1799" s="417" t="s">
        <v>34</v>
      </c>
      <c r="L1799" s="418"/>
      <c r="M1799" s="419"/>
      <c r="N1799" s="417" t="s">
        <v>34</v>
      </c>
      <c r="O1799" s="418"/>
      <c r="P1799" s="419">
        <f t="shared" si="34"/>
        <v>0.32</v>
      </c>
      <c r="Q1799" s="417" t="s">
        <v>34</v>
      </c>
      <c r="R1799" s="418"/>
    </row>
    <row r="1800" spans="1:18" s="411" customFormat="1" ht="13.5" hidden="1" outlineLevel="3">
      <c r="A1800" s="402"/>
      <c r="B1800" s="403"/>
      <c r="C1800" s="404" t="s">
        <v>223</v>
      </c>
      <c r="D1800" s="407" t="s">
        <v>34</v>
      </c>
      <c r="E1800" s="406" t="s">
        <v>1997</v>
      </c>
      <c r="F1800" s="403"/>
      <c r="G1800" s="407" t="s">
        <v>34</v>
      </c>
      <c r="H1800" s="408" t="s">
        <v>34</v>
      </c>
      <c r="I1800" s="409"/>
      <c r="J1800" s="410"/>
      <c r="K1800" s="408" t="s">
        <v>34</v>
      </c>
      <c r="L1800" s="409"/>
      <c r="M1800" s="410"/>
      <c r="N1800" s="408" t="s">
        <v>34</v>
      </c>
      <c r="O1800" s="409"/>
      <c r="P1800" s="410" t="e">
        <f t="shared" si="34"/>
        <v>#VALUE!</v>
      </c>
      <c r="Q1800" s="408" t="s">
        <v>34</v>
      </c>
      <c r="R1800" s="409"/>
    </row>
    <row r="1801" spans="1:18" s="420" customFormat="1" ht="13.5" hidden="1" outlineLevel="3">
      <c r="A1801" s="412"/>
      <c r="B1801" s="413"/>
      <c r="C1801" s="404" t="s">
        <v>223</v>
      </c>
      <c r="D1801" s="462" t="s">
        <v>34</v>
      </c>
      <c r="E1801" s="415" t="s">
        <v>2013</v>
      </c>
      <c r="F1801" s="413"/>
      <c r="G1801" s="416">
        <v>4.113</v>
      </c>
      <c r="H1801" s="417" t="s">
        <v>34</v>
      </c>
      <c r="I1801" s="418"/>
      <c r="J1801" s="419"/>
      <c r="K1801" s="417" t="s">
        <v>34</v>
      </c>
      <c r="L1801" s="418"/>
      <c r="M1801" s="419"/>
      <c r="N1801" s="417" t="s">
        <v>34</v>
      </c>
      <c r="O1801" s="418"/>
      <c r="P1801" s="419">
        <f t="shared" si="34"/>
        <v>4.113</v>
      </c>
      <c r="Q1801" s="417" t="s">
        <v>34</v>
      </c>
      <c r="R1801" s="418"/>
    </row>
    <row r="1802" spans="1:18" s="411" customFormat="1" ht="13.5" hidden="1" outlineLevel="3">
      <c r="A1802" s="402"/>
      <c r="B1802" s="403"/>
      <c r="C1802" s="404" t="s">
        <v>223</v>
      </c>
      <c r="D1802" s="407" t="s">
        <v>34</v>
      </c>
      <c r="E1802" s="406" t="s">
        <v>2004</v>
      </c>
      <c r="F1802" s="403"/>
      <c r="G1802" s="407" t="s">
        <v>34</v>
      </c>
      <c r="H1802" s="408" t="s">
        <v>34</v>
      </c>
      <c r="I1802" s="409"/>
      <c r="J1802" s="410"/>
      <c r="K1802" s="408" t="s">
        <v>34</v>
      </c>
      <c r="L1802" s="409"/>
      <c r="M1802" s="410"/>
      <c r="N1802" s="408" t="s">
        <v>34</v>
      </c>
      <c r="O1802" s="409"/>
      <c r="P1802" s="410" t="e">
        <f t="shared" si="34"/>
        <v>#VALUE!</v>
      </c>
      <c r="Q1802" s="408" t="s">
        <v>34</v>
      </c>
      <c r="R1802" s="409"/>
    </row>
    <row r="1803" spans="1:18" s="420" customFormat="1" ht="13.5" hidden="1" outlineLevel="3">
      <c r="A1803" s="412"/>
      <c r="B1803" s="413"/>
      <c r="C1803" s="404" t="s">
        <v>223</v>
      </c>
      <c r="D1803" s="462" t="s">
        <v>34</v>
      </c>
      <c r="E1803" s="415" t="s">
        <v>2014</v>
      </c>
      <c r="F1803" s="413"/>
      <c r="G1803" s="416">
        <v>1</v>
      </c>
      <c r="H1803" s="417" t="s">
        <v>34</v>
      </c>
      <c r="I1803" s="418"/>
      <c r="J1803" s="419"/>
      <c r="K1803" s="417" t="s">
        <v>34</v>
      </c>
      <c r="L1803" s="418"/>
      <c r="M1803" s="419"/>
      <c r="N1803" s="417" t="s">
        <v>34</v>
      </c>
      <c r="O1803" s="418"/>
      <c r="P1803" s="419">
        <f t="shared" si="34"/>
        <v>1</v>
      </c>
      <c r="Q1803" s="417" t="s">
        <v>34</v>
      </c>
      <c r="R1803" s="418"/>
    </row>
    <row r="1804" spans="1:18" s="429" customFormat="1" ht="13.5" hidden="1" outlineLevel="3">
      <c r="A1804" s="421"/>
      <c r="B1804" s="422"/>
      <c r="C1804" s="404" t="s">
        <v>223</v>
      </c>
      <c r="D1804" s="464" t="s">
        <v>34</v>
      </c>
      <c r="E1804" s="424" t="s">
        <v>227</v>
      </c>
      <c r="F1804" s="422"/>
      <c r="G1804" s="425">
        <v>171.916</v>
      </c>
      <c r="H1804" s="426" t="s">
        <v>34</v>
      </c>
      <c r="I1804" s="427"/>
      <c r="J1804" s="428"/>
      <c r="K1804" s="426" t="s">
        <v>34</v>
      </c>
      <c r="L1804" s="427"/>
      <c r="M1804" s="428"/>
      <c r="N1804" s="426" t="s">
        <v>34</v>
      </c>
      <c r="O1804" s="427"/>
      <c r="P1804" s="428">
        <f t="shared" si="34"/>
        <v>171.916</v>
      </c>
      <c r="Q1804" s="426" t="s">
        <v>34</v>
      </c>
      <c r="R1804" s="427"/>
    </row>
    <row r="1805" spans="1:18" s="320" customFormat="1" ht="22.5" customHeight="1" outlineLevel="2" collapsed="1">
      <c r="A1805" s="321"/>
      <c r="B1805" s="394" t="s">
        <v>2015</v>
      </c>
      <c r="C1805" s="394" t="s">
        <v>218</v>
      </c>
      <c r="D1805" s="461" t="s">
        <v>2016</v>
      </c>
      <c r="E1805" s="396" t="s">
        <v>2017</v>
      </c>
      <c r="F1805" s="397" t="s">
        <v>292</v>
      </c>
      <c r="G1805" s="398">
        <v>4.787</v>
      </c>
      <c r="H1805" s="399">
        <v>27167.4</v>
      </c>
      <c r="I1805" s="400">
        <f>ROUND(H1805*G1805,2)</f>
        <v>130050.34</v>
      </c>
      <c r="J1805" s="401"/>
      <c r="K1805" s="399">
        <v>27167.4</v>
      </c>
      <c r="L1805" s="400">
        <f>ROUND(K1805*J1805,2)</f>
        <v>0</v>
      </c>
      <c r="M1805" s="401"/>
      <c r="N1805" s="399">
        <v>27167.4</v>
      </c>
      <c r="O1805" s="400">
        <f>ROUND(N1805*M1805,2)</f>
        <v>0</v>
      </c>
      <c r="P1805" s="401">
        <f t="shared" si="34"/>
        <v>4.787</v>
      </c>
      <c r="Q1805" s="399">
        <v>27167.4</v>
      </c>
      <c r="R1805" s="400">
        <f>ROUND(Q1805*P1805,2)</f>
        <v>130050.34</v>
      </c>
    </row>
    <row r="1806" spans="1:18" s="411" customFormat="1" ht="13.5" hidden="1" outlineLevel="3">
      <c r="A1806" s="402"/>
      <c r="B1806" s="403"/>
      <c r="C1806" s="404" t="s">
        <v>223</v>
      </c>
      <c r="D1806" s="407" t="s">
        <v>34</v>
      </c>
      <c r="E1806" s="406" t="s">
        <v>869</v>
      </c>
      <c r="F1806" s="403"/>
      <c r="G1806" s="407" t="s">
        <v>34</v>
      </c>
      <c r="H1806" s="408" t="s">
        <v>34</v>
      </c>
      <c r="I1806" s="409"/>
      <c r="J1806" s="410"/>
      <c r="K1806" s="408" t="s">
        <v>34</v>
      </c>
      <c r="L1806" s="409"/>
      <c r="M1806" s="410"/>
      <c r="N1806" s="408" t="s">
        <v>34</v>
      </c>
      <c r="O1806" s="409"/>
      <c r="P1806" s="410" t="e">
        <f t="shared" si="34"/>
        <v>#VALUE!</v>
      </c>
      <c r="Q1806" s="408" t="s">
        <v>34</v>
      </c>
      <c r="R1806" s="409"/>
    </row>
    <row r="1807" spans="1:18" s="420" customFormat="1" ht="13.5" hidden="1" outlineLevel="3">
      <c r="A1807" s="412"/>
      <c r="B1807" s="413"/>
      <c r="C1807" s="404" t="s">
        <v>223</v>
      </c>
      <c r="D1807" s="462" t="s">
        <v>34</v>
      </c>
      <c r="E1807" s="415" t="s">
        <v>2018</v>
      </c>
      <c r="F1807" s="413"/>
      <c r="G1807" s="416">
        <v>4.396</v>
      </c>
      <c r="H1807" s="417" t="s">
        <v>34</v>
      </c>
      <c r="I1807" s="418"/>
      <c r="J1807" s="419"/>
      <c r="K1807" s="417" t="s">
        <v>34</v>
      </c>
      <c r="L1807" s="418"/>
      <c r="M1807" s="419"/>
      <c r="N1807" s="417" t="s">
        <v>34</v>
      </c>
      <c r="O1807" s="418"/>
      <c r="P1807" s="419">
        <f t="shared" si="34"/>
        <v>4.396</v>
      </c>
      <c r="Q1807" s="417" t="s">
        <v>34</v>
      </c>
      <c r="R1807" s="418"/>
    </row>
    <row r="1808" spans="1:18" s="411" customFormat="1" ht="13.5" hidden="1" outlineLevel="3">
      <c r="A1808" s="402"/>
      <c r="B1808" s="403"/>
      <c r="C1808" s="404" t="s">
        <v>223</v>
      </c>
      <c r="D1808" s="407" t="s">
        <v>34</v>
      </c>
      <c r="E1808" s="406" t="s">
        <v>1991</v>
      </c>
      <c r="F1808" s="403"/>
      <c r="G1808" s="407" t="s">
        <v>34</v>
      </c>
      <c r="H1808" s="408" t="s">
        <v>34</v>
      </c>
      <c r="I1808" s="409"/>
      <c r="J1808" s="410"/>
      <c r="K1808" s="408" t="s">
        <v>34</v>
      </c>
      <c r="L1808" s="409"/>
      <c r="M1808" s="410"/>
      <c r="N1808" s="408" t="s">
        <v>34</v>
      </c>
      <c r="O1808" s="409"/>
      <c r="P1808" s="410" t="e">
        <f t="shared" si="34"/>
        <v>#VALUE!</v>
      </c>
      <c r="Q1808" s="408" t="s">
        <v>34</v>
      </c>
      <c r="R1808" s="409"/>
    </row>
    <row r="1809" spans="1:18" s="420" customFormat="1" ht="13.5" hidden="1" outlineLevel="3">
      <c r="A1809" s="412"/>
      <c r="B1809" s="413"/>
      <c r="C1809" s="404" t="s">
        <v>223</v>
      </c>
      <c r="D1809" s="462" t="s">
        <v>34</v>
      </c>
      <c r="E1809" s="415" t="s">
        <v>2019</v>
      </c>
      <c r="F1809" s="413"/>
      <c r="G1809" s="416">
        <v>0.12</v>
      </c>
      <c r="H1809" s="417" t="s">
        <v>34</v>
      </c>
      <c r="I1809" s="418"/>
      <c r="J1809" s="419"/>
      <c r="K1809" s="417" t="s">
        <v>34</v>
      </c>
      <c r="L1809" s="418"/>
      <c r="M1809" s="419"/>
      <c r="N1809" s="417" t="s">
        <v>34</v>
      </c>
      <c r="O1809" s="418"/>
      <c r="P1809" s="419">
        <f t="shared" si="34"/>
        <v>0.12</v>
      </c>
      <c r="Q1809" s="417" t="s">
        <v>34</v>
      </c>
      <c r="R1809" s="418"/>
    </row>
    <row r="1810" spans="1:18" s="411" customFormat="1" ht="13.5" hidden="1" outlineLevel="3">
      <c r="A1810" s="402"/>
      <c r="B1810" s="403"/>
      <c r="C1810" s="404" t="s">
        <v>223</v>
      </c>
      <c r="D1810" s="407" t="s">
        <v>34</v>
      </c>
      <c r="E1810" s="406" t="s">
        <v>2000</v>
      </c>
      <c r="F1810" s="403"/>
      <c r="G1810" s="407" t="s">
        <v>34</v>
      </c>
      <c r="H1810" s="408" t="s">
        <v>34</v>
      </c>
      <c r="I1810" s="409"/>
      <c r="J1810" s="410"/>
      <c r="K1810" s="408" t="s">
        <v>34</v>
      </c>
      <c r="L1810" s="409"/>
      <c r="M1810" s="410"/>
      <c r="N1810" s="408" t="s">
        <v>34</v>
      </c>
      <c r="O1810" s="409"/>
      <c r="P1810" s="410" t="e">
        <f t="shared" si="34"/>
        <v>#VALUE!</v>
      </c>
      <c r="Q1810" s="408" t="s">
        <v>34</v>
      </c>
      <c r="R1810" s="409"/>
    </row>
    <row r="1811" spans="1:18" s="420" customFormat="1" ht="13.5" hidden="1" outlineLevel="3">
      <c r="A1811" s="412"/>
      <c r="B1811" s="413"/>
      <c r="C1811" s="404" t="s">
        <v>223</v>
      </c>
      <c r="D1811" s="462" t="s">
        <v>34</v>
      </c>
      <c r="E1811" s="415" t="s">
        <v>2020</v>
      </c>
      <c r="F1811" s="413"/>
      <c r="G1811" s="416">
        <v>0.053</v>
      </c>
      <c r="H1811" s="417" t="s">
        <v>34</v>
      </c>
      <c r="I1811" s="418"/>
      <c r="J1811" s="419"/>
      <c r="K1811" s="417" t="s">
        <v>34</v>
      </c>
      <c r="L1811" s="418"/>
      <c r="M1811" s="419"/>
      <c r="N1811" s="417" t="s">
        <v>34</v>
      </c>
      <c r="O1811" s="418"/>
      <c r="P1811" s="419">
        <f t="shared" si="34"/>
        <v>0.053</v>
      </c>
      <c r="Q1811" s="417" t="s">
        <v>34</v>
      </c>
      <c r="R1811" s="418"/>
    </row>
    <row r="1812" spans="1:18" s="411" customFormat="1" ht="13.5" hidden="1" outlineLevel="3">
      <c r="A1812" s="402"/>
      <c r="B1812" s="403"/>
      <c r="C1812" s="404" t="s">
        <v>223</v>
      </c>
      <c r="D1812" s="407" t="s">
        <v>34</v>
      </c>
      <c r="E1812" s="406" t="s">
        <v>2002</v>
      </c>
      <c r="F1812" s="403"/>
      <c r="G1812" s="407" t="s">
        <v>34</v>
      </c>
      <c r="H1812" s="408" t="s">
        <v>34</v>
      </c>
      <c r="I1812" s="409"/>
      <c r="J1812" s="410"/>
      <c r="K1812" s="408" t="s">
        <v>34</v>
      </c>
      <c r="L1812" s="409"/>
      <c r="M1812" s="410"/>
      <c r="N1812" s="408" t="s">
        <v>34</v>
      </c>
      <c r="O1812" s="409"/>
      <c r="P1812" s="410" t="e">
        <f t="shared" si="34"/>
        <v>#VALUE!</v>
      </c>
      <c r="Q1812" s="408" t="s">
        <v>34</v>
      </c>
      <c r="R1812" s="409"/>
    </row>
    <row r="1813" spans="1:18" s="420" customFormat="1" ht="13.5" hidden="1" outlineLevel="3">
      <c r="A1813" s="412"/>
      <c r="B1813" s="413"/>
      <c r="C1813" s="404" t="s">
        <v>223</v>
      </c>
      <c r="D1813" s="462" t="s">
        <v>34</v>
      </c>
      <c r="E1813" s="415" t="s">
        <v>2021</v>
      </c>
      <c r="F1813" s="413"/>
      <c r="G1813" s="416">
        <v>0.111</v>
      </c>
      <c r="H1813" s="417" t="s">
        <v>34</v>
      </c>
      <c r="I1813" s="418"/>
      <c r="J1813" s="419"/>
      <c r="K1813" s="417" t="s">
        <v>34</v>
      </c>
      <c r="L1813" s="418"/>
      <c r="M1813" s="419"/>
      <c r="N1813" s="417" t="s">
        <v>34</v>
      </c>
      <c r="O1813" s="418"/>
      <c r="P1813" s="419">
        <f t="shared" si="34"/>
        <v>0.111</v>
      </c>
      <c r="Q1813" s="417" t="s">
        <v>34</v>
      </c>
      <c r="R1813" s="418"/>
    </row>
    <row r="1814" spans="1:18" s="411" customFormat="1" ht="13.5" hidden="1" outlineLevel="3">
      <c r="A1814" s="402"/>
      <c r="B1814" s="403"/>
      <c r="C1814" s="404" t="s">
        <v>223</v>
      </c>
      <c r="D1814" s="407" t="s">
        <v>34</v>
      </c>
      <c r="E1814" s="406" t="s">
        <v>2004</v>
      </c>
      <c r="F1814" s="403"/>
      <c r="G1814" s="407" t="s">
        <v>34</v>
      </c>
      <c r="H1814" s="408" t="s">
        <v>34</v>
      </c>
      <c r="I1814" s="409"/>
      <c r="J1814" s="410"/>
      <c r="K1814" s="408" t="s">
        <v>34</v>
      </c>
      <c r="L1814" s="409"/>
      <c r="M1814" s="410"/>
      <c r="N1814" s="408" t="s">
        <v>34</v>
      </c>
      <c r="O1814" s="409"/>
      <c r="P1814" s="410" t="e">
        <f t="shared" si="34"/>
        <v>#VALUE!</v>
      </c>
      <c r="Q1814" s="408" t="s">
        <v>34</v>
      </c>
      <c r="R1814" s="409"/>
    </row>
    <row r="1815" spans="1:18" s="420" customFormat="1" ht="13.5" hidden="1" outlineLevel="3">
      <c r="A1815" s="412"/>
      <c r="B1815" s="413"/>
      <c r="C1815" s="404" t="s">
        <v>223</v>
      </c>
      <c r="D1815" s="462" t="s">
        <v>34</v>
      </c>
      <c r="E1815" s="415" t="s">
        <v>2022</v>
      </c>
      <c r="F1815" s="413"/>
      <c r="G1815" s="416">
        <v>0.067</v>
      </c>
      <c r="H1815" s="417" t="s">
        <v>34</v>
      </c>
      <c r="I1815" s="418"/>
      <c r="J1815" s="419"/>
      <c r="K1815" s="417" t="s">
        <v>34</v>
      </c>
      <c r="L1815" s="418"/>
      <c r="M1815" s="419"/>
      <c r="N1815" s="417" t="s">
        <v>34</v>
      </c>
      <c r="O1815" s="418"/>
      <c r="P1815" s="419">
        <f t="shared" si="34"/>
        <v>0.067</v>
      </c>
      <c r="Q1815" s="417" t="s">
        <v>34</v>
      </c>
      <c r="R1815" s="418"/>
    </row>
    <row r="1816" spans="1:18" s="420" customFormat="1" ht="13.5" hidden="1" outlineLevel="3">
      <c r="A1816" s="412"/>
      <c r="B1816" s="413"/>
      <c r="C1816" s="404" t="s">
        <v>223</v>
      </c>
      <c r="D1816" s="462" t="s">
        <v>34</v>
      </c>
      <c r="E1816" s="415" t="s">
        <v>2023</v>
      </c>
      <c r="F1816" s="413"/>
      <c r="G1816" s="416">
        <v>0.04</v>
      </c>
      <c r="H1816" s="417" t="s">
        <v>34</v>
      </c>
      <c r="I1816" s="418"/>
      <c r="J1816" s="419"/>
      <c r="K1816" s="417" t="s">
        <v>34</v>
      </c>
      <c r="L1816" s="418"/>
      <c r="M1816" s="419"/>
      <c r="N1816" s="417" t="s">
        <v>34</v>
      </c>
      <c r="O1816" s="418"/>
      <c r="P1816" s="419">
        <f t="shared" si="34"/>
        <v>0.04</v>
      </c>
      <c r="Q1816" s="417" t="s">
        <v>34</v>
      </c>
      <c r="R1816" s="418"/>
    </row>
    <row r="1817" spans="1:18" s="429" customFormat="1" ht="13.5" hidden="1" outlineLevel="3">
      <c r="A1817" s="421"/>
      <c r="B1817" s="422"/>
      <c r="C1817" s="404" t="s">
        <v>223</v>
      </c>
      <c r="D1817" s="464" t="s">
        <v>34</v>
      </c>
      <c r="E1817" s="424" t="s">
        <v>227</v>
      </c>
      <c r="F1817" s="422"/>
      <c r="G1817" s="425">
        <v>4.787</v>
      </c>
      <c r="H1817" s="426" t="s">
        <v>34</v>
      </c>
      <c r="I1817" s="427"/>
      <c r="J1817" s="428"/>
      <c r="K1817" s="426" t="s">
        <v>34</v>
      </c>
      <c r="L1817" s="427"/>
      <c r="M1817" s="428"/>
      <c r="N1817" s="426" t="s">
        <v>34</v>
      </c>
      <c r="O1817" s="427"/>
      <c r="P1817" s="428">
        <f t="shared" si="34"/>
        <v>4.787</v>
      </c>
      <c r="Q1817" s="426" t="s">
        <v>34</v>
      </c>
      <c r="R1817" s="427"/>
    </row>
    <row r="1818" spans="1:18" s="320" customFormat="1" ht="22.5" customHeight="1" outlineLevel="2" collapsed="1">
      <c r="A1818" s="321"/>
      <c r="B1818" s="394" t="s">
        <v>2024</v>
      </c>
      <c r="C1818" s="394" t="s">
        <v>218</v>
      </c>
      <c r="D1818" s="461" t="s">
        <v>1388</v>
      </c>
      <c r="E1818" s="396" t="s">
        <v>1389</v>
      </c>
      <c r="F1818" s="397" t="s">
        <v>366</v>
      </c>
      <c r="G1818" s="398">
        <v>117.3</v>
      </c>
      <c r="H1818" s="399">
        <v>390.1</v>
      </c>
      <c r="I1818" s="400">
        <f>ROUND(H1818*G1818,2)</f>
        <v>45758.73</v>
      </c>
      <c r="J1818" s="401"/>
      <c r="K1818" s="399">
        <v>390.1</v>
      </c>
      <c r="L1818" s="400">
        <f>ROUND(K1818*J1818,2)</f>
        <v>0</v>
      </c>
      <c r="M1818" s="401"/>
      <c r="N1818" s="399">
        <v>390.1</v>
      </c>
      <c r="O1818" s="400">
        <f>ROUND(N1818*M1818,2)</f>
        <v>0</v>
      </c>
      <c r="P1818" s="401">
        <f t="shared" si="34"/>
        <v>117.3</v>
      </c>
      <c r="Q1818" s="399">
        <v>390.1</v>
      </c>
      <c r="R1818" s="400">
        <f>ROUND(Q1818*P1818,2)</f>
        <v>45758.73</v>
      </c>
    </row>
    <row r="1819" spans="1:18" s="411" customFormat="1" ht="13.5" hidden="1" outlineLevel="3">
      <c r="A1819" s="402"/>
      <c r="B1819" s="403"/>
      <c r="C1819" s="404" t="s">
        <v>223</v>
      </c>
      <c r="D1819" s="407" t="s">
        <v>34</v>
      </c>
      <c r="E1819" s="406" t="s">
        <v>869</v>
      </c>
      <c r="F1819" s="403"/>
      <c r="G1819" s="407" t="s">
        <v>34</v>
      </c>
      <c r="H1819" s="408" t="s">
        <v>34</v>
      </c>
      <c r="I1819" s="409"/>
      <c r="J1819" s="410"/>
      <c r="K1819" s="408" t="s">
        <v>34</v>
      </c>
      <c r="L1819" s="409"/>
      <c r="M1819" s="410"/>
      <c r="N1819" s="408" t="s">
        <v>34</v>
      </c>
      <c r="O1819" s="409"/>
      <c r="P1819" s="410" t="e">
        <f t="shared" si="34"/>
        <v>#VALUE!</v>
      </c>
      <c r="Q1819" s="408" t="s">
        <v>34</v>
      </c>
      <c r="R1819" s="409"/>
    </row>
    <row r="1820" spans="1:18" s="420" customFormat="1" ht="13.5" hidden="1" outlineLevel="3">
      <c r="A1820" s="412"/>
      <c r="B1820" s="413"/>
      <c r="C1820" s="404" t="s">
        <v>223</v>
      </c>
      <c r="D1820" s="462" t="s">
        <v>34</v>
      </c>
      <c r="E1820" s="415" t="s">
        <v>2025</v>
      </c>
      <c r="F1820" s="413"/>
      <c r="G1820" s="416">
        <v>47</v>
      </c>
      <c r="H1820" s="417" t="s">
        <v>34</v>
      </c>
      <c r="I1820" s="418"/>
      <c r="J1820" s="419"/>
      <c r="K1820" s="417" t="s">
        <v>34</v>
      </c>
      <c r="L1820" s="418"/>
      <c r="M1820" s="419"/>
      <c r="N1820" s="417" t="s">
        <v>34</v>
      </c>
      <c r="O1820" s="418"/>
      <c r="P1820" s="419">
        <f t="shared" si="34"/>
        <v>47</v>
      </c>
      <c r="Q1820" s="417" t="s">
        <v>34</v>
      </c>
      <c r="R1820" s="418"/>
    </row>
    <row r="1821" spans="1:18" s="411" customFormat="1" ht="13.5" hidden="1" outlineLevel="3">
      <c r="A1821" s="402"/>
      <c r="B1821" s="403"/>
      <c r="C1821" s="404" t="s">
        <v>223</v>
      </c>
      <c r="D1821" s="407" t="s">
        <v>34</v>
      </c>
      <c r="E1821" s="406" t="s">
        <v>2026</v>
      </c>
      <c r="F1821" s="403"/>
      <c r="G1821" s="407" t="s">
        <v>34</v>
      </c>
      <c r="H1821" s="408" t="s">
        <v>34</v>
      </c>
      <c r="I1821" s="409"/>
      <c r="J1821" s="410"/>
      <c r="K1821" s="408" t="s">
        <v>34</v>
      </c>
      <c r="L1821" s="409"/>
      <c r="M1821" s="410"/>
      <c r="N1821" s="408" t="s">
        <v>34</v>
      </c>
      <c r="O1821" s="409"/>
      <c r="P1821" s="410" t="e">
        <f t="shared" si="34"/>
        <v>#VALUE!</v>
      </c>
      <c r="Q1821" s="408" t="s">
        <v>34</v>
      </c>
      <c r="R1821" s="409"/>
    </row>
    <row r="1822" spans="1:18" s="420" customFormat="1" ht="13.5" hidden="1" outlineLevel="3">
      <c r="A1822" s="412"/>
      <c r="B1822" s="413"/>
      <c r="C1822" s="404" t="s">
        <v>223</v>
      </c>
      <c r="D1822" s="462" t="s">
        <v>34</v>
      </c>
      <c r="E1822" s="415" t="s">
        <v>2027</v>
      </c>
      <c r="F1822" s="413"/>
      <c r="G1822" s="416">
        <v>70.3</v>
      </c>
      <c r="H1822" s="417" t="s">
        <v>34</v>
      </c>
      <c r="I1822" s="418"/>
      <c r="J1822" s="419"/>
      <c r="K1822" s="417" t="s">
        <v>34</v>
      </c>
      <c r="L1822" s="418"/>
      <c r="M1822" s="419"/>
      <c r="N1822" s="417" t="s">
        <v>34</v>
      </c>
      <c r="O1822" s="418"/>
      <c r="P1822" s="419">
        <f t="shared" si="34"/>
        <v>70.3</v>
      </c>
      <c r="Q1822" s="417" t="s">
        <v>34</v>
      </c>
      <c r="R1822" s="418"/>
    </row>
    <row r="1823" spans="1:18" s="429" customFormat="1" ht="13.5" hidden="1" outlineLevel="3">
      <c r="A1823" s="421"/>
      <c r="B1823" s="422"/>
      <c r="C1823" s="404" t="s">
        <v>223</v>
      </c>
      <c r="D1823" s="464" t="s">
        <v>34</v>
      </c>
      <c r="E1823" s="424" t="s">
        <v>227</v>
      </c>
      <c r="F1823" s="422"/>
      <c r="G1823" s="425">
        <v>117.3</v>
      </c>
      <c r="H1823" s="426" t="s">
        <v>34</v>
      </c>
      <c r="I1823" s="427"/>
      <c r="J1823" s="428"/>
      <c r="K1823" s="426" t="s">
        <v>34</v>
      </c>
      <c r="L1823" s="427"/>
      <c r="M1823" s="428"/>
      <c r="N1823" s="426" t="s">
        <v>34</v>
      </c>
      <c r="O1823" s="427"/>
      <c r="P1823" s="428">
        <f t="shared" si="34"/>
        <v>117.3</v>
      </c>
      <c r="Q1823" s="426" t="s">
        <v>34</v>
      </c>
      <c r="R1823" s="427"/>
    </row>
    <row r="1824" spans="1:18" s="320" customFormat="1" ht="22.5" customHeight="1" outlineLevel="2">
      <c r="A1824" s="321"/>
      <c r="B1824" s="394" t="s">
        <v>2028</v>
      </c>
      <c r="C1824" s="394" t="s">
        <v>218</v>
      </c>
      <c r="D1824" s="461" t="s">
        <v>2029</v>
      </c>
      <c r="E1824" s="396" t="s">
        <v>2030</v>
      </c>
      <c r="F1824" s="397" t="s">
        <v>1005</v>
      </c>
      <c r="G1824" s="398">
        <v>6</v>
      </c>
      <c r="H1824" s="399">
        <v>11776.8</v>
      </c>
      <c r="I1824" s="400">
        <f>ROUND(H1824*G1824,2)</f>
        <v>70660.8</v>
      </c>
      <c r="J1824" s="401"/>
      <c r="K1824" s="399">
        <v>11776.8</v>
      </c>
      <c r="L1824" s="400">
        <f>ROUND(K1824*J1824,2)</f>
        <v>0</v>
      </c>
      <c r="M1824" s="401"/>
      <c r="N1824" s="399">
        <v>11776.8</v>
      </c>
      <c r="O1824" s="400">
        <f>ROUND(N1824*M1824,2)</f>
        <v>0</v>
      </c>
      <c r="P1824" s="401">
        <f t="shared" si="34"/>
        <v>6</v>
      </c>
      <c r="Q1824" s="399">
        <v>11776.8</v>
      </c>
      <c r="R1824" s="400">
        <f>ROUND(Q1824*P1824,2)</f>
        <v>70660.8</v>
      </c>
    </row>
    <row r="1825" spans="1:18" s="320" customFormat="1" ht="22.5" customHeight="1" outlineLevel="2">
      <c r="A1825" s="321"/>
      <c r="B1825" s="394" t="s">
        <v>2031</v>
      </c>
      <c r="C1825" s="394" t="s">
        <v>218</v>
      </c>
      <c r="D1825" s="461" t="s">
        <v>2032</v>
      </c>
      <c r="E1825" s="396" t="s">
        <v>2033</v>
      </c>
      <c r="F1825" s="397" t="s">
        <v>1005</v>
      </c>
      <c r="G1825" s="398">
        <v>1</v>
      </c>
      <c r="H1825" s="399">
        <v>72446.4</v>
      </c>
      <c r="I1825" s="400">
        <f>ROUND(H1825*G1825,2)</f>
        <v>72446.4</v>
      </c>
      <c r="J1825" s="401"/>
      <c r="K1825" s="399">
        <v>72446.4</v>
      </c>
      <c r="L1825" s="400">
        <f>ROUND(K1825*J1825,2)</f>
        <v>0</v>
      </c>
      <c r="M1825" s="401"/>
      <c r="N1825" s="399">
        <v>72446.4</v>
      </c>
      <c r="O1825" s="400">
        <f>ROUND(N1825*M1825,2)</f>
        <v>0</v>
      </c>
      <c r="P1825" s="401">
        <f t="shared" si="34"/>
        <v>1</v>
      </c>
      <c r="Q1825" s="399">
        <v>72446.4</v>
      </c>
      <c r="R1825" s="400">
        <f>ROUND(Q1825*P1825,2)</f>
        <v>72446.4</v>
      </c>
    </row>
    <row r="1826" spans="1:18" s="320" customFormat="1" ht="22.5" customHeight="1" outlineLevel="2" collapsed="1">
      <c r="A1826" s="321"/>
      <c r="B1826" s="394" t="s">
        <v>2034</v>
      </c>
      <c r="C1826" s="394" t="s">
        <v>218</v>
      </c>
      <c r="D1826" s="461" t="s">
        <v>1909</v>
      </c>
      <c r="E1826" s="396" t="s">
        <v>1910</v>
      </c>
      <c r="F1826" s="397" t="s">
        <v>1005</v>
      </c>
      <c r="G1826" s="398">
        <v>57</v>
      </c>
      <c r="H1826" s="399">
        <v>696.6</v>
      </c>
      <c r="I1826" s="400">
        <f>ROUND(H1826*G1826,2)</f>
        <v>39706.2</v>
      </c>
      <c r="J1826" s="401"/>
      <c r="K1826" s="399">
        <v>696.6</v>
      </c>
      <c r="L1826" s="400">
        <f>ROUND(K1826*J1826,2)</f>
        <v>0</v>
      </c>
      <c r="M1826" s="401"/>
      <c r="N1826" s="399">
        <v>696.6</v>
      </c>
      <c r="O1826" s="400">
        <f>ROUND(N1826*M1826,2)</f>
        <v>0</v>
      </c>
      <c r="P1826" s="401">
        <f t="shared" si="34"/>
        <v>57</v>
      </c>
      <c r="Q1826" s="399">
        <v>696.6</v>
      </c>
      <c r="R1826" s="400">
        <f>ROUND(Q1826*P1826,2)</f>
        <v>39706.2</v>
      </c>
    </row>
    <row r="1827" spans="1:18" s="420" customFormat="1" ht="13.5" hidden="1" outlineLevel="3">
      <c r="A1827" s="412"/>
      <c r="B1827" s="413"/>
      <c r="C1827" s="404" t="s">
        <v>223</v>
      </c>
      <c r="D1827" s="462" t="s">
        <v>34</v>
      </c>
      <c r="E1827" s="415" t="s">
        <v>2035</v>
      </c>
      <c r="F1827" s="413"/>
      <c r="G1827" s="416">
        <v>57</v>
      </c>
      <c r="H1827" s="417" t="s">
        <v>34</v>
      </c>
      <c r="I1827" s="418"/>
      <c r="J1827" s="419"/>
      <c r="K1827" s="417" t="s">
        <v>34</v>
      </c>
      <c r="L1827" s="418"/>
      <c r="M1827" s="419"/>
      <c r="N1827" s="417" t="s">
        <v>34</v>
      </c>
      <c r="O1827" s="418"/>
      <c r="P1827" s="419">
        <f t="shared" si="34"/>
        <v>57</v>
      </c>
      <c r="Q1827" s="417" t="s">
        <v>34</v>
      </c>
      <c r="R1827" s="418"/>
    </row>
    <row r="1828" spans="1:18" s="320" customFormat="1" ht="22.5" customHeight="1" outlineLevel="2" collapsed="1">
      <c r="A1828" s="321"/>
      <c r="B1828" s="453" t="s">
        <v>2036</v>
      </c>
      <c r="C1828" s="453" t="s">
        <v>316</v>
      </c>
      <c r="D1828" s="472" t="s">
        <v>1913</v>
      </c>
      <c r="E1828" s="455" t="s">
        <v>1914</v>
      </c>
      <c r="F1828" s="456" t="s">
        <v>1005</v>
      </c>
      <c r="G1828" s="457">
        <v>19.19</v>
      </c>
      <c r="H1828" s="458">
        <v>650.7</v>
      </c>
      <c r="I1828" s="459">
        <f>ROUND(H1828*G1828,2)</f>
        <v>12486.93</v>
      </c>
      <c r="J1828" s="460"/>
      <c r="K1828" s="458">
        <v>650.7</v>
      </c>
      <c r="L1828" s="459">
        <f>ROUND(K1828*J1828,2)</f>
        <v>0</v>
      </c>
      <c r="M1828" s="460"/>
      <c r="N1828" s="458">
        <v>650.7</v>
      </c>
      <c r="O1828" s="459">
        <f>ROUND(N1828*M1828,2)</f>
        <v>0</v>
      </c>
      <c r="P1828" s="460">
        <f t="shared" si="34"/>
        <v>19.19</v>
      </c>
      <c r="Q1828" s="458">
        <v>650.7</v>
      </c>
      <c r="R1828" s="459">
        <f>ROUND(Q1828*P1828,2)</f>
        <v>12486.93</v>
      </c>
    </row>
    <row r="1829" spans="1:18" s="420" customFormat="1" ht="13.5" hidden="1" outlineLevel="3">
      <c r="A1829" s="412"/>
      <c r="B1829" s="413"/>
      <c r="C1829" s="404" t="s">
        <v>223</v>
      </c>
      <c r="D1829" s="413"/>
      <c r="E1829" s="415" t="s">
        <v>2037</v>
      </c>
      <c r="F1829" s="413"/>
      <c r="G1829" s="416">
        <v>19.19</v>
      </c>
      <c r="H1829" s="417" t="s">
        <v>34</v>
      </c>
      <c r="I1829" s="418"/>
      <c r="J1829" s="419"/>
      <c r="K1829" s="417" t="s">
        <v>34</v>
      </c>
      <c r="L1829" s="418"/>
      <c r="M1829" s="419"/>
      <c r="N1829" s="417" t="s">
        <v>34</v>
      </c>
      <c r="O1829" s="418"/>
      <c r="P1829" s="419">
        <f t="shared" si="34"/>
        <v>19.19</v>
      </c>
      <c r="Q1829" s="417" t="s">
        <v>34</v>
      </c>
      <c r="R1829" s="418"/>
    </row>
    <row r="1830" spans="1:18" s="320" customFormat="1" ht="22.5" customHeight="1" outlineLevel="2" collapsed="1">
      <c r="A1830" s="321"/>
      <c r="B1830" s="453" t="s">
        <v>2038</v>
      </c>
      <c r="C1830" s="453" t="s">
        <v>316</v>
      </c>
      <c r="D1830" s="472" t="s">
        <v>1916</v>
      </c>
      <c r="E1830" s="455" t="s">
        <v>1917</v>
      </c>
      <c r="F1830" s="456" t="s">
        <v>1005</v>
      </c>
      <c r="G1830" s="457">
        <v>19.19</v>
      </c>
      <c r="H1830" s="458">
        <v>901.5</v>
      </c>
      <c r="I1830" s="459">
        <f>ROUND(H1830*G1830,2)</f>
        <v>17299.79</v>
      </c>
      <c r="J1830" s="460"/>
      <c r="K1830" s="458">
        <v>901.5</v>
      </c>
      <c r="L1830" s="459">
        <f>ROUND(K1830*J1830,2)</f>
        <v>0</v>
      </c>
      <c r="M1830" s="460"/>
      <c r="N1830" s="458">
        <v>901.5</v>
      </c>
      <c r="O1830" s="459">
        <f>ROUND(N1830*M1830,2)</f>
        <v>0</v>
      </c>
      <c r="P1830" s="460">
        <f t="shared" si="34"/>
        <v>19.19</v>
      </c>
      <c r="Q1830" s="458">
        <v>901.5</v>
      </c>
      <c r="R1830" s="459">
        <f>ROUND(Q1830*P1830,2)</f>
        <v>17299.79</v>
      </c>
    </row>
    <row r="1831" spans="1:18" s="420" customFormat="1" ht="13.5" hidden="1" outlineLevel="3">
      <c r="A1831" s="412"/>
      <c r="B1831" s="413"/>
      <c r="C1831" s="404" t="s">
        <v>223</v>
      </c>
      <c r="D1831" s="413"/>
      <c r="E1831" s="415" t="s">
        <v>2037</v>
      </c>
      <c r="F1831" s="413"/>
      <c r="G1831" s="416">
        <v>19.19</v>
      </c>
      <c r="H1831" s="417" t="s">
        <v>34</v>
      </c>
      <c r="I1831" s="418"/>
      <c r="J1831" s="419"/>
      <c r="K1831" s="417" t="s">
        <v>34</v>
      </c>
      <c r="L1831" s="418"/>
      <c r="M1831" s="419"/>
      <c r="N1831" s="417" t="s">
        <v>34</v>
      </c>
      <c r="O1831" s="418"/>
      <c r="P1831" s="419">
        <f t="shared" si="34"/>
        <v>19.19</v>
      </c>
      <c r="Q1831" s="417" t="s">
        <v>34</v>
      </c>
      <c r="R1831" s="418"/>
    </row>
    <row r="1832" spans="1:18" s="320" customFormat="1" ht="22.5" customHeight="1" outlineLevel="2" collapsed="1">
      <c r="A1832" s="321"/>
      <c r="B1832" s="453" t="s">
        <v>2039</v>
      </c>
      <c r="C1832" s="453" t="s">
        <v>316</v>
      </c>
      <c r="D1832" s="472" t="s">
        <v>1920</v>
      </c>
      <c r="E1832" s="455" t="s">
        <v>1921</v>
      </c>
      <c r="F1832" s="456" t="s">
        <v>1005</v>
      </c>
      <c r="G1832" s="457">
        <v>19.19</v>
      </c>
      <c r="H1832" s="458">
        <v>1462.9</v>
      </c>
      <c r="I1832" s="459">
        <f>ROUND(H1832*G1832,2)</f>
        <v>28073.05</v>
      </c>
      <c r="J1832" s="460"/>
      <c r="K1832" s="458">
        <v>1462.9</v>
      </c>
      <c r="L1832" s="459">
        <f>ROUND(K1832*J1832,2)</f>
        <v>0</v>
      </c>
      <c r="M1832" s="460"/>
      <c r="N1832" s="458">
        <v>1462.9</v>
      </c>
      <c r="O1832" s="459">
        <f>ROUND(N1832*M1832,2)</f>
        <v>0</v>
      </c>
      <c r="P1832" s="460">
        <f t="shared" si="34"/>
        <v>19.19</v>
      </c>
      <c r="Q1832" s="458">
        <v>1462.9</v>
      </c>
      <c r="R1832" s="459">
        <f>ROUND(Q1832*P1832,2)</f>
        <v>28073.05</v>
      </c>
    </row>
    <row r="1833" spans="1:18" s="420" customFormat="1" ht="13.5" hidden="1" outlineLevel="3">
      <c r="A1833" s="412"/>
      <c r="B1833" s="413"/>
      <c r="C1833" s="404" t="s">
        <v>223</v>
      </c>
      <c r="D1833" s="413"/>
      <c r="E1833" s="415" t="s">
        <v>2037</v>
      </c>
      <c r="F1833" s="413"/>
      <c r="G1833" s="416">
        <v>19.19</v>
      </c>
      <c r="H1833" s="417" t="s">
        <v>34</v>
      </c>
      <c r="I1833" s="418"/>
      <c r="J1833" s="419"/>
      <c r="K1833" s="417" t="s">
        <v>34</v>
      </c>
      <c r="L1833" s="418"/>
      <c r="M1833" s="419"/>
      <c r="N1833" s="417" t="s">
        <v>34</v>
      </c>
      <c r="O1833" s="418"/>
      <c r="P1833" s="419">
        <f t="shared" si="34"/>
        <v>19.19</v>
      </c>
      <c r="Q1833" s="417" t="s">
        <v>34</v>
      </c>
      <c r="R1833" s="418"/>
    </row>
    <row r="1834" spans="1:18" s="320" customFormat="1" ht="22.5" customHeight="1" outlineLevel="2" collapsed="1">
      <c r="A1834" s="321"/>
      <c r="B1834" s="453" t="s">
        <v>2040</v>
      </c>
      <c r="C1834" s="453" t="s">
        <v>316</v>
      </c>
      <c r="D1834" s="472" t="s">
        <v>1924</v>
      </c>
      <c r="E1834" s="455" t="s">
        <v>1925</v>
      </c>
      <c r="F1834" s="456" t="s">
        <v>1005</v>
      </c>
      <c r="G1834" s="457">
        <v>58.14</v>
      </c>
      <c r="H1834" s="458">
        <v>192.3</v>
      </c>
      <c r="I1834" s="459">
        <f>ROUND(H1834*G1834,2)</f>
        <v>11180.32</v>
      </c>
      <c r="J1834" s="460"/>
      <c r="K1834" s="458">
        <v>192.3</v>
      </c>
      <c r="L1834" s="459">
        <f>ROUND(K1834*J1834,2)</f>
        <v>0</v>
      </c>
      <c r="M1834" s="460"/>
      <c r="N1834" s="458">
        <v>192.3</v>
      </c>
      <c r="O1834" s="459">
        <f>ROUND(N1834*M1834,2)</f>
        <v>0</v>
      </c>
      <c r="P1834" s="460">
        <f t="shared" si="34"/>
        <v>58.14</v>
      </c>
      <c r="Q1834" s="458">
        <v>192.3</v>
      </c>
      <c r="R1834" s="459">
        <f>ROUND(Q1834*P1834,2)</f>
        <v>11180.32</v>
      </c>
    </row>
    <row r="1835" spans="1:18" s="420" customFormat="1" ht="13.5" hidden="1" outlineLevel="3">
      <c r="A1835" s="412"/>
      <c r="B1835" s="413"/>
      <c r="C1835" s="404" t="s">
        <v>223</v>
      </c>
      <c r="D1835" s="413"/>
      <c r="E1835" s="415" t="s">
        <v>2041</v>
      </c>
      <c r="F1835" s="413"/>
      <c r="G1835" s="416">
        <v>58.14</v>
      </c>
      <c r="H1835" s="417" t="s">
        <v>34</v>
      </c>
      <c r="I1835" s="418"/>
      <c r="J1835" s="419"/>
      <c r="K1835" s="417" t="s">
        <v>34</v>
      </c>
      <c r="L1835" s="418"/>
      <c r="M1835" s="419"/>
      <c r="N1835" s="417" t="s">
        <v>34</v>
      </c>
      <c r="O1835" s="418"/>
      <c r="P1835" s="419">
        <f t="shared" si="34"/>
        <v>58.14</v>
      </c>
      <c r="Q1835" s="417" t="s">
        <v>34</v>
      </c>
      <c r="R1835" s="418"/>
    </row>
    <row r="1836" spans="1:18" s="320" customFormat="1" ht="22.5" customHeight="1" outlineLevel="2" collapsed="1">
      <c r="A1836" s="321"/>
      <c r="B1836" s="394" t="s">
        <v>2042</v>
      </c>
      <c r="C1836" s="394" t="s">
        <v>218</v>
      </c>
      <c r="D1836" s="461" t="s">
        <v>1928</v>
      </c>
      <c r="E1836" s="396" t="s">
        <v>1929</v>
      </c>
      <c r="F1836" s="397" t="s">
        <v>1005</v>
      </c>
      <c r="G1836" s="398">
        <v>19</v>
      </c>
      <c r="H1836" s="399">
        <v>975.2</v>
      </c>
      <c r="I1836" s="400">
        <f>ROUND(H1836*G1836,2)</f>
        <v>18528.8</v>
      </c>
      <c r="J1836" s="401"/>
      <c r="K1836" s="399">
        <v>975.2</v>
      </c>
      <c r="L1836" s="400">
        <f>ROUND(K1836*J1836,2)</f>
        <v>0</v>
      </c>
      <c r="M1836" s="401"/>
      <c r="N1836" s="399">
        <v>975.2</v>
      </c>
      <c r="O1836" s="400">
        <f>ROUND(N1836*M1836,2)</f>
        <v>0</v>
      </c>
      <c r="P1836" s="401">
        <f t="shared" si="34"/>
        <v>19</v>
      </c>
      <c r="Q1836" s="399">
        <v>975.2</v>
      </c>
      <c r="R1836" s="400">
        <f>ROUND(Q1836*P1836,2)</f>
        <v>18528.8</v>
      </c>
    </row>
    <row r="1837" spans="1:18" s="420" customFormat="1" ht="13.5" hidden="1" outlineLevel="3">
      <c r="A1837" s="412"/>
      <c r="B1837" s="413"/>
      <c r="C1837" s="404" t="s">
        <v>223</v>
      </c>
      <c r="D1837" s="462" t="s">
        <v>34</v>
      </c>
      <c r="E1837" s="415" t="s">
        <v>2043</v>
      </c>
      <c r="F1837" s="413"/>
      <c r="G1837" s="416">
        <v>19</v>
      </c>
      <c r="H1837" s="417" t="s">
        <v>34</v>
      </c>
      <c r="I1837" s="418"/>
      <c r="J1837" s="419"/>
      <c r="K1837" s="417" t="s">
        <v>34</v>
      </c>
      <c r="L1837" s="418"/>
      <c r="M1837" s="419"/>
      <c r="N1837" s="417" t="s">
        <v>34</v>
      </c>
      <c r="O1837" s="418"/>
      <c r="P1837" s="419">
        <f t="shared" si="34"/>
        <v>19</v>
      </c>
      <c r="Q1837" s="417" t="s">
        <v>34</v>
      </c>
      <c r="R1837" s="418"/>
    </row>
    <row r="1838" spans="1:18" s="320" customFormat="1" ht="22.5" customHeight="1" outlineLevel="2" collapsed="1">
      <c r="A1838" s="321"/>
      <c r="B1838" s="453" t="s">
        <v>2044</v>
      </c>
      <c r="C1838" s="453" t="s">
        <v>316</v>
      </c>
      <c r="D1838" s="472" t="s">
        <v>1932</v>
      </c>
      <c r="E1838" s="455" t="s">
        <v>1933</v>
      </c>
      <c r="F1838" s="456" t="s">
        <v>1005</v>
      </c>
      <c r="G1838" s="457">
        <v>13.13</v>
      </c>
      <c r="H1838" s="458">
        <v>1018.5</v>
      </c>
      <c r="I1838" s="459">
        <f>ROUND(H1838*G1838,2)</f>
        <v>13372.91</v>
      </c>
      <c r="J1838" s="460"/>
      <c r="K1838" s="458">
        <v>1018.5</v>
      </c>
      <c r="L1838" s="459">
        <f>ROUND(K1838*J1838,2)</f>
        <v>0</v>
      </c>
      <c r="M1838" s="460"/>
      <c r="N1838" s="458">
        <v>1018.5</v>
      </c>
      <c r="O1838" s="459">
        <f>ROUND(N1838*M1838,2)</f>
        <v>0</v>
      </c>
      <c r="P1838" s="460">
        <f t="shared" si="34"/>
        <v>13.13</v>
      </c>
      <c r="Q1838" s="458">
        <v>1018.5</v>
      </c>
      <c r="R1838" s="459">
        <f>ROUND(Q1838*P1838,2)</f>
        <v>13372.91</v>
      </c>
    </row>
    <row r="1839" spans="1:18" s="420" customFormat="1" ht="13.5" hidden="1" outlineLevel="3">
      <c r="A1839" s="412"/>
      <c r="B1839" s="413"/>
      <c r="C1839" s="404" t="s">
        <v>223</v>
      </c>
      <c r="D1839" s="413"/>
      <c r="E1839" s="415" t="s">
        <v>1522</v>
      </c>
      <c r="F1839" s="413"/>
      <c r="G1839" s="416">
        <v>13.13</v>
      </c>
      <c r="H1839" s="417" t="s">
        <v>34</v>
      </c>
      <c r="I1839" s="418"/>
      <c r="J1839" s="419"/>
      <c r="K1839" s="417" t="s">
        <v>34</v>
      </c>
      <c r="L1839" s="418"/>
      <c r="M1839" s="419"/>
      <c r="N1839" s="417" t="s">
        <v>34</v>
      </c>
      <c r="O1839" s="418"/>
      <c r="P1839" s="419">
        <f t="shared" si="34"/>
        <v>13.13</v>
      </c>
      <c r="Q1839" s="417" t="s">
        <v>34</v>
      </c>
      <c r="R1839" s="418"/>
    </row>
    <row r="1840" spans="1:18" s="320" customFormat="1" ht="22.5" customHeight="1" outlineLevel="2" collapsed="1">
      <c r="A1840" s="321"/>
      <c r="B1840" s="453" t="s">
        <v>2045</v>
      </c>
      <c r="C1840" s="453" t="s">
        <v>316</v>
      </c>
      <c r="D1840" s="472" t="s">
        <v>2046</v>
      </c>
      <c r="E1840" s="455" t="s">
        <v>2047</v>
      </c>
      <c r="F1840" s="456" t="s">
        <v>1005</v>
      </c>
      <c r="G1840" s="457">
        <v>6.06</v>
      </c>
      <c r="H1840" s="458">
        <v>1439.2</v>
      </c>
      <c r="I1840" s="459">
        <f>ROUND(H1840*G1840,2)</f>
        <v>8721.55</v>
      </c>
      <c r="J1840" s="460"/>
      <c r="K1840" s="458">
        <v>1439.2</v>
      </c>
      <c r="L1840" s="459">
        <f>ROUND(K1840*J1840,2)</f>
        <v>0</v>
      </c>
      <c r="M1840" s="460"/>
      <c r="N1840" s="458">
        <v>1439.2</v>
      </c>
      <c r="O1840" s="459">
        <f>ROUND(N1840*M1840,2)</f>
        <v>0</v>
      </c>
      <c r="P1840" s="460">
        <f t="shared" si="34"/>
        <v>6.06</v>
      </c>
      <c r="Q1840" s="458">
        <v>1439.2</v>
      </c>
      <c r="R1840" s="459">
        <f>ROUND(Q1840*P1840,2)</f>
        <v>8721.55</v>
      </c>
    </row>
    <row r="1841" spans="1:18" s="420" customFormat="1" ht="13.5" hidden="1" outlineLevel="3">
      <c r="A1841" s="412"/>
      <c r="B1841" s="413"/>
      <c r="C1841" s="404" t="s">
        <v>223</v>
      </c>
      <c r="D1841" s="413"/>
      <c r="E1841" s="415" t="s">
        <v>1526</v>
      </c>
      <c r="F1841" s="413"/>
      <c r="G1841" s="416">
        <v>6.06</v>
      </c>
      <c r="H1841" s="417" t="s">
        <v>34</v>
      </c>
      <c r="I1841" s="418"/>
      <c r="J1841" s="419"/>
      <c r="K1841" s="417" t="s">
        <v>34</v>
      </c>
      <c r="L1841" s="418"/>
      <c r="M1841" s="419"/>
      <c r="N1841" s="417" t="s">
        <v>34</v>
      </c>
      <c r="O1841" s="418"/>
      <c r="P1841" s="419">
        <f t="shared" si="34"/>
        <v>6.06</v>
      </c>
      <c r="Q1841" s="417" t="s">
        <v>34</v>
      </c>
      <c r="R1841" s="418"/>
    </row>
    <row r="1842" spans="1:18" s="320" customFormat="1" ht="22.5" customHeight="1" outlineLevel="2" collapsed="1">
      <c r="A1842" s="321"/>
      <c r="B1842" s="453" t="s">
        <v>2048</v>
      </c>
      <c r="C1842" s="453" t="s">
        <v>316</v>
      </c>
      <c r="D1842" s="472" t="s">
        <v>1924</v>
      </c>
      <c r="E1842" s="455" t="s">
        <v>1925</v>
      </c>
      <c r="F1842" s="456" t="s">
        <v>1005</v>
      </c>
      <c r="G1842" s="457">
        <v>19.38</v>
      </c>
      <c r="H1842" s="458">
        <v>192.3</v>
      </c>
      <c r="I1842" s="459">
        <f>ROUND(H1842*G1842,2)</f>
        <v>3726.77</v>
      </c>
      <c r="J1842" s="460"/>
      <c r="K1842" s="458">
        <v>192.3</v>
      </c>
      <c r="L1842" s="459">
        <f>ROUND(K1842*J1842,2)</f>
        <v>0</v>
      </c>
      <c r="M1842" s="460"/>
      <c r="N1842" s="458">
        <v>192.3</v>
      </c>
      <c r="O1842" s="459">
        <f>ROUND(N1842*M1842,2)</f>
        <v>0</v>
      </c>
      <c r="P1842" s="460">
        <f t="shared" si="34"/>
        <v>19.38</v>
      </c>
      <c r="Q1842" s="458">
        <v>192.3</v>
      </c>
      <c r="R1842" s="459">
        <f>ROUND(Q1842*P1842,2)</f>
        <v>3726.77</v>
      </c>
    </row>
    <row r="1843" spans="1:18" s="420" customFormat="1" ht="13.5" hidden="1" outlineLevel="3">
      <c r="A1843" s="412"/>
      <c r="B1843" s="413"/>
      <c r="C1843" s="404" t="s">
        <v>223</v>
      </c>
      <c r="D1843" s="413"/>
      <c r="E1843" s="415" t="s">
        <v>2049</v>
      </c>
      <c r="F1843" s="413"/>
      <c r="G1843" s="416">
        <v>19.38</v>
      </c>
      <c r="H1843" s="417" t="s">
        <v>34</v>
      </c>
      <c r="I1843" s="418"/>
      <c r="J1843" s="419"/>
      <c r="K1843" s="417" t="s">
        <v>34</v>
      </c>
      <c r="L1843" s="418"/>
      <c r="M1843" s="419"/>
      <c r="N1843" s="417" t="s">
        <v>34</v>
      </c>
      <c r="O1843" s="418"/>
      <c r="P1843" s="419">
        <f t="shared" si="34"/>
        <v>19.38</v>
      </c>
      <c r="Q1843" s="417" t="s">
        <v>34</v>
      </c>
      <c r="R1843" s="418"/>
    </row>
    <row r="1844" spans="1:18" s="320" customFormat="1" ht="31.5" customHeight="1" outlineLevel="2" collapsed="1">
      <c r="A1844" s="321"/>
      <c r="B1844" s="394" t="s">
        <v>2050</v>
      </c>
      <c r="C1844" s="394" t="s">
        <v>218</v>
      </c>
      <c r="D1844" s="461" t="s">
        <v>1937</v>
      </c>
      <c r="E1844" s="396" t="s">
        <v>1938</v>
      </c>
      <c r="F1844" s="397" t="s">
        <v>1005</v>
      </c>
      <c r="G1844" s="398">
        <v>19</v>
      </c>
      <c r="H1844" s="399">
        <v>724.5</v>
      </c>
      <c r="I1844" s="400">
        <f>ROUND(H1844*G1844,2)</f>
        <v>13765.5</v>
      </c>
      <c r="J1844" s="401"/>
      <c r="K1844" s="399">
        <v>724.5</v>
      </c>
      <c r="L1844" s="400">
        <f>ROUND(K1844*J1844,2)</f>
        <v>0</v>
      </c>
      <c r="M1844" s="401"/>
      <c r="N1844" s="399">
        <v>724.5</v>
      </c>
      <c r="O1844" s="400">
        <f>ROUND(N1844*M1844,2)</f>
        <v>0</v>
      </c>
      <c r="P1844" s="401">
        <f t="shared" si="34"/>
        <v>19</v>
      </c>
      <c r="Q1844" s="399">
        <v>724.5</v>
      </c>
      <c r="R1844" s="400">
        <f>ROUND(Q1844*P1844,2)</f>
        <v>13765.5</v>
      </c>
    </row>
    <row r="1845" spans="1:18" s="420" customFormat="1" ht="13.5" hidden="1" outlineLevel="3">
      <c r="A1845" s="412"/>
      <c r="B1845" s="413"/>
      <c r="C1845" s="404" t="s">
        <v>223</v>
      </c>
      <c r="D1845" s="462" t="s">
        <v>34</v>
      </c>
      <c r="E1845" s="415" t="s">
        <v>2051</v>
      </c>
      <c r="F1845" s="413"/>
      <c r="G1845" s="416">
        <v>19</v>
      </c>
      <c r="H1845" s="417" t="s">
        <v>34</v>
      </c>
      <c r="I1845" s="418"/>
      <c r="J1845" s="419"/>
      <c r="K1845" s="417" t="s">
        <v>34</v>
      </c>
      <c r="L1845" s="418"/>
      <c r="M1845" s="419"/>
      <c r="N1845" s="417" t="s">
        <v>34</v>
      </c>
      <c r="O1845" s="418"/>
      <c r="P1845" s="419">
        <f t="shared" si="34"/>
        <v>19</v>
      </c>
      <c r="Q1845" s="417" t="s">
        <v>34</v>
      </c>
      <c r="R1845" s="418"/>
    </row>
    <row r="1846" spans="1:18" s="320" customFormat="1" ht="22.5" customHeight="1" outlineLevel="2" collapsed="1">
      <c r="A1846" s="321"/>
      <c r="B1846" s="394" t="s">
        <v>2052</v>
      </c>
      <c r="C1846" s="394" t="s">
        <v>218</v>
      </c>
      <c r="D1846" s="461" t="s">
        <v>1958</v>
      </c>
      <c r="E1846" s="396" t="s">
        <v>1959</v>
      </c>
      <c r="F1846" s="397" t="s">
        <v>1005</v>
      </c>
      <c r="G1846" s="398">
        <v>7</v>
      </c>
      <c r="H1846" s="399">
        <v>557.3</v>
      </c>
      <c r="I1846" s="400">
        <f>ROUND(H1846*G1846,2)</f>
        <v>3901.1</v>
      </c>
      <c r="J1846" s="401"/>
      <c r="K1846" s="399">
        <v>557.3</v>
      </c>
      <c r="L1846" s="400">
        <f>ROUND(K1846*J1846,2)</f>
        <v>0</v>
      </c>
      <c r="M1846" s="401"/>
      <c r="N1846" s="399">
        <v>557.3</v>
      </c>
      <c r="O1846" s="400">
        <f>ROUND(N1846*M1846,2)</f>
        <v>0</v>
      </c>
      <c r="P1846" s="401">
        <f t="shared" si="34"/>
        <v>7</v>
      </c>
      <c r="Q1846" s="399">
        <v>557.3</v>
      </c>
      <c r="R1846" s="400">
        <f>ROUND(Q1846*P1846,2)</f>
        <v>3901.1</v>
      </c>
    </row>
    <row r="1847" spans="1:18" s="420" customFormat="1" ht="13.5" hidden="1" outlineLevel="3">
      <c r="A1847" s="412"/>
      <c r="B1847" s="413"/>
      <c r="C1847" s="404" t="s">
        <v>223</v>
      </c>
      <c r="D1847" s="462" t="s">
        <v>34</v>
      </c>
      <c r="E1847" s="415" t="s">
        <v>2053</v>
      </c>
      <c r="F1847" s="413"/>
      <c r="G1847" s="416">
        <v>7</v>
      </c>
      <c r="H1847" s="417" t="s">
        <v>34</v>
      </c>
      <c r="I1847" s="418"/>
      <c r="J1847" s="419"/>
      <c r="K1847" s="417" t="s">
        <v>34</v>
      </c>
      <c r="L1847" s="418"/>
      <c r="M1847" s="419"/>
      <c r="N1847" s="417" t="s">
        <v>34</v>
      </c>
      <c r="O1847" s="418"/>
      <c r="P1847" s="419">
        <f t="shared" si="34"/>
        <v>7</v>
      </c>
      <c r="Q1847" s="417" t="s">
        <v>34</v>
      </c>
      <c r="R1847" s="418"/>
    </row>
    <row r="1848" spans="1:18" s="320" customFormat="1" ht="22.5" customHeight="1" outlineLevel="2">
      <c r="A1848" s="321"/>
      <c r="B1848" s="453" t="s">
        <v>2054</v>
      </c>
      <c r="C1848" s="453" t="s">
        <v>316</v>
      </c>
      <c r="D1848" s="472" t="s">
        <v>1961</v>
      </c>
      <c r="E1848" s="455" t="s">
        <v>1962</v>
      </c>
      <c r="F1848" s="456" t="s">
        <v>1005</v>
      </c>
      <c r="G1848" s="457">
        <v>7</v>
      </c>
      <c r="H1848" s="458">
        <v>1811.2</v>
      </c>
      <c r="I1848" s="459">
        <f>ROUND(H1848*G1848,2)</f>
        <v>12678.4</v>
      </c>
      <c r="J1848" s="460"/>
      <c r="K1848" s="458">
        <v>1811.2</v>
      </c>
      <c r="L1848" s="459">
        <f>ROUND(K1848*J1848,2)</f>
        <v>0</v>
      </c>
      <c r="M1848" s="460"/>
      <c r="N1848" s="458">
        <v>1811.2</v>
      </c>
      <c r="O1848" s="459">
        <f>ROUND(N1848*M1848,2)</f>
        <v>0</v>
      </c>
      <c r="P1848" s="460">
        <f t="shared" si="34"/>
        <v>7</v>
      </c>
      <c r="Q1848" s="458">
        <v>1811.2</v>
      </c>
      <c r="R1848" s="459">
        <f>ROUND(Q1848*P1848,2)</f>
        <v>12678.4</v>
      </c>
    </row>
    <row r="1849" spans="1:18" s="320" customFormat="1" ht="22.5" customHeight="1" outlineLevel="2" collapsed="1">
      <c r="A1849" s="321"/>
      <c r="B1849" s="394" t="s">
        <v>2055</v>
      </c>
      <c r="C1849" s="394" t="s">
        <v>218</v>
      </c>
      <c r="D1849" s="461" t="s">
        <v>2056</v>
      </c>
      <c r="E1849" s="396" t="s">
        <v>2057</v>
      </c>
      <c r="F1849" s="397" t="s">
        <v>1005</v>
      </c>
      <c r="G1849" s="398">
        <v>6</v>
      </c>
      <c r="H1849" s="399">
        <v>626.9</v>
      </c>
      <c r="I1849" s="400">
        <f>ROUND(H1849*G1849,2)</f>
        <v>3761.4</v>
      </c>
      <c r="J1849" s="401"/>
      <c r="K1849" s="399">
        <v>626.9</v>
      </c>
      <c r="L1849" s="400">
        <f>ROUND(K1849*J1849,2)</f>
        <v>0</v>
      </c>
      <c r="M1849" s="401"/>
      <c r="N1849" s="399">
        <v>626.9</v>
      </c>
      <c r="O1849" s="400">
        <f>ROUND(N1849*M1849,2)</f>
        <v>0</v>
      </c>
      <c r="P1849" s="401">
        <f t="shared" si="34"/>
        <v>6</v>
      </c>
      <c r="Q1849" s="399">
        <v>626.9</v>
      </c>
      <c r="R1849" s="400">
        <f>ROUND(Q1849*P1849,2)</f>
        <v>3761.4</v>
      </c>
    </row>
    <row r="1850" spans="1:18" s="420" customFormat="1" ht="13.5" hidden="1" outlineLevel="3">
      <c r="A1850" s="412"/>
      <c r="B1850" s="413"/>
      <c r="C1850" s="404" t="s">
        <v>223</v>
      </c>
      <c r="D1850" s="462" t="s">
        <v>34</v>
      </c>
      <c r="E1850" s="415" t="s">
        <v>2058</v>
      </c>
      <c r="F1850" s="413"/>
      <c r="G1850" s="416">
        <v>6</v>
      </c>
      <c r="H1850" s="417" t="s">
        <v>34</v>
      </c>
      <c r="I1850" s="418"/>
      <c r="J1850" s="419"/>
      <c r="K1850" s="417" t="s">
        <v>34</v>
      </c>
      <c r="L1850" s="418"/>
      <c r="M1850" s="419"/>
      <c r="N1850" s="417" t="s">
        <v>34</v>
      </c>
      <c r="O1850" s="418"/>
      <c r="P1850" s="419">
        <f aca="true" t="shared" si="35" ref="P1850:P1913">J1850+M1850+G1850</f>
        <v>6</v>
      </c>
      <c r="Q1850" s="417" t="s">
        <v>34</v>
      </c>
      <c r="R1850" s="418"/>
    </row>
    <row r="1851" spans="1:18" s="320" customFormat="1" ht="22.5" customHeight="1" outlineLevel="2">
      <c r="A1851" s="321"/>
      <c r="B1851" s="453" t="s">
        <v>2059</v>
      </c>
      <c r="C1851" s="453" t="s">
        <v>316</v>
      </c>
      <c r="D1851" s="472" t="s">
        <v>2060</v>
      </c>
      <c r="E1851" s="455" t="s">
        <v>2061</v>
      </c>
      <c r="F1851" s="456" t="s">
        <v>1005</v>
      </c>
      <c r="G1851" s="457">
        <v>6</v>
      </c>
      <c r="H1851" s="458">
        <v>15525.8</v>
      </c>
      <c r="I1851" s="459">
        <f>ROUND(H1851*G1851,2)</f>
        <v>93154.8</v>
      </c>
      <c r="J1851" s="460"/>
      <c r="K1851" s="458">
        <v>15525.8</v>
      </c>
      <c r="L1851" s="459">
        <f>ROUND(K1851*J1851,2)</f>
        <v>0</v>
      </c>
      <c r="M1851" s="460"/>
      <c r="N1851" s="458">
        <v>15525.8</v>
      </c>
      <c r="O1851" s="459">
        <f>ROUND(N1851*M1851,2)</f>
        <v>0</v>
      </c>
      <c r="P1851" s="460">
        <f t="shared" si="35"/>
        <v>6</v>
      </c>
      <c r="Q1851" s="458">
        <v>15525.8</v>
      </c>
      <c r="R1851" s="459">
        <f>ROUND(Q1851*P1851,2)</f>
        <v>93154.8</v>
      </c>
    </row>
    <row r="1852" spans="1:18" s="320" customFormat="1" ht="22.5" customHeight="1" outlineLevel="2" collapsed="1">
      <c r="A1852" s="321"/>
      <c r="B1852" s="394" t="s">
        <v>2062</v>
      </c>
      <c r="C1852" s="394" t="s">
        <v>218</v>
      </c>
      <c r="D1852" s="461" t="s">
        <v>1964</v>
      </c>
      <c r="E1852" s="396" t="s">
        <v>1965</v>
      </c>
      <c r="F1852" s="397" t="s">
        <v>1005</v>
      </c>
      <c r="G1852" s="398">
        <v>6</v>
      </c>
      <c r="H1852" s="399">
        <v>835.9</v>
      </c>
      <c r="I1852" s="400">
        <f>ROUND(H1852*G1852,2)</f>
        <v>5015.4</v>
      </c>
      <c r="J1852" s="401"/>
      <c r="K1852" s="399">
        <v>835.9</v>
      </c>
      <c r="L1852" s="400">
        <f>ROUND(K1852*J1852,2)</f>
        <v>0</v>
      </c>
      <c r="M1852" s="401"/>
      <c r="N1852" s="399">
        <v>835.9</v>
      </c>
      <c r="O1852" s="400">
        <f>ROUND(N1852*M1852,2)</f>
        <v>0</v>
      </c>
      <c r="P1852" s="401">
        <f t="shared" si="35"/>
        <v>6</v>
      </c>
      <c r="Q1852" s="399">
        <v>835.9</v>
      </c>
      <c r="R1852" s="400">
        <f>ROUND(Q1852*P1852,2)</f>
        <v>5015.4</v>
      </c>
    </row>
    <row r="1853" spans="1:18" s="420" customFormat="1" ht="13.5" hidden="1" outlineLevel="3">
      <c r="A1853" s="412"/>
      <c r="B1853" s="413"/>
      <c r="C1853" s="404" t="s">
        <v>223</v>
      </c>
      <c r="D1853" s="462" t="s">
        <v>34</v>
      </c>
      <c r="E1853" s="415" t="s">
        <v>2063</v>
      </c>
      <c r="F1853" s="413"/>
      <c r="G1853" s="416">
        <v>6</v>
      </c>
      <c r="H1853" s="417" t="s">
        <v>34</v>
      </c>
      <c r="I1853" s="418"/>
      <c r="J1853" s="419"/>
      <c r="K1853" s="417" t="s">
        <v>34</v>
      </c>
      <c r="L1853" s="418"/>
      <c r="M1853" s="419"/>
      <c r="N1853" s="417" t="s">
        <v>34</v>
      </c>
      <c r="O1853" s="418"/>
      <c r="P1853" s="419">
        <f t="shared" si="35"/>
        <v>6</v>
      </c>
      <c r="Q1853" s="417" t="s">
        <v>34</v>
      </c>
      <c r="R1853" s="418"/>
    </row>
    <row r="1854" spans="1:18" s="320" customFormat="1" ht="22.5" customHeight="1" outlineLevel="2">
      <c r="A1854" s="321"/>
      <c r="B1854" s="453" t="s">
        <v>2064</v>
      </c>
      <c r="C1854" s="453" t="s">
        <v>316</v>
      </c>
      <c r="D1854" s="472" t="s">
        <v>1968</v>
      </c>
      <c r="E1854" s="455" t="s">
        <v>1969</v>
      </c>
      <c r="F1854" s="456" t="s">
        <v>1005</v>
      </c>
      <c r="G1854" s="457">
        <v>6</v>
      </c>
      <c r="H1854" s="458">
        <v>3067.8</v>
      </c>
      <c r="I1854" s="459">
        <f>ROUND(H1854*G1854,2)</f>
        <v>18406.8</v>
      </c>
      <c r="J1854" s="460"/>
      <c r="K1854" s="458">
        <v>3067.8</v>
      </c>
      <c r="L1854" s="459">
        <f>ROUND(K1854*J1854,2)</f>
        <v>0</v>
      </c>
      <c r="M1854" s="460"/>
      <c r="N1854" s="458">
        <v>3067.8</v>
      </c>
      <c r="O1854" s="459">
        <f>ROUND(N1854*M1854,2)</f>
        <v>0</v>
      </c>
      <c r="P1854" s="460">
        <f t="shared" si="35"/>
        <v>6</v>
      </c>
      <c r="Q1854" s="458">
        <v>3067.8</v>
      </c>
      <c r="R1854" s="459">
        <f>ROUND(Q1854*P1854,2)</f>
        <v>18406.8</v>
      </c>
    </row>
    <row r="1855" spans="1:18" s="320" customFormat="1" ht="22.5" customHeight="1" outlineLevel="2" collapsed="1">
      <c r="A1855" s="321"/>
      <c r="B1855" s="394" t="s">
        <v>2065</v>
      </c>
      <c r="C1855" s="394" t="s">
        <v>218</v>
      </c>
      <c r="D1855" s="461" t="s">
        <v>1971</v>
      </c>
      <c r="E1855" s="396" t="s">
        <v>1972</v>
      </c>
      <c r="F1855" s="397" t="s">
        <v>1005</v>
      </c>
      <c r="G1855" s="398">
        <v>167</v>
      </c>
      <c r="H1855" s="399">
        <v>118.5</v>
      </c>
      <c r="I1855" s="400">
        <f>ROUND(H1855*G1855,2)</f>
        <v>19789.5</v>
      </c>
      <c r="J1855" s="401"/>
      <c r="K1855" s="399">
        <v>118.5</v>
      </c>
      <c r="L1855" s="400">
        <f>ROUND(K1855*J1855,2)</f>
        <v>0</v>
      </c>
      <c r="M1855" s="401"/>
      <c r="N1855" s="399">
        <v>118.5</v>
      </c>
      <c r="O1855" s="400">
        <f>ROUND(N1855*M1855,2)</f>
        <v>0</v>
      </c>
      <c r="P1855" s="401">
        <f t="shared" si="35"/>
        <v>167</v>
      </c>
      <c r="Q1855" s="399">
        <v>118.5</v>
      </c>
      <c r="R1855" s="400">
        <f>ROUND(Q1855*P1855,2)</f>
        <v>19789.5</v>
      </c>
    </row>
    <row r="1856" spans="1:18" s="411" customFormat="1" ht="13.5" hidden="1" outlineLevel="3">
      <c r="A1856" s="402"/>
      <c r="B1856" s="403"/>
      <c r="C1856" s="404" t="s">
        <v>223</v>
      </c>
      <c r="D1856" s="407" t="s">
        <v>34</v>
      </c>
      <c r="E1856" s="406" t="s">
        <v>2066</v>
      </c>
      <c r="F1856" s="403"/>
      <c r="G1856" s="407" t="s">
        <v>34</v>
      </c>
      <c r="H1856" s="408" t="s">
        <v>34</v>
      </c>
      <c r="I1856" s="409"/>
      <c r="J1856" s="410"/>
      <c r="K1856" s="408" t="s">
        <v>34</v>
      </c>
      <c r="L1856" s="409"/>
      <c r="M1856" s="410"/>
      <c r="N1856" s="408" t="s">
        <v>34</v>
      </c>
      <c r="O1856" s="409"/>
      <c r="P1856" s="410" t="e">
        <f t="shared" si="35"/>
        <v>#VALUE!</v>
      </c>
      <c r="Q1856" s="408" t="s">
        <v>34</v>
      </c>
      <c r="R1856" s="409"/>
    </row>
    <row r="1857" spans="1:18" s="420" customFormat="1" ht="13.5" hidden="1" outlineLevel="3">
      <c r="A1857" s="412"/>
      <c r="B1857" s="413"/>
      <c r="C1857" s="404" t="s">
        <v>223</v>
      </c>
      <c r="D1857" s="462" t="s">
        <v>34</v>
      </c>
      <c r="E1857" s="415" t="s">
        <v>2067</v>
      </c>
      <c r="F1857" s="413"/>
      <c r="G1857" s="416">
        <v>34</v>
      </c>
      <c r="H1857" s="417" t="s">
        <v>34</v>
      </c>
      <c r="I1857" s="418"/>
      <c r="J1857" s="419"/>
      <c r="K1857" s="417" t="s">
        <v>34</v>
      </c>
      <c r="L1857" s="418"/>
      <c r="M1857" s="419"/>
      <c r="N1857" s="417" t="s">
        <v>34</v>
      </c>
      <c r="O1857" s="418"/>
      <c r="P1857" s="419">
        <f t="shared" si="35"/>
        <v>34</v>
      </c>
      <c r="Q1857" s="417" t="s">
        <v>34</v>
      </c>
      <c r="R1857" s="418"/>
    </row>
    <row r="1858" spans="1:18" s="420" customFormat="1" ht="13.5" hidden="1" outlineLevel="3">
      <c r="A1858" s="412"/>
      <c r="B1858" s="413"/>
      <c r="C1858" s="404" t="s">
        <v>223</v>
      </c>
      <c r="D1858" s="462" t="s">
        <v>34</v>
      </c>
      <c r="E1858" s="415" t="s">
        <v>2068</v>
      </c>
      <c r="F1858" s="413"/>
      <c r="G1858" s="416">
        <v>109</v>
      </c>
      <c r="H1858" s="417" t="s">
        <v>34</v>
      </c>
      <c r="I1858" s="418"/>
      <c r="J1858" s="419"/>
      <c r="K1858" s="417" t="s">
        <v>34</v>
      </c>
      <c r="L1858" s="418"/>
      <c r="M1858" s="419"/>
      <c r="N1858" s="417" t="s">
        <v>34</v>
      </c>
      <c r="O1858" s="418"/>
      <c r="P1858" s="419">
        <f t="shared" si="35"/>
        <v>109</v>
      </c>
      <c r="Q1858" s="417" t="s">
        <v>34</v>
      </c>
      <c r="R1858" s="418"/>
    </row>
    <row r="1859" spans="1:18" s="420" customFormat="1" ht="13.5" hidden="1" outlineLevel="3">
      <c r="A1859" s="412"/>
      <c r="B1859" s="413"/>
      <c r="C1859" s="404" t="s">
        <v>223</v>
      </c>
      <c r="D1859" s="462" t="s">
        <v>34</v>
      </c>
      <c r="E1859" s="415" t="s">
        <v>2069</v>
      </c>
      <c r="F1859" s="413"/>
      <c r="G1859" s="416">
        <v>24</v>
      </c>
      <c r="H1859" s="417" t="s">
        <v>34</v>
      </c>
      <c r="I1859" s="418"/>
      <c r="J1859" s="419"/>
      <c r="K1859" s="417" t="s">
        <v>34</v>
      </c>
      <c r="L1859" s="418"/>
      <c r="M1859" s="419"/>
      <c r="N1859" s="417" t="s">
        <v>34</v>
      </c>
      <c r="O1859" s="418"/>
      <c r="P1859" s="419">
        <f t="shared" si="35"/>
        <v>24</v>
      </c>
      <c r="Q1859" s="417" t="s">
        <v>34</v>
      </c>
      <c r="R1859" s="418"/>
    </row>
    <row r="1860" spans="1:18" s="429" customFormat="1" ht="13.5" hidden="1" outlineLevel="3">
      <c r="A1860" s="421"/>
      <c r="B1860" s="422"/>
      <c r="C1860" s="404" t="s">
        <v>223</v>
      </c>
      <c r="D1860" s="464" t="s">
        <v>34</v>
      </c>
      <c r="E1860" s="424" t="s">
        <v>227</v>
      </c>
      <c r="F1860" s="422"/>
      <c r="G1860" s="425">
        <v>167</v>
      </c>
      <c r="H1860" s="426" t="s">
        <v>34</v>
      </c>
      <c r="I1860" s="427"/>
      <c r="J1860" s="428"/>
      <c r="K1860" s="426" t="s">
        <v>34</v>
      </c>
      <c r="L1860" s="427"/>
      <c r="M1860" s="428"/>
      <c r="N1860" s="426" t="s">
        <v>34</v>
      </c>
      <c r="O1860" s="427"/>
      <c r="P1860" s="428">
        <f t="shared" si="35"/>
        <v>167</v>
      </c>
      <c r="Q1860" s="426" t="s">
        <v>34</v>
      </c>
      <c r="R1860" s="427"/>
    </row>
    <row r="1861" spans="1:18" s="320" customFormat="1" ht="22.5" customHeight="1" outlineLevel="2" collapsed="1">
      <c r="A1861" s="321"/>
      <c r="B1861" s="394" t="s">
        <v>2070</v>
      </c>
      <c r="C1861" s="394" t="s">
        <v>218</v>
      </c>
      <c r="D1861" s="461" t="s">
        <v>2071</v>
      </c>
      <c r="E1861" s="396" t="s">
        <v>2072</v>
      </c>
      <c r="F1861" s="397" t="s">
        <v>1005</v>
      </c>
      <c r="G1861" s="398">
        <v>1</v>
      </c>
      <c r="H1861" s="399">
        <v>209</v>
      </c>
      <c r="I1861" s="400">
        <f>ROUND(H1861*G1861,2)</f>
        <v>209</v>
      </c>
      <c r="J1861" s="401"/>
      <c r="K1861" s="399">
        <v>209</v>
      </c>
      <c r="L1861" s="400">
        <f>ROUND(K1861*J1861,2)</f>
        <v>0</v>
      </c>
      <c r="M1861" s="401"/>
      <c r="N1861" s="399">
        <v>209</v>
      </c>
      <c r="O1861" s="400">
        <f>ROUND(N1861*M1861,2)</f>
        <v>0</v>
      </c>
      <c r="P1861" s="401">
        <f t="shared" si="35"/>
        <v>1</v>
      </c>
      <c r="Q1861" s="399">
        <v>209</v>
      </c>
      <c r="R1861" s="400">
        <f>ROUND(Q1861*P1861,2)</f>
        <v>209</v>
      </c>
    </row>
    <row r="1862" spans="1:18" s="411" customFormat="1" ht="13.5" hidden="1" outlineLevel="3">
      <c r="A1862" s="402"/>
      <c r="B1862" s="403"/>
      <c r="C1862" s="404" t="s">
        <v>223</v>
      </c>
      <c r="D1862" s="407" t="s">
        <v>34</v>
      </c>
      <c r="E1862" s="406" t="s">
        <v>2073</v>
      </c>
      <c r="F1862" s="403"/>
      <c r="G1862" s="407" t="s">
        <v>34</v>
      </c>
      <c r="H1862" s="408" t="s">
        <v>34</v>
      </c>
      <c r="I1862" s="409"/>
      <c r="J1862" s="410"/>
      <c r="K1862" s="408" t="s">
        <v>34</v>
      </c>
      <c r="L1862" s="409"/>
      <c r="M1862" s="410"/>
      <c r="N1862" s="408" t="s">
        <v>34</v>
      </c>
      <c r="O1862" s="409"/>
      <c r="P1862" s="410" t="e">
        <f t="shared" si="35"/>
        <v>#VALUE!</v>
      </c>
      <c r="Q1862" s="408" t="s">
        <v>34</v>
      </c>
      <c r="R1862" s="409"/>
    </row>
    <row r="1863" spans="1:18" s="420" customFormat="1" ht="13.5" hidden="1" outlineLevel="3">
      <c r="A1863" s="412"/>
      <c r="B1863" s="413"/>
      <c r="C1863" s="404" t="s">
        <v>223</v>
      </c>
      <c r="D1863" s="462" t="s">
        <v>34</v>
      </c>
      <c r="E1863" s="415" t="s">
        <v>23</v>
      </c>
      <c r="F1863" s="413"/>
      <c r="G1863" s="416">
        <v>1</v>
      </c>
      <c r="H1863" s="417" t="s">
        <v>34</v>
      </c>
      <c r="I1863" s="418"/>
      <c r="J1863" s="419"/>
      <c r="K1863" s="417" t="s">
        <v>34</v>
      </c>
      <c r="L1863" s="418"/>
      <c r="M1863" s="419"/>
      <c r="N1863" s="417" t="s">
        <v>34</v>
      </c>
      <c r="O1863" s="418"/>
      <c r="P1863" s="419">
        <f t="shared" si="35"/>
        <v>1</v>
      </c>
      <c r="Q1863" s="417" t="s">
        <v>34</v>
      </c>
      <c r="R1863" s="418"/>
    </row>
    <row r="1864" spans="1:18" s="320" customFormat="1" ht="22.5" customHeight="1" outlineLevel="2">
      <c r="A1864" s="321"/>
      <c r="B1864" s="453" t="s">
        <v>2074</v>
      </c>
      <c r="C1864" s="453" t="s">
        <v>316</v>
      </c>
      <c r="D1864" s="472" t="s">
        <v>2075</v>
      </c>
      <c r="E1864" s="455" t="s">
        <v>2076</v>
      </c>
      <c r="F1864" s="456" t="s">
        <v>1005</v>
      </c>
      <c r="G1864" s="457">
        <v>1</v>
      </c>
      <c r="H1864" s="458">
        <v>450.1</v>
      </c>
      <c r="I1864" s="459">
        <f>ROUND(H1864*G1864,2)</f>
        <v>450.1</v>
      </c>
      <c r="J1864" s="460"/>
      <c r="K1864" s="458">
        <v>450.1</v>
      </c>
      <c r="L1864" s="459">
        <f>ROUND(K1864*J1864,2)</f>
        <v>0</v>
      </c>
      <c r="M1864" s="460"/>
      <c r="N1864" s="458">
        <v>450.1</v>
      </c>
      <c r="O1864" s="459">
        <f>ROUND(N1864*M1864,2)</f>
        <v>0</v>
      </c>
      <c r="P1864" s="460">
        <f t="shared" si="35"/>
        <v>1</v>
      </c>
      <c r="Q1864" s="458">
        <v>450.1</v>
      </c>
      <c r="R1864" s="459">
        <f>ROUND(Q1864*P1864,2)</f>
        <v>450.1</v>
      </c>
    </row>
    <row r="1865" spans="1:18" s="320" customFormat="1" ht="22.5" customHeight="1" outlineLevel="2">
      <c r="A1865" s="321"/>
      <c r="B1865" s="394" t="s">
        <v>2077</v>
      </c>
      <c r="C1865" s="394" t="s">
        <v>218</v>
      </c>
      <c r="D1865" s="461" t="s">
        <v>2078</v>
      </c>
      <c r="E1865" s="396" t="s">
        <v>2079</v>
      </c>
      <c r="F1865" s="397" t="s">
        <v>1005</v>
      </c>
      <c r="G1865" s="398">
        <v>1</v>
      </c>
      <c r="H1865" s="399">
        <v>209</v>
      </c>
      <c r="I1865" s="400">
        <f>ROUND(H1865*G1865,2)</f>
        <v>209</v>
      </c>
      <c r="J1865" s="401"/>
      <c r="K1865" s="399">
        <v>209</v>
      </c>
      <c r="L1865" s="400">
        <f>ROUND(K1865*J1865,2)</f>
        <v>0</v>
      </c>
      <c r="M1865" s="401"/>
      <c r="N1865" s="399">
        <v>209</v>
      </c>
      <c r="O1865" s="400">
        <f>ROUND(N1865*M1865,2)</f>
        <v>0</v>
      </c>
      <c r="P1865" s="401">
        <f t="shared" si="35"/>
        <v>1</v>
      </c>
      <c r="Q1865" s="399">
        <v>209</v>
      </c>
      <c r="R1865" s="400">
        <f>ROUND(Q1865*P1865,2)</f>
        <v>209</v>
      </c>
    </row>
    <row r="1866" spans="1:18" s="320" customFormat="1" ht="22.5" customHeight="1" outlineLevel="2" collapsed="1">
      <c r="A1866" s="321"/>
      <c r="B1866" s="394" t="s">
        <v>2080</v>
      </c>
      <c r="C1866" s="394" t="s">
        <v>218</v>
      </c>
      <c r="D1866" s="461" t="s">
        <v>2081</v>
      </c>
      <c r="E1866" s="396" t="s">
        <v>2082</v>
      </c>
      <c r="F1866" s="397" t="s">
        <v>1005</v>
      </c>
      <c r="G1866" s="398">
        <v>6</v>
      </c>
      <c r="H1866" s="399">
        <v>487.6</v>
      </c>
      <c r="I1866" s="400">
        <f>ROUND(H1866*G1866,2)</f>
        <v>2925.6</v>
      </c>
      <c r="J1866" s="401"/>
      <c r="K1866" s="399">
        <v>487.6</v>
      </c>
      <c r="L1866" s="400">
        <f>ROUND(K1866*J1866,2)</f>
        <v>0</v>
      </c>
      <c r="M1866" s="401"/>
      <c r="N1866" s="399">
        <v>487.6</v>
      </c>
      <c r="O1866" s="400">
        <f>ROUND(N1866*M1866,2)</f>
        <v>0</v>
      </c>
      <c r="P1866" s="401">
        <f t="shared" si="35"/>
        <v>6</v>
      </c>
      <c r="Q1866" s="399">
        <v>487.6</v>
      </c>
      <c r="R1866" s="400">
        <f>ROUND(Q1866*P1866,2)</f>
        <v>2925.6</v>
      </c>
    </row>
    <row r="1867" spans="1:18" s="420" customFormat="1" ht="13.5" hidden="1" outlineLevel="3">
      <c r="A1867" s="412"/>
      <c r="B1867" s="413"/>
      <c r="C1867" s="404" t="s">
        <v>223</v>
      </c>
      <c r="D1867" s="462" t="s">
        <v>34</v>
      </c>
      <c r="E1867" s="415" t="s">
        <v>2083</v>
      </c>
      <c r="F1867" s="413"/>
      <c r="G1867" s="416">
        <v>6</v>
      </c>
      <c r="H1867" s="417" t="s">
        <v>34</v>
      </c>
      <c r="I1867" s="418"/>
      <c r="J1867" s="419"/>
      <c r="K1867" s="417" t="s">
        <v>34</v>
      </c>
      <c r="L1867" s="418"/>
      <c r="M1867" s="419"/>
      <c r="N1867" s="417" t="s">
        <v>34</v>
      </c>
      <c r="O1867" s="418"/>
      <c r="P1867" s="419">
        <f t="shared" si="35"/>
        <v>6</v>
      </c>
      <c r="Q1867" s="417" t="s">
        <v>34</v>
      </c>
      <c r="R1867" s="418"/>
    </row>
    <row r="1868" spans="1:18" s="320" customFormat="1" ht="22.5" customHeight="1" outlineLevel="2" collapsed="1">
      <c r="A1868" s="321"/>
      <c r="B1868" s="453" t="s">
        <v>2084</v>
      </c>
      <c r="C1868" s="453" t="s">
        <v>316</v>
      </c>
      <c r="D1868" s="472" t="s">
        <v>2085</v>
      </c>
      <c r="E1868" s="455" t="s">
        <v>2086</v>
      </c>
      <c r="F1868" s="456" t="s">
        <v>1005</v>
      </c>
      <c r="G1868" s="457">
        <v>1.01</v>
      </c>
      <c r="H1868" s="458">
        <v>2473</v>
      </c>
      <c r="I1868" s="459">
        <f>ROUND(H1868*G1868,2)</f>
        <v>2497.73</v>
      </c>
      <c r="J1868" s="460"/>
      <c r="K1868" s="458">
        <v>2473</v>
      </c>
      <c r="L1868" s="459">
        <f>ROUND(K1868*J1868,2)</f>
        <v>0</v>
      </c>
      <c r="M1868" s="460"/>
      <c r="N1868" s="458">
        <v>2473</v>
      </c>
      <c r="O1868" s="459">
        <f>ROUND(N1868*M1868,2)</f>
        <v>0</v>
      </c>
      <c r="P1868" s="460">
        <f t="shared" si="35"/>
        <v>1.01</v>
      </c>
      <c r="Q1868" s="458">
        <v>2473</v>
      </c>
      <c r="R1868" s="459">
        <f>ROUND(Q1868*P1868,2)</f>
        <v>2497.73</v>
      </c>
    </row>
    <row r="1869" spans="1:18" s="420" customFormat="1" ht="13.5" hidden="1" outlineLevel="3">
      <c r="A1869" s="412"/>
      <c r="B1869" s="413"/>
      <c r="C1869" s="404" t="s">
        <v>223</v>
      </c>
      <c r="D1869" s="413"/>
      <c r="E1869" s="415" t="s">
        <v>1515</v>
      </c>
      <c r="F1869" s="413"/>
      <c r="G1869" s="416">
        <v>1.01</v>
      </c>
      <c r="H1869" s="417" t="s">
        <v>34</v>
      </c>
      <c r="I1869" s="418"/>
      <c r="J1869" s="419"/>
      <c r="K1869" s="417" t="s">
        <v>34</v>
      </c>
      <c r="L1869" s="418"/>
      <c r="M1869" s="419"/>
      <c r="N1869" s="417" t="s">
        <v>34</v>
      </c>
      <c r="O1869" s="418"/>
      <c r="P1869" s="419">
        <f t="shared" si="35"/>
        <v>1.01</v>
      </c>
      <c r="Q1869" s="417" t="s">
        <v>34</v>
      </c>
      <c r="R1869" s="418"/>
    </row>
    <row r="1870" spans="1:18" s="320" customFormat="1" ht="22.5" customHeight="1" outlineLevel="2" collapsed="1">
      <c r="A1870" s="321"/>
      <c r="B1870" s="453" t="s">
        <v>2087</v>
      </c>
      <c r="C1870" s="453" t="s">
        <v>316</v>
      </c>
      <c r="D1870" s="472" t="s">
        <v>2088</v>
      </c>
      <c r="E1870" s="455" t="s">
        <v>2089</v>
      </c>
      <c r="F1870" s="456" t="s">
        <v>1005</v>
      </c>
      <c r="G1870" s="457">
        <v>1.01</v>
      </c>
      <c r="H1870" s="458">
        <v>1202.4</v>
      </c>
      <c r="I1870" s="459">
        <f>ROUND(H1870*G1870,2)</f>
        <v>1214.42</v>
      </c>
      <c r="J1870" s="460"/>
      <c r="K1870" s="458">
        <v>1202.4</v>
      </c>
      <c r="L1870" s="459">
        <f>ROUND(K1870*J1870,2)</f>
        <v>0</v>
      </c>
      <c r="M1870" s="460"/>
      <c r="N1870" s="458">
        <v>1202.4</v>
      </c>
      <c r="O1870" s="459">
        <f>ROUND(N1870*M1870,2)</f>
        <v>0</v>
      </c>
      <c r="P1870" s="460">
        <f t="shared" si="35"/>
        <v>1.01</v>
      </c>
      <c r="Q1870" s="458">
        <v>1202.4</v>
      </c>
      <c r="R1870" s="459">
        <f>ROUND(Q1870*P1870,2)</f>
        <v>1214.42</v>
      </c>
    </row>
    <row r="1871" spans="1:18" s="420" customFormat="1" ht="13.5" hidden="1" outlineLevel="3">
      <c r="A1871" s="412"/>
      <c r="B1871" s="413"/>
      <c r="C1871" s="404" t="s">
        <v>223</v>
      </c>
      <c r="D1871" s="413"/>
      <c r="E1871" s="415" t="s">
        <v>1515</v>
      </c>
      <c r="F1871" s="413"/>
      <c r="G1871" s="416">
        <v>1.01</v>
      </c>
      <c r="H1871" s="417" t="s">
        <v>34</v>
      </c>
      <c r="I1871" s="418"/>
      <c r="J1871" s="419"/>
      <c r="K1871" s="417" t="s">
        <v>34</v>
      </c>
      <c r="L1871" s="418"/>
      <c r="M1871" s="419"/>
      <c r="N1871" s="417" t="s">
        <v>34</v>
      </c>
      <c r="O1871" s="418"/>
      <c r="P1871" s="419">
        <f t="shared" si="35"/>
        <v>1.01</v>
      </c>
      <c r="Q1871" s="417" t="s">
        <v>34</v>
      </c>
      <c r="R1871" s="418"/>
    </row>
    <row r="1872" spans="1:18" s="320" customFormat="1" ht="22.5" customHeight="1" outlineLevel="2" collapsed="1">
      <c r="A1872" s="321"/>
      <c r="B1872" s="453" t="s">
        <v>2090</v>
      </c>
      <c r="C1872" s="453" t="s">
        <v>316</v>
      </c>
      <c r="D1872" s="472" t="s">
        <v>2091</v>
      </c>
      <c r="E1872" s="455" t="s">
        <v>2092</v>
      </c>
      <c r="F1872" s="456" t="s">
        <v>1005</v>
      </c>
      <c r="G1872" s="457">
        <v>1.01</v>
      </c>
      <c r="H1872" s="458">
        <v>1696.9</v>
      </c>
      <c r="I1872" s="459">
        <f>ROUND(H1872*G1872,2)</f>
        <v>1713.87</v>
      </c>
      <c r="J1872" s="460"/>
      <c r="K1872" s="458">
        <v>1696.9</v>
      </c>
      <c r="L1872" s="459">
        <f>ROUND(K1872*J1872,2)</f>
        <v>0</v>
      </c>
      <c r="M1872" s="460"/>
      <c r="N1872" s="458">
        <v>1696.9</v>
      </c>
      <c r="O1872" s="459">
        <f>ROUND(N1872*M1872,2)</f>
        <v>0</v>
      </c>
      <c r="P1872" s="460">
        <f t="shared" si="35"/>
        <v>1.01</v>
      </c>
      <c r="Q1872" s="458">
        <v>1696.9</v>
      </c>
      <c r="R1872" s="459">
        <f>ROUND(Q1872*P1872,2)</f>
        <v>1713.87</v>
      </c>
    </row>
    <row r="1873" spans="1:18" s="420" customFormat="1" ht="13.5" hidden="1" outlineLevel="3">
      <c r="A1873" s="412"/>
      <c r="B1873" s="413"/>
      <c r="C1873" s="404" t="s">
        <v>223</v>
      </c>
      <c r="D1873" s="413"/>
      <c r="E1873" s="415" t="s">
        <v>1515</v>
      </c>
      <c r="F1873" s="413"/>
      <c r="G1873" s="416">
        <v>1.01</v>
      </c>
      <c r="H1873" s="417" t="s">
        <v>34</v>
      </c>
      <c r="I1873" s="418"/>
      <c r="J1873" s="419"/>
      <c r="K1873" s="417" t="s">
        <v>34</v>
      </c>
      <c r="L1873" s="418"/>
      <c r="M1873" s="419"/>
      <c r="N1873" s="417" t="s">
        <v>34</v>
      </c>
      <c r="O1873" s="418"/>
      <c r="P1873" s="419">
        <f t="shared" si="35"/>
        <v>1.01</v>
      </c>
      <c r="Q1873" s="417" t="s">
        <v>34</v>
      </c>
      <c r="R1873" s="418"/>
    </row>
    <row r="1874" spans="1:18" s="320" customFormat="1" ht="22.5" customHeight="1" outlineLevel="2" collapsed="1">
      <c r="A1874" s="321"/>
      <c r="B1874" s="453" t="s">
        <v>2093</v>
      </c>
      <c r="C1874" s="453" t="s">
        <v>316</v>
      </c>
      <c r="D1874" s="472" t="s">
        <v>2094</v>
      </c>
      <c r="E1874" s="455" t="s">
        <v>2095</v>
      </c>
      <c r="F1874" s="456" t="s">
        <v>1005</v>
      </c>
      <c r="G1874" s="457">
        <v>1.01</v>
      </c>
      <c r="H1874" s="458">
        <v>4342.7</v>
      </c>
      <c r="I1874" s="459">
        <f>ROUND(H1874*G1874,2)</f>
        <v>4386.13</v>
      </c>
      <c r="J1874" s="460"/>
      <c r="K1874" s="458">
        <v>4342.7</v>
      </c>
      <c r="L1874" s="459">
        <f>ROUND(K1874*J1874,2)</f>
        <v>0</v>
      </c>
      <c r="M1874" s="460"/>
      <c r="N1874" s="458">
        <v>4342.7</v>
      </c>
      <c r="O1874" s="459">
        <f>ROUND(N1874*M1874,2)</f>
        <v>0</v>
      </c>
      <c r="P1874" s="460">
        <f t="shared" si="35"/>
        <v>1.01</v>
      </c>
      <c r="Q1874" s="458">
        <v>4342.7</v>
      </c>
      <c r="R1874" s="459">
        <f>ROUND(Q1874*P1874,2)</f>
        <v>4386.13</v>
      </c>
    </row>
    <row r="1875" spans="1:18" s="420" customFormat="1" ht="13.5" hidden="1" outlineLevel="3">
      <c r="A1875" s="412"/>
      <c r="B1875" s="413"/>
      <c r="C1875" s="404" t="s">
        <v>223</v>
      </c>
      <c r="D1875" s="413"/>
      <c r="E1875" s="415" t="s">
        <v>1515</v>
      </c>
      <c r="F1875" s="413"/>
      <c r="G1875" s="416">
        <v>1.01</v>
      </c>
      <c r="H1875" s="417" t="s">
        <v>34</v>
      </c>
      <c r="I1875" s="418"/>
      <c r="J1875" s="419"/>
      <c r="K1875" s="417" t="s">
        <v>34</v>
      </c>
      <c r="L1875" s="418"/>
      <c r="M1875" s="419"/>
      <c r="N1875" s="417" t="s">
        <v>34</v>
      </c>
      <c r="O1875" s="418"/>
      <c r="P1875" s="419">
        <f t="shared" si="35"/>
        <v>1.01</v>
      </c>
      <c r="Q1875" s="417" t="s">
        <v>34</v>
      </c>
      <c r="R1875" s="418"/>
    </row>
    <row r="1876" spans="1:18" s="320" customFormat="1" ht="22.5" customHeight="1" outlineLevel="2" collapsed="1">
      <c r="A1876" s="321"/>
      <c r="B1876" s="453" t="s">
        <v>2096</v>
      </c>
      <c r="C1876" s="453" t="s">
        <v>316</v>
      </c>
      <c r="D1876" s="472" t="s">
        <v>2097</v>
      </c>
      <c r="E1876" s="455" t="s">
        <v>2098</v>
      </c>
      <c r="F1876" s="456" t="s">
        <v>1005</v>
      </c>
      <c r="G1876" s="457">
        <v>2.02</v>
      </c>
      <c r="H1876" s="458">
        <v>1039.3</v>
      </c>
      <c r="I1876" s="459">
        <f>ROUND(H1876*G1876,2)</f>
        <v>2099.39</v>
      </c>
      <c r="J1876" s="460"/>
      <c r="K1876" s="458">
        <v>1039.3</v>
      </c>
      <c r="L1876" s="459">
        <f>ROUND(K1876*J1876,2)</f>
        <v>0</v>
      </c>
      <c r="M1876" s="460"/>
      <c r="N1876" s="458">
        <v>1039.3</v>
      </c>
      <c r="O1876" s="459">
        <f>ROUND(N1876*M1876,2)</f>
        <v>0</v>
      </c>
      <c r="P1876" s="460">
        <f t="shared" si="35"/>
        <v>2.02</v>
      </c>
      <c r="Q1876" s="458">
        <v>1039.3</v>
      </c>
      <c r="R1876" s="459">
        <f>ROUND(Q1876*P1876,2)</f>
        <v>2099.39</v>
      </c>
    </row>
    <row r="1877" spans="1:18" s="420" customFormat="1" ht="13.5" hidden="1" outlineLevel="3">
      <c r="A1877" s="412"/>
      <c r="B1877" s="413"/>
      <c r="C1877" s="404" t="s">
        <v>223</v>
      </c>
      <c r="D1877" s="413"/>
      <c r="E1877" s="415" t="s">
        <v>2099</v>
      </c>
      <c r="F1877" s="413"/>
      <c r="G1877" s="416">
        <v>2.02</v>
      </c>
      <c r="H1877" s="417" t="s">
        <v>34</v>
      </c>
      <c r="I1877" s="418"/>
      <c r="J1877" s="419"/>
      <c r="K1877" s="417" t="s">
        <v>34</v>
      </c>
      <c r="L1877" s="418"/>
      <c r="M1877" s="419"/>
      <c r="N1877" s="417" t="s">
        <v>34</v>
      </c>
      <c r="O1877" s="418"/>
      <c r="P1877" s="419">
        <f t="shared" si="35"/>
        <v>2.02</v>
      </c>
      <c r="Q1877" s="417" t="s">
        <v>34</v>
      </c>
      <c r="R1877" s="418"/>
    </row>
    <row r="1878" spans="1:18" s="320" customFormat="1" ht="31.5" customHeight="1" outlineLevel="2" collapsed="1">
      <c r="A1878" s="321"/>
      <c r="B1878" s="394" t="s">
        <v>2100</v>
      </c>
      <c r="C1878" s="394" t="s">
        <v>218</v>
      </c>
      <c r="D1878" s="461" t="s">
        <v>2101</v>
      </c>
      <c r="E1878" s="396" t="s">
        <v>2102</v>
      </c>
      <c r="F1878" s="397" t="s">
        <v>1005</v>
      </c>
      <c r="G1878" s="398">
        <v>2</v>
      </c>
      <c r="H1878" s="399">
        <v>250.8</v>
      </c>
      <c r="I1878" s="400">
        <f>ROUND(H1878*G1878,2)</f>
        <v>501.6</v>
      </c>
      <c r="J1878" s="401"/>
      <c r="K1878" s="399">
        <v>250.8</v>
      </c>
      <c r="L1878" s="400">
        <f>ROUND(K1878*J1878,2)</f>
        <v>0</v>
      </c>
      <c r="M1878" s="401"/>
      <c r="N1878" s="399">
        <v>250.8</v>
      </c>
      <c r="O1878" s="400">
        <f>ROUND(N1878*M1878,2)</f>
        <v>0</v>
      </c>
      <c r="P1878" s="401">
        <f t="shared" si="35"/>
        <v>2</v>
      </c>
      <c r="Q1878" s="399">
        <v>250.8</v>
      </c>
      <c r="R1878" s="400">
        <f>ROUND(Q1878*P1878,2)</f>
        <v>501.6</v>
      </c>
    </row>
    <row r="1879" spans="1:18" s="420" customFormat="1" ht="13.5" hidden="1" outlineLevel="3">
      <c r="A1879" s="412"/>
      <c r="B1879" s="413"/>
      <c r="C1879" s="404" t="s">
        <v>223</v>
      </c>
      <c r="D1879" s="462" t="s">
        <v>34</v>
      </c>
      <c r="E1879" s="415" t="s">
        <v>2103</v>
      </c>
      <c r="F1879" s="413"/>
      <c r="G1879" s="416">
        <v>2</v>
      </c>
      <c r="H1879" s="417" t="s">
        <v>34</v>
      </c>
      <c r="I1879" s="418"/>
      <c r="J1879" s="419"/>
      <c r="K1879" s="417" t="s">
        <v>34</v>
      </c>
      <c r="L1879" s="418"/>
      <c r="M1879" s="419"/>
      <c r="N1879" s="417" t="s">
        <v>34</v>
      </c>
      <c r="O1879" s="418"/>
      <c r="P1879" s="419">
        <f t="shared" si="35"/>
        <v>2</v>
      </c>
      <c r="Q1879" s="417" t="s">
        <v>34</v>
      </c>
      <c r="R1879" s="418"/>
    </row>
    <row r="1880" spans="1:18" s="320" customFormat="1" ht="22.5" customHeight="1" outlineLevel="2" collapsed="1">
      <c r="A1880" s="321"/>
      <c r="B1880" s="453" t="s">
        <v>2104</v>
      </c>
      <c r="C1880" s="453" t="s">
        <v>316</v>
      </c>
      <c r="D1880" s="472" t="s">
        <v>2105</v>
      </c>
      <c r="E1880" s="455" t="s">
        <v>2106</v>
      </c>
      <c r="F1880" s="456" t="s">
        <v>1005</v>
      </c>
      <c r="G1880" s="457">
        <v>2.02</v>
      </c>
      <c r="H1880" s="458">
        <v>1861.3</v>
      </c>
      <c r="I1880" s="459">
        <f>ROUND(H1880*G1880,2)</f>
        <v>3759.83</v>
      </c>
      <c r="J1880" s="460"/>
      <c r="K1880" s="458">
        <v>1861.3</v>
      </c>
      <c r="L1880" s="459">
        <f>ROUND(K1880*J1880,2)</f>
        <v>0</v>
      </c>
      <c r="M1880" s="460"/>
      <c r="N1880" s="458">
        <v>1861.3</v>
      </c>
      <c r="O1880" s="459">
        <f>ROUND(N1880*M1880,2)</f>
        <v>0</v>
      </c>
      <c r="P1880" s="460">
        <f t="shared" si="35"/>
        <v>2.02</v>
      </c>
      <c r="Q1880" s="458">
        <v>1861.3</v>
      </c>
      <c r="R1880" s="459">
        <f>ROUND(Q1880*P1880,2)</f>
        <v>3759.83</v>
      </c>
    </row>
    <row r="1881" spans="1:18" s="420" customFormat="1" ht="13.5" hidden="1" outlineLevel="3">
      <c r="A1881" s="412"/>
      <c r="B1881" s="413"/>
      <c r="C1881" s="404" t="s">
        <v>223</v>
      </c>
      <c r="D1881" s="413"/>
      <c r="E1881" s="415" t="s">
        <v>2099</v>
      </c>
      <c r="F1881" s="413"/>
      <c r="G1881" s="416">
        <v>2.02</v>
      </c>
      <c r="H1881" s="417" t="s">
        <v>34</v>
      </c>
      <c r="I1881" s="418"/>
      <c r="J1881" s="419"/>
      <c r="K1881" s="417" t="s">
        <v>34</v>
      </c>
      <c r="L1881" s="418"/>
      <c r="M1881" s="419"/>
      <c r="N1881" s="417" t="s">
        <v>34</v>
      </c>
      <c r="O1881" s="418"/>
      <c r="P1881" s="419">
        <f t="shared" si="35"/>
        <v>2.02</v>
      </c>
      <c r="Q1881" s="417" t="s">
        <v>34</v>
      </c>
      <c r="R1881" s="418"/>
    </row>
    <row r="1882" spans="1:18" s="320" customFormat="1" ht="22.5" customHeight="1" outlineLevel="2" collapsed="1">
      <c r="A1882" s="321"/>
      <c r="B1882" s="394" t="s">
        <v>2107</v>
      </c>
      <c r="C1882" s="394" t="s">
        <v>218</v>
      </c>
      <c r="D1882" s="461" t="s">
        <v>2108</v>
      </c>
      <c r="E1882" s="396" t="s">
        <v>2109</v>
      </c>
      <c r="F1882" s="397" t="s">
        <v>1005</v>
      </c>
      <c r="G1882" s="398">
        <v>1</v>
      </c>
      <c r="H1882" s="399">
        <v>529.4</v>
      </c>
      <c r="I1882" s="400">
        <f>ROUND(H1882*G1882,2)</f>
        <v>529.4</v>
      </c>
      <c r="J1882" s="401"/>
      <c r="K1882" s="399">
        <v>529.4</v>
      </c>
      <c r="L1882" s="400">
        <f>ROUND(K1882*J1882,2)</f>
        <v>0</v>
      </c>
      <c r="M1882" s="401"/>
      <c r="N1882" s="399">
        <v>529.4</v>
      </c>
      <c r="O1882" s="400">
        <f>ROUND(N1882*M1882,2)</f>
        <v>0</v>
      </c>
      <c r="P1882" s="401">
        <f t="shared" si="35"/>
        <v>1</v>
      </c>
      <c r="Q1882" s="399">
        <v>529.4</v>
      </c>
      <c r="R1882" s="400">
        <f>ROUND(Q1882*P1882,2)</f>
        <v>529.4</v>
      </c>
    </row>
    <row r="1883" spans="1:18" s="420" customFormat="1" ht="13.5" hidden="1" outlineLevel="3">
      <c r="A1883" s="412"/>
      <c r="B1883" s="413"/>
      <c r="C1883" s="404" t="s">
        <v>223</v>
      </c>
      <c r="D1883" s="462" t="s">
        <v>34</v>
      </c>
      <c r="E1883" s="415" t="s">
        <v>2110</v>
      </c>
      <c r="F1883" s="413"/>
      <c r="G1883" s="416">
        <v>1</v>
      </c>
      <c r="H1883" s="417" t="s">
        <v>34</v>
      </c>
      <c r="I1883" s="418"/>
      <c r="J1883" s="419"/>
      <c r="K1883" s="417" t="s">
        <v>34</v>
      </c>
      <c r="L1883" s="418"/>
      <c r="M1883" s="419"/>
      <c r="N1883" s="417" t="s">
        <v>34</v>
      </c>
      <c r="O1883" s="418"/>
      <c r="P1883" s="419">
        <f t="shared" si="35"/>
        <v>1</v>
      </c>
      <c r="Q1883" s="417" t="s">
        <v>34</v>
      </c>
      <c r="R1883" s="418"/>
    </row>
    <row r="1884" spans="1:18" s="320" customFormat="1" ht="22.5" customHeight="1" outlineLevel="2">
      <c r="A1884" s="321"/>
      <c r="B1884" s="453" t="s">
        <v>2111</v>
      </c>
      <c r="C1884" s="453" t="s">
        <v>316</v>
      </c>
      <c r="D1884" s="472" t="s">
        <v>2112</v>
      </c>
      <c r="E1884" s="455" t="s">
        <v>2113</v>
      </c>
      <c r="F1884" s="456" t="s">
        <v>1005</v>
      </c>
      <c r="G1884" s="457">
        <v>1</v>
      </c>
      <c r="H1884" s="458">
        <v>4493.1</v>
      </c>
      <c r="I1884" s="459">
        <f>ROUND(H1884*G1884,2)</f>
        <v>4493.1</v>
      </c>
      <c r="J1884" s="460"/>
      <c r="K1884" s="458">
        <v>4493.1</v>
      </c>
      <c r="L1884" s="459">
        <f>ROUND(K1884*J1884,2)</f>
        <v>0</v>
      </c>
      <c r="M1884" s="460"/>
      <c r="N1884" s="458">
        <v>4493.1</v>
      </c>
      <c r="O1884" s="459">
        <f>ROUND(N1884*M1884,2)</f>
        <v>0</v>
      </c>
      <c r="P1884" s="460">
        <f t="shared" si="35"/>
        <v>1</v>
      </c>
      <c r="Q1884" s="458">
        <v>4493.1</v>
      </c>
      <c r="R1884" s="459">
        <f>ROUND(Q1884*P1884,2)</f>
        <v>4493.1</v>
      </c>
    </row>
    <row r="1885" spans="1:18" s="390" customFormat="1" ht="29.85" customHeight="1" outlineLevel="1" collapsed="1">
      <c r="A1885" s="384"/>
      <c r="B1885" s="385"/>
      <c r="C1885" s="386" t="s">
        <v>71</v>
      </c>
      <c r="D1885" s="391" t="s">
        <v>262</v>
      </c>
      <c r="E1885" s="392" t="s">
        <v>2114</v>
      </c>
      <c r="F1885" s="385"/>
      <c r="G1885" s="385"/>
      <c r="H1885" s="388" t="s">
        <v>34</v>
      </c>
      <c r="I1885" s="393">
        <f>SUM(I1886:I1924)</f>
        <v>1225976.8</v>
      </c>
      <c r="J1885" s="384"/>
      <c r="K1885" s="388" t="s">
        <v>34</v>
      </c>
      <c r="L1885" s="393">
        <f>SUM(L1886:L1924)</f>
        <v>0</v>
      </c>
      <c r="M1885" s="384"/>
      <c r="N1885" s="388" t="s">
        <v>34</v>
      </c>
      <c r="O1885" s="393">
        <f>SUM(O1886:O1924)</f>
        <v>0</v>
      </c>
      <c r="P1885" s="384"/>
      <c r="Q1885" s="388" t="s">
        <v>34</v>
      </c>
      <c r="R1885" s="393">
        <f>SUM(R1886:R1924)</f>
        <v>1225976.8</v>
      </c>
    </row>
    <row r="1886" spans="1:18" s="320" customFormat="1" ht="22.5" customHeight="1" hidden="1" outlineLevel="2" collapsed="1">
      <c r="A1886" s="321"/>
      <c r="B1886" s="394" t="s">
        <v>2115</v>
      </c>
      <c r="C1886" s="394" t="s">
        <v>218</v>
      </c>
      <c r="D1886" s="461" t="s">
        <v>2116</v>
      </c>
      <c r="E1886" s="396" t="s">
        <v>2117</v>
      </c>
      <c r="F1886" s="397" t="s">
        <v>265</v>
      </c>
      <c r="G1886" s="398">
        <v>710.126</v>
      </c>
      <c r="H1886" s="399">
        <v>250.8</v>
      </c>
      <c r="I1886" s="400">
        <f>ROUND(H1886*G1886,2)</f>
        <v>178099.6</v>
      </c>
      <c r="J1886" s="401"/>
      <c r="K1886" s="399">
        <v>250.8</v>
      </c>
      <c r="L1886" s="400">
        <f>ROUND(K1886*J1886,2)</f>
        <v>0</v>
      </c>
      <c r="M1886" s="401"/>
      <c r="N1886" s="399">
        <v>250.8</v>
      </c>
      <c r="O1886" s="400">
        <f>ROUND(N1886*M1886,2)</f>
        <v>0</v>
      </c>
      <c r="P1886" s="401">
        <f t="shared" si="35"/>
        <v>710.126</v>
      </c>
      <c r="Q1886" s="399">
        <v>250.8</v>
      </c>
      <c r="R1886" s="400">
        <f>ROUND(Q1886*P1886,2)</f>
        <v>178099.6</v>
      </c>
    </row>
    <row r="1887" spans="1:18" s="411" customFormat="1" ht="13.5" hidden="1" outlineLevel="3">
      <c r="A1887" s="402"/>
      <c r="B1887" s="403"/>
      <c r="C1887" s="404" t="s">
        <v>223</v>
      </c>
      <c r="D1887" s="407" t="s">
        <v>34</v>
      </c>
      <c r="E1887" s="406" t="s">
        <v>869</v>
      </c>
      <c r="F1887" s="403"/>
      <c r="G1887" s="407" t="s">
        <v>34</v>
      </c>
      <c r="H1887" s="408" t="s">
        <v>34</v>
      </c>
      <c r="I1887" s="409"/>
      <c r="J1887" s="410"/>
      <c r="K1887" s="408" t="s">
        <v>34</v>
      </c>
      <c r="L1887" s="409"/>
      <c r="M1887" s="410"/>
      <c r="N1887" s="408" t="s">
        <v>34</v>
      </c>
      <c r="O1887" s="409"/>
      <c r="P1887" s="410" t="e">
        <f t="shared" si="35"/>
        <v>#VALUE!</v>
      </c>
      <c r="Q1887" s="408" t="s">
        <v>34</v>
      </c>
      <c r="R1887" s="409"/>
    </row>
    <row r="1888" spans="1:18" s="420" customFormat="1" ht="13.5" hidden="1" outlineLevel="3">
      <c r="A1888" s="412"/>
      <c r="B1888" s="413"/>
      <c r="C1888" s="404" t="s">
        <v>223</v>
      </c>
      <c r="D1888" s="462" t="s">
        <v>34</v>
      </c>
      <c r="E1888" s="415" t="s">
        <v>2118</v>
      </c>
      <c r="F1888" s="413"/>
      <c r="G1888" s="416">
        <v>158.5</v>
      </c>
      <c r="H1888" s="417" t="s">
        <v>34</v>
      </c>
      <c r="I1888" s="418"/>
      <c r="J1888" s="419"/>
      <c r="K1888" s="417" t="s">
        <v>34</v>
      </c>
      <c r="L1888" s="418"/>
      <c r="M1888" s="419"/>
      <c r="N1888" s="417" t="s">
        <v>34</v>
      </c>
      <c r="O1888" s="418"/>
      <c r="P1888" s="419">
        <f t="shared" si="35"/>
        <v>158.5</v>
      </c>
      <c r="Q1888" s="417" t="s">
        <v>34</v>
      </c>
      <c r="R1888" s="418"/>
    </row>
    <row r="1889" spans="1:18" s="420" customFormat="1" ht="13.5" hidden="1" outlineLevel="3">
      <c r="A1889" s="412"/>
      <c r="B1889" s="413"/>
      <c r="C1889" s="404" t="s">
        <v>223</v>
      </c>
      <c r="D1889" s="462" t="s">
        <v>34</v>
      </c>
      <c r="E1889" s="415" t="s">
        <v>2119</v>
      </c>
      <c r="F1889" s="413"/>
      <c r="G1889" s="416">
        <v>27.9</v>
      </c>
      <c r="H1889" s="417" t="s">
        <v>34</v>
      </c>
      <c r="I1889" s="418"/>
      <c r="J1889" s="419"/>
      <c r="K1889" s="417" t="s">
        <v>34</v>
      </c>
      <c r="L1889" s="418"/>
      <c r="M1889" s="419"/>
      <c r="N1889" s="417" t="s">
        <v>34</v>
      </c>
      <c r="O1889" s="418"/>
      <c r="P1889" s="419">
        <f t="shared" si="35"/>
        <v>27.9</v>
      </c>
      <c r="Q1889" s="417" t="s">
        <v>34</v>
      </c>
      <c r="R1889" s="418"/>
    </row>
    <row r="1890" spans="1:18" s="411" customFormat="1" ht="13.5" hidden="1" outlineLevel="3">
      <c r="A1890" s="402"/>
      <c r="B1890" s="403"/>
      <c r="C1890" s="404" t="s">
        <v>223</v>
      </c>
      <c r="D1890" s="407" t="s">
        <v>34</v>
      </c>
      <c r="E1890" s="406" t="s">
        <v>1991</v>
      </c>
      <c r="F1890" s="403"/>
      <c r="G1890" s="407" t="s">
        <v>34</v>
      </c>
      <c r="H1890" s="408" t="s">
        <v>34</v>
      </c>
      <c r="I1890" s="409"/>
      <c r="J1890" s="410"/>
      <c r="K1890" s="408" t="s">
        <v>34</v>
      </c>
      <c r="L1890" s="409"/>
      <c r="M1890" s="410"/>
      <c r="N1890" s="408" t="s">
        <v>34</v>
      </c>
      <c r="O1890" s="409"/>
      <c r="P1890" s="410" t="e">
        <f t="shared" si="35"/>
        <v>#VALUE!</v>
      </c>
      <c r="Q1890" s="408" t="s">
        <v>34</v>
      </c>
      <c r="R1890" s="409"/>
    </row>
    <row r="1891" spans="1:18" s="420" customFormat="1" ht="13.5" hidden="1" outlineLevel="3">
      <c r="A1891" s="412"/>
      <c r="B1891" s="413"/>
      <c r="C1891" s="404" t="s">
        <v>223</v>
      </c>
      <c r="D1891" s="462" t="s">
        <v>34</v>
      </c>
      <c r="E1891" s="415" t="s">
        <v>2120</v>
      </c>
      <c r="F1891" s="413"/>
      <c r="G1891" s="416">
        <v>45.3</v>
      </c>
      <c r="H1891" s="417" t="s">
        <v>34</v>
      </c>
      <c r="I1891" s="418"/>
      <c r="J1891" s="419"/>
      <c r="K1891" s="417" t="s">
        <v>34</v>
      </c>
      <c r="L1891" s="418"/>
      <c r="M1891" s="419"/>
      <c r="N1891" s="417" t="s">
        <v>34</v>
      </c>
      <c r="O1891" s="418"/>
      <c r="P1891" s="419">
        <f t="shared" si="35"/>
        <v>45.3</v>
      </c>
      <c r="Q1891" s="417" t="s">
        <v>34</v>
      </c>
      <c r="R1891" s="418"/>
    </row>
    <row r="1892" spans="1:18" s="411" customFormat="1" ht="13.5" hidden="1" outlineLevel="3">
      <c r="A1892" s="402"/>
      <c r="B1892" s="403"/>
      <c r="C1892" s="404" t="s">
        <v>223</v>
      </c>
      <c r="D1892" s="407" t="s">
        <v>34</v>
      </c>
      <c r="E1892" s="406" t="s">
        <v>1993</v>
      </c>
      <c r="F1892" s="403"/>
      <c r="G1892" s="407" t="s">
        <v>34</v>
      </c>
      <c r="H1892" s="408" t="s">
        <v>34</v>
      </c>
      <c r="I1892" s="409"/>
      <c r="J1892" s="410"/>
      <c r="K1892" s="408" t="s">
        <v>34</v>
      </c>
      <c r="L1892" s="409"/>
      <c r="M1892" s="410"/>
      <c r="N1892" s="408" t="s">
        <v>34</v>
      </c>
      <c r="O1892" s="409"/>
      <c r="P1892" s="410" t="e">
        <f t="shared" si="35"/>
        <v>#VALUE!</v>
      </c>
      <c r="Q1892" s="408" t="s">
        <v>34</v>
      </c>
      <c r="R1892" s="409"/>
    </row>
    <row r="1893" spans="1:18" s="420" customFormat="1" ht="13.5" hidden="1" outlineLevel="3">
      <c r="A1893" s="412"/>
      <c r="B1893" s="413"/>
      <c r="C1893" s="404" t="s">
        <v>223</v>
      </c>
      <c r="D1893" s="462" t="s">
        <v>34</v>
      </c>
      <c r="E1893" s="415" t="s">
        <v>2121</v>
      </c>
      <c r="F1893" s="413"/>
      <c r="G1893" s="416">
        <v>84.7</v>
      </c>
      <c r="H1893" s="417" t="s">
        <v>34</v>
      </c>
      <c r="I1893" s="418"/>
      <c r="J1893" s="419"/>
      <c r="K1893" s="417" t="s">
        <v>34</v>
      </c>
      <c r="L1893" s="418"/>
      <c r="M1893" s="419"/>
      <c r="N1893" s="417" t="s">
        <v>34</v>
      </c>
      <c r="O1893" s="418"/>
      <c r="P1893" s="419">
        <f t="shared" si="35"/>
        <v>84.7</v>
      </c>
      <c r="Q1893" s="417" t="s">
        <v>34</v>
      </c>
      <c r="R1893" s="418"/>
    </row>
    <row r="1894" spans="1:18" s="411" customFormat="1" ht="13.5" hidden="1" outlineLevel="3">
      <c r="A1894" s="402"/>
      <c r="B1894" s="403"/>
      <c r="C1894" s="404" t="s">
        <v>223</v>
      </c>
      <c r="D1894" s="407" t="s">
        <v>34</v>
      </c>
      <c r="E1894" s="406" t="s">
        <v>1997</v>
      </c>
      <c r="F1894" s="403"/>
      <c r="G1894" s="407" t="s">
        <v>34</v>
      </c>
      <c r="H1894" s="408" t="s">
        <v>34</v>
      </c>
      <c r="I1894" s="409"/>
      <c r="J1894" s="410"/>
      <c r="K1894" s="408" t="s">
        <v>34</v>
      </c>
      <c r="L1894" s="409"/>
      <c r="M1894" s="410"/>
      <c r="N1894" s="408" t="s">
        <v>34</v>
      </c>
      <c r="O1894" s="409"/>
      <c r="P1894" s="410" t="e">
        <f t="shared" si="35"/>
        <v>#VALUE!</v>
      </c>
      <c r="Q1894" s="408" t="s">
        <v>34</v>
      </c>
      <c r="R1894" s="409"/>
    </row>
    <row r="1895" spans="1:18" s="420" customFormat="1" ht="13.5" hidden="1" outlineLevel="3">
      <c r="A1895" s="412"/>
      <c r="B1895" s="413"/>
      <c r="C1895" s="404" t="s">
        <v>223</v>
      </c>
      <c r="D1895" s="462" t="s">
        <v>34</v>
      </c>
      <c r="E1895" s="415" t="s">
        <v>2122</v>
      </c>
      <c r="F1895" s="413"/>
      <c r="G1895" s="416">
        <v>8</v>
      </c>
      <c r="H1895" s="417" t="s">
        <v>34</v>
      </c>
      <c r="I1895" s="418"/>
      <c r="J1895" s="419"/>
      <c r="K1895" s="417" t="s">
        <v>34</v>
      </c>
      <c r="L1895" s="418"/>
      <c r="M1895" s="419"/>
      <c r="N1895" s="417" t="s">
        <v>34</v>
      </c>
      <c r="O1895" s="418"/>
      <c r="P1895" s="419">
        <f t="shared" si="35"/>
        <v>8</v>
      </c>
      <c r="Q1895" s="417" t="s">
        <v>34</v>
      </c>
      <c r="R1895" s="418"/>
    </row>
    <row r="1896" spans="1:18" s="411" customFormat="1" ht="13.5" hidden="1" outlineLevel="3">
      <c r="A1896" s="402"/>
      <c r="B1896" s="403"/>
      <c r="C1896" s="404" t="s">
        <v>223</v>
      </c>
      <c r="D1896" s="407" t="s">
        <v>34</v>
      </c>
      <c r="E1896" s="406" t="s">
        <v>2000</v>
      </c>
      <c r="F1896" s="403"/>
      <c r="G1896" s="407" t="s">
        <v>34</v>
      </c>
      <c r="H1896" s="408" t="s">
        <v>34</v>
      </c>
      <c r="I1896" s="409"/>
      <c r="J1896" s="410"/>
      <c r="K1896" s="408" t="s">
        <v>34</v>
      </c>
      <c r="L1896" s="409"/>
      <c r="M1896" s="410"/>
      <c r="N1896" s="408" t="s">
        <v>34</v>
      </c>
      <c r="O1896" s="409"/>
      <c r="P1896" s="410" t="e">
        <f t="shared" si="35"/>
        <v>#VALUE!</v>
      </c>
      <c r="Q1896" s="408" t="s">
        <v>34</v>
      </c>
      <c r="R1896" s="409"/>
    </row>
    <row r="1897" spans="1:18" s="420" customFormat="1" ht="13.5" hidden="1" outlineLevel="3">
      <c r="A1897" s="412"/>
      <c r="B1897" s="413"/>
      <c r="C1897" s="404" t="s">
        <v>223</v>
      </c>
      <c r="D1897" s="462" t="s">
        <v>34</v>
      </c>
      <c r="E1897" s="415" t="s">
        <v>2123</v>
      </c>
      <c r="F1897" s="413"/>
      <c r="G1897" s="416">
        <v>8</v>
      </c>
      <c r="H1897" s="417" t="s">
        <v>34</v>
      </c>
      <c r="I1897" s="418"/>
      <c r="J1897" s="419"/>
      <c r="K1897" s="417" t="s">
        <v>34</v>
      </c>
      <c r="L1897" s="418"/>
      <c r="M1897" s="419"/>
      <c r="N1897" s="417" t="s">
        <v>34</v>
      </c>
      <c r="O1897" s="418"/>
      <c r="P1897" s="419">
        <f t="shared" si="35"/>
        <v>8</v>
      </c>
      <c r="Q1897" s="417" t="s">
        <v>34</v>
      </c>
      <c r="R1897" s="418"/>
    </row>
    <row r="1898" spans="1:18" s="411" customFormat="1" ht="13.5" hidden="1" outlineLevel="3">
      <c r="A1898" s="402"/>
      <c r="B1898" s="403"/>
      <c r="C1898" s="404" t="s">
        <v>223</v>
      </c>
      <c r="D1898" s="407" t="s">
        <v>34</v>
      </c>
      <c r="E1898" s="406" t="s">
        <v>2002</v>
      </c>
      <c r="F1898" s="403"/>
      <c r="G1898" s="407" t="s">
        <v>34</v>
      </c>
      <c r="H1898" s="408" t="s">
        <v>34</v>
      </c>
      <c r="I1898" s="409"/>
      <c r="J1898" s="410"/>
      <c r="K1898" s="408" t="s">
        <v>34</v>
      </c>
      <c r="L1898" s="409"/>
      <c r="M1898" s="410"/>
      <c r="N1898" s="408" t="s">
        <v>34</v>
      </c>
      <c r="O1898" s="409"/>
      <c r="P1898" s="410" t="e">
        <f t="shared" si="35"/>
        <v>#VALUE!</v>
      </c>
      <c r="Q1898" s="408" t="s">
        <v>34</v>
      </c>
      <c r="R1898" s="409"/>
    </row>
    <row r="1899" spans="1:18" s="420" customFormat="1" ht="13.5" hidden="1" outlineLevel="3">
      <c r="A1899" s="412"/>
      <c r="B1899" s="413"/>
      <c r="C1899" s="404" t="s">
        <v>223</v>
      </c>
      <c r="D1899" s="462" t="s">
        <v>34</v>
      </c>
      <c r="E1899" s="415" t="s">
        <v>2124</v>
      </c>
      <c r="F1899" s="413"/>
      <c r="G1899" s="416">
        <v>8.7</v>
      </c>
      <c r="H1899" s="417" t="s">
        <v>34</v>
      </c>
      <c r="I1899" s="418"/>
      <c r="J1899" s="419"/>
      <c r="K1899" s="417" t="s">
        <v>34</v>
      </c>
      <c r="L1899" s="418"/>
      <c r="M1899" s="419"/>
      <c r="N1899" s="417" t="s">
        <v>34</v>
      </c>
      <c r="O1899" s="418"/>
      <c r="P1899" s="419">
        <f t="shared" si="35"/>
        <v>8.7</v>
      </c>
      <c r="Q1899" s="417" t="s">
        <v>34</v>
      </c>
      <c r="R1899" s="418"/>
    </row>
    <row r="1900" spans="1:18" s="411" customFormat="1" ht="13.5" hidden="1" outlineLevel="3">
      <c r="A1900" s="402"/>
      <c r="B1900" s="403"/>
      <c r="C1900" s="404" t="s">
        <v>223</v>
      </c>
      <c r="D1900" s="407" t="s">
        <v>34</v>
      </c>
      <c r="E1900" s="406" t="s">
        <v>2004</v>
      </c>
      <c r="F1900" s="403"/>
      <c r="G1900" s="407" t="s">
        <v>34</v>
      </c>
      <c r="H1900" s="408" t="s">
        <v>34</v>
      </c>
      <c r="I1900" s="409"/>
      <c r="J1900" s="410"/>
      <c r="K1900" s="408" t="s">
        <v>34</v>
      </c>
      <c r="L1900" s="409"/>
      <c r="M1900" s="410"/>
      <c r="N1900" s="408" t="s">
        <v>34</v>
      </c>
      <c r="O1900" s="409"/>
      <c r="P1900" s="410" t="e">
        <f t="shared" si="35"/>
        <v>#VALUE!</v>
      </c>
      <c r="Q1900" s="408" t="s">
        <v>34</v>
      </c>
      <c r="R1900" s="409"/>
    </row>
    <row r="1901" spans="1:18" s="420" customFormat="1" ht="13.5" hidden="1" outlineLevel="3">
      <c r="A1901" s="412"/>
      <c r="B1901" s="413"/>
      <c r="C1901" s="404" t="s">
        <v>223</v>
      </c>
      <c r="D1901" s="462" t="s">
        <v>34</v>
      </c>
      <c r="E1901" s="415" t="s">
        <v>2125</v>
      </c>
      <c r="F1901" s="413"/>
      <c r="G1901" s="416">
        <v>7.976</v>
      </c>
      <c r="H1901" s="417" t="s">
        <v>34</v>
      </c>
      <c r="I1901" s="418"/>
      <c r="J1901" s="419"/>
      <c r="K1901" s="417" t="s">
        <v>34</v>
      </c>
      <c r="L1901" s="418"/>
      <c r="M1901" s="419"/>
      <c r="N1901" s="417" t="s">
        <v>34</v>
      </c>
      <c r="O1901" s="418"/>
      <c r="P1901" s="419">
        <f t="shared" si="35"/>
        <v>7.976</v>
      </c>
      <c r="Q1901" s="417" t="s">
        <v>34</v>
      </c>
      <c r="R1901" s="418"/>
    </row>
    <row r="1902" spans="1:18" s="420" customFormat="1" ht="13.5" hidden="1" outlineLevel="3">
      <c r="A1902" s="412"/>
      <c r="B1902" s="413"/>
      <c r="C1902" s="404" t="s">
        <v>223</v>
      </c>
      <c r="D1902" s="462" t="s">
        <v>34</v>
      </c>
      <c r="E1902" s="415" t="s">
        <v>2126</v>
      </c>
      <c r="F1902" s="413"/>
      <c r="G1902" s="416">
        <v>4.95</v>
      </c>
      <c r="H1902" s="417" t="s">
        <v>34</v>
      </c>
      <c r="I1902" s="418"/>
      <c r="J1902" s="419"/>
      <c r="K1902" s="417" t="s">
        <v>34</v>
      </c>
      <c r="L1902" s="418"/>
      <c r="M1902" s="419"/>
      <c r="N1902" s="417" t="s">
        <v>34</v>
      </c>
      <c r="O1902" s="418"/>
      <c r="P1902" s="419">
        <f t="shared" si="35"/>
        <v>4.95</v>
      </c>
      <c r="Q1902" s="417" t="s">
        <v>34</v>
      </c>
      <c r="R1902" s="418"/>
    </row>
    <row r="1903" spans="1:18" s="445" customFormat="1" ht="13.5" hidden="1" outlineLevel="3">
      <c r="A1903" s="444"/>
      <c r="B1903" s="446"/>
      <c r="C1903" s="404" t="s">
        <v>223</v>
      </c>
      <c r="D1903" s="463" t="s">
        <v>34</v>
      </c>
      <c r="E1903" s="448" t="s">
        <v>238</v>
      </c>
      <c r="F1903" s="446"/>
      <c r="G1903" s="449">
        <v>354.026</v>
      </c>
      <c r="H1903" s="450" t="s">
        <v>34</v>
      </c>
      <c r="I1903" s="451"/>
      <c r="J1903" s="452"/>
      <c r="K1903" s="450" t="s">
        <v>34</v>
      </c>
      <c r="L1903" s="451"/>
      <c r="M1903" s="452"/>
      <c r="N1903" s="450" t="s">
        <v>34</v>
      </c>
      <c r="O1903" s="451"/>
      <c r="P1903" s="452">
        <f t="shared" si="35"/>
        <v>354.026</v>
      </c>
      <c r="Q1903" s="450" t="s">
        <v>34</v>
      </c>
      <c r="R1903" s="451"/>
    </row>
    <row r="1904" spans="1:18" s="411" customFormat="1" ht="13.5" hidden="1" outlineLevel="3">
      <c r="A1904" s="402"/>
      <c r="B1904" s="403"/>
      <c r="C1904" s="404" t="s">
        <v>223</v>
      </c>
      <c r="D1904" s="407" t="s">
        <v>34</v>
      </c>
      <c r="E1904" s="406" t="s">
        <v>1982</v>
      </c>
      <c r="F1904" s="403"/>
      <c r="G1904" s="407" t="s">
        <v>34</v>
      </c>
      <c r="H1904" s="408" t="s">
        <v>34</v>
      </c>
      <c r="I1904" s="409"/>
      <c r="J1904" s="410"/>
      <c r="K1904" s="408" t="s">
        <v>34</v>
      </c>
      <c r="L1904" s="409"/>
      <c r="M1904" s="410"/>
      <c r="N1904" s="408" t="s">
        <v>34</v>
      </c>
      <c r="O1904" s="409"/>
      <c r="P1904" s="410" t="e">
        <f t="shared" si="35"/>
        <v>#VALUE!</v>
      </c>
      <c r="Q1904" s="408" t="s">
        <v>34</v>
      </c>
      <c r="R1904" s="409"/>
    </row>
    <row r="1905" spans="1:18" s="420" customFormat="1" ht="13.5" hidden="1" outlineLevel="3">
      <c r="A1905" s="412"/>
      <c r="B1905" s="413"/>
      <c r="C1905" s="404" t="s">
        <v>223</v>
      </c>
      <c r="D1905" s="462" t="s">
        <v>34</v>
      </c>
      <c r="E1905" s="415" t="s">
        <v>2127</v>
      </c>
      <c r="F1905" s="413"/>
      <c r="G1905" s="416">
        <v>238.5</v>
      </c>
      <c r="H1905" s="417" t="s">
        <v>34</v>
      </c>
      <c r="I1905" s="418"/>
      <c r="J1905" s="419"/>
      <c r="K1905" s="417" t="s">
        <v>34</v>
      </c>
      <c r="L1905" s="418"/>
      <c r="M1905" s="419"/>
      <c r="N1905" s="417" t="s">
        <v>34</v>
      </c>
      <c r="O1905" s="418"/>
      <c r="P1905" s="419">
        <f t="shared" si="35"/>
        <v>238.5</v>
      </c>
      <c r="Q1905" s="417" t="s">
        <v>34</v>
      </c>
      <c r="R1905" s="418"/>
    </row>
    <row r="1906" spans="1:18" s="420" customFormat="1" ht="13.5" hidden="1" outlineLevel="3">
      <c r="A1906" s="412"/>
      <c r="B1906" s="413"/>
      <c r="C1906" s="404" t="s">
        <v>223</v>
      </c>
      <c r="D1906" s="462" t="s">
        <v>34</v>
      </c>
      <c r="E1906" s="415" t="s">
        <v>2128</v>
      </c>
      <c r="F1906" s="413"/>
      <c r="G1906" s="416">
        <v>66.6</v>
      </c>
      <c r="H1906" s="417" t="s">
        <v>34</v>
      </c>
      <c r="I1906" s="418"/>
      <c r="J1906" s="419"/>
      <c r="K1906" s="417" t="s">
        <v>34</v>
      </c>
      <c r="L1906" s="418"/>
      <c r="M1906" s="419"/>
      <c r="N1906" s="417" t="s">
        <v>34</v>
      </c>
      <c r="O1906" s="418"/>
      <c r="P1906" s="419">
        <f t="shared" si="35"/>
        <v>66.6</v>
      </c>
      <c r="Q1906" s="417" t="s">
        <v>34</v>
      </c>
      <c r="R1906" s="418"/>
    </row>
    <row r="1907" spans="1:18" s="420" customFormat="1" ht="13.5" hidden="1" outlineLevel="3">
      <c r="A1907" s="412"/>
      <c r="B1907" s="413"/>
      <c r="C1907" s="404" t="s">
        <v>223</v>
      </c>
      <c r="D1907" s="462" t="s">
        <v>34</v>
      </c>
      <c r="E1907" s="415" t="s">
        <v>2129</v>
      </c>
      <c r="F1907" s="413"/>
      <c r="G1907" s="416">
        <v>51</v>
      </c>
      <c r="H1907" s="417" t="s">
        <v>34</v>
      </c>
      <c r="I1907" s="418"/>
      <c r="J1907" s="419"/>
      <c r="K1907" s="417" t="s">
        <v>34</v>
      </c>
      <c r="L1907" s="418"/>
      <c r="M1907" s="419"/>
      <c r="N1907" s="417" t="s">
        <v>34</v>
      </c>
      <c r="O1907" s="418"/>
      <c r="P1907" s="419">
        <f t="shared" si="35"/>
        <v>51</v>
      </c>
      <c r="Q1907" s="417" t="s">
        <v>34</v>
      </c>
      <c r="R1907" s="418"/>
    </row>
    <row r="1908" spans="1:18" s="445" customFormat="1" ht="13.5" hidden="1" outlineLevel="3">
      <c r="A1908" s="444"/>
      <c r="B1908" s="446"/>
      <c r="C1908" s="404" t="s">
        <v>223</v>
      </c>
      <c r="D1908" s="463" t="s">
        <v>34</v>
      </c>
      <c r="E1908" s="448" t="s">
        <v>238</v>
      </c>
      <c r="F1908" s="446"/>
      <c r="G1908" s="449">
        <v>356.1</v>
      </c>
      <c r="H1908" s="450" t="s">
        <v>34</v>
      </c>
      <c r="I1908" s="451"/>
      <c r="J1908" s="452"/>
      <c r="K1908" s="450" t="s">
        <v>34</v>
      </c>
      <c r="L1908" s="451"/>
      <c r="M1908" s="452"/>
      <c r="N1908" s="450" t="s">
        <v>34</v>
      </c>
      <c r="O1908" s="451"/>
      <c r="P1908" s="452">
        <f t="shared" si="35"/>
        <v>356.1</v>
      </c>
      <c r="Q1908" s="450" t="s">
        <v>34</v>
      </c>
      <c r="R1908" s="451"/>
    </row>
    <row r="1909" spans="1:18" s="429" customFormat="1" ht="13.5" hidden="1" outlineLevel="3">
      <c r="A1909" s="421"/>
      <c r="B1909" s="422"/>
      <c r="C1909" s="404" t="s">
        <v>223</v>
      </c>
      <c r="D1909" s="464" t="s">
        <v>34</v>
      </c>
      <c r="E1909" s="424" t="s">
        <v>227</v>
      </c>
      <c r="F1909" s="422"/>
      <c r="G1909" s="425">
        <v>710.126</v>
      </c>
      <c r="H1909" s="426" t="s">
        <v>34</v>
      </c>
      <c r="I1909" s="427"/>
      <c r="J1909" s="428"/>
      <c r="K1909" s="426" t="s">
        <v>34</v>
      </c>
      <c r="L1909" s="427"/>
      <c r="M1909" s="428"/>
      <c r="N1909" s="426" t="s">
        <v>34</v>
      </c>
      <c r="O1909" s="427"/>
      <c r="P1909" s="428">
        <f t="shared" si="35"/>
        <v>710.126</v>
      </c>
      <c r="Q1909" s="426" t="s">
        <v>34</v>
      </c>
      <c r="R1909" s="427"/>
    </row>
    <row r="1910" spans="1:18" s="320" customFormat="1" ht="22.5" customHeight="1" hidden="1" outlineLevel="2" collapsed="1">
      <c r="A1910" s="321"/>
      <c r="B1910" s="394" t="s">
        <v>2130</v>
      </c>
      <c r="C1910" s="394" t="s">
        <v>218</v>
      </c>
      <c r="D1910" s="461" t="s">
        <v>2131</v>
      </c>
      <c r="E1910" s="396" t="s">
        <v>2132</v>
      </c>
      <c r="F1910" s="397" t="s">
        <v>1005</v>
      </c>
      <c r="G1910" s="398">
        <v>1</v>
      </c>
      <c r="H1910" s="399">
        <v>348.3</v>
      </c>
      <c r="I1910" s="400">
        <f>ROUND(H1910*G1910,2)</f>
        <v>348.3</v>
      </c>
      <c r="J1910" s="401"/>
      <c r="K1910" s="399">
        <v>348.3</v>
      </c>
      <c r="L1910" s="400">
        <f>ROUND(K1910*J1910,2)</f>
        <v>0</v>
      </c>
      <c r="M1910" s="401"/>
      <c r="N1910" s="399">
        <v>348.3</v>
      </c>
      <c r="O1910" s="400">
        <f>ROUND(N1910*M1910,2)</f>
        <v>0</v>
      </c>
      <c r="P1910" s="401">
        <f t="shared" si="35"/>
        <v>1</v>
      </c>
      <c r="Q1910" s="399">
        <v>348.3</v>
      </c>
      <c r="R1910" s="400">
        <f>ROUND(Q1910*P1910,2)</f>
        <v>348.3</v>
      </c>
    </row>
    <row r="1911" spans="1:18" s="411" customFormat="1" ht="13.5" hidden="1" outlineLevel="3">
      <c r="A1911" s="402"/>
      <c r="B1911" s="403"/>
      <c r="C1911" s="404" t="s">
        <v>223</v>
      </c>
      <c r="D1911" s="407" t="s">
        <v>34</v>
      </c>
      <c r="E1911" s="406" t="s">
        <v>2133</v>
      </c>
      <c r="F1911" s="403"/>
      <c r="G1911" s="407" t="s">
        <v>34</v>
      </c>
      <c r="H1911" s="408" t="s">
        <v>34</v>
      </c>
      <c r="I1911" s="409"/>
      <c r="J1911" s="410"/>
      <c r="K1911" s="408" t="s">
        <v>34</v>
      </c>
      <c r="L1911" s="409"/>
      <c r="M1911" s="410"/>
      <c r="N1911" s="408" t="s">
        <v>34</v>
      </c>
      <c r="O1911" s="409"/>
      <c r="P1911" s="410" t="e">
        <f t="shared" si="35"/>
        <v>#VALUE!</v>
      </c>
      <c r="Q1911" s="408" t="s">
        <v>34</v>
      </c>
      <c r="R1911" s="409"/>
    </row>
    <row r="1912" spans="1:18" s="420" customFormat="1" ht="13.5" hidden="1" outlineLevel="3">
      <c r="A1912" s="412"/>
      <c r="B1912" s="413"/>
      <c r="C1912" s="404" t="s">
        <v>223</v>
      </c>
      <c r="D1912" s="462" t="s">
        <v>34</v>
      </c>
      <c r="E1912" s="415" t="s">
        <v>23</v>
      </c>
      <c r="F1912" s="413"/>
      <c r="G1912" s="416">
        <v>1</v>
      </c>
      <c r="H1912" s="417" t="s">
        <v>34</v>
      </c>
      <c r="I1912" s="418"/>
      <c r="J1912" s="419"/>
      <c r="K1912" s="417" t="s">
        <v>34</v>
      </c>
      <c r="L1912" s="418"/>
      <c r="M1912" s="419"/>
      <c r="N1912" s="417" t="s">
        <v>34</v>
      </c>
      <c r="O1912" s="418"/>
      <c r="P1912" s="419">
        <f t="shared" si="35"/>
        <v>1</v>
      </c>
      <c r="Q1912" s="417" t="s">
        <v>34</v>
      </c>
      <c r="R1912" s="418"/>
    </row>
    <row r="1913" spans="1:18" s="320" customFormat="1" ht="22.5" customHeight="1" hidden="1" outlineLevel="2" collapsed="1">
      <c r="A1913" s="321"/>
      <c r="B1913" s="394" t="s">
        <v>2134</v>
      </c>
      <c r="C1913" s="394" t="s">
        <v>218</v>
      </c>
      <c r="D1913" s="461" t="s">
        <v>2135</v>
      </c>
      <c r="E1913" s="396" t="s">
        <v>2136</v>
      </c>
      <c r="F1913" s="397" t="s">
        <v>1005</v>
      </c>
      <c r="G1913" s="398">
        <v>6</v>
      </c>
      <c r="H1913" s="399">
        <v>5294.2</v>
      </c>
      <c r="I1913" s="400">
        <f>ROUND(H1913*G1913,2)</f>
        <v>31765.2</v>
      </c>
      <c r="J1913" s="401"/>
      <c r="K1913" s="399">
        <v>5294.2</v>
      </c>
      <c r="L1913" s="400">
        <f>ROUND(K1913*J1913,2)</f>
        <v>0</v>
      </c>
      <c r="M1913" s="401"/>
      <c r="N1913" s="399">
        <v>5294.2</v>
      </c>
      <c r="O1913" s="400">
        <f>ROUND(N1913*M1913,2)</f>
        <v>0</v>
      </c>
      <c r="P1913" s="401">
        <f t="shared" si="35"/>
        <v>6</v>
      </c>
      <c r="Q1913" s="399">
        <v>5294.2</v>
      </c>
      <c r="R1913" s="400">
        <f>ROUND(Q1913*P1913,2)</f>
        <v>31765.2</v>
      </c>
    </row>
    <row r="1914" spans="1:18" s="420" customFormat="1" ht="13.5" hidden="1" outlineLevel="3">
      <c r="A1914" s="412"/>
      <c r="B1914" s="413"/>
      <c r="C1914" s="404" t="s">
        <v>223</v>
      </c>
      <c r="D1914" s="462" t="s">
        <v>34</v>
      </c>
      <c r="E1914" s="415" t="s">
        <v>2137</v>
      </c>
      <c r="F1914" s="413"/>
      <c r="G1914" s="416">
        <v>6</v>
      </c>
      <c r="H1914" s="417" t="s">
        <v>34</v>
      </c>
      <c r="I1914" s="418"/>
      <c r="J1914" s="419"/>
      <c r="K1914" s="417" t="s">
        <v>34</v>
      </c>
      <c r="L1914" s="418"/>
      <c r="M1914" s="419"/>
      <c r="N1914" s="417" t="s">
        <v>34</v>
      </c>
      <c r="O1914" s="418"/>
      <c r="P1914" s="419">
        <f aca="true" t="shared" si="36" ref="P1914:P1962">J1914+M1914+G1914</f>
        <v>6</v>
      </c>
      <c r="Q1914" s="417" t="s">
        <v>34</v>
      </c>
      <c r="R1914" s="418"/>
    </row>
    <row r="1915" spans="1:18" s="320" customFormat="1" ht="31.5" customHeight="1" hidden="1" outlineLevel="2">
      <c r="A1915" s="321"/>
      <c r="B1915" s="394" t="s">
        <v>2138</v>
      </c>
      <c r="C1915" s="394" t="s">
        <v>218</v>
      </c>
      <c r="D1915" s="461" t="s">
        <v>2139</v>
      </c>
      <c r="E1915" s="396" t="s">
        <v>2140</v>
      </c>
      <c r="F1915" s="397" t="s">
        <v>1005</v>
      </c>
      <c r="G1915" s="398">
        <v>13</v>
      </c>
      <c r="H1915" s="399">
        <v>4040.3</v>
      </c>
      <c r="I1915" s="400">
        <f aca="true" t="shared" si="37" ref="I1915:I1924">ROUND(H1915*G1915,2)</f>
        <v>52523.9</v>
      </c>
      <c r="J1915" s="401"/>
      <c r="K1915" s="399">
        <v>4040.3</v>
      </c>
      <c r="L1915" s="400">
        <f aca="true" t="shared" si="38" ref="L1915:L1924">ROUND(K1915*J1915,2)</f>
        <v>0</v>
      </c>
      <c r="M1915" s="401"/>
      <c r="N1915" s="399">
        <v>4040.3</v>
      </c>
      <c r="O1915" s="400">
        <f aca="true" t="shared" si="39" ref="O1915:O1924">ROUND(N1915*M1915,2)</f>
        <v>0</v>
      </c>
      <c r="P1915" s="401">
        <f t="shared" si="36"/>
        <v>13</v>
      </c>
      <c r="Q1915" s="399">
        <v>4040.3</v>
      </c>
      <c r="R1915" s="400">
        <f aca="true" t="shared" si="40" ref="R1915:R1924">ROUND(Q1915*P1915,2)</f>
        <v>52523.9</v>
      </c>
    </row>
    <row r="1916" spans="1:18" s="320" customFormat="1" ht="31.5" customHeight="1" hidden="1" outlineLevel="2">
      <c r="A1916" s="321"/>
      <c r="B1916" s="394" t="s">
        <v>2141</v>
      </c>
      <c r="C1916" s="394" t="s">
        <v>218</v>
      </c>
      <c r="D1916" s="461" t="s">
        <v>2142</v>
      </c>
      <c r="E1916" s="396" t="s">
        <v>2143</v>
      </c>
      <c r="F1916" s="397" t="s">
        <v>1005</v>
      </c>
      <c r="G1916" s="398">
        <v>8</v>
      </c>
      <c r="H1916" s="399">
        <v>4597.6</v>
      </c>
      <c r="I1916" s="400">
        <f t="shared" si="37"/>
        <v>36780.8</v>
      </c>
      <c r="J1916" s="401"/>
      <c r="K1916" s="399">
        <v>4597.6</v>
      </c>
      <c r="L1916" s="400">
        <f t="shared" si="38"/>
        <v>0</v>
      </c>
      <c r="M1916" s="401"/>
      <c r="N1916" s="399">
        <v>4597.6</v>
      </c>
      <c r="O1916" s="400">
        <f t="shared" si="39"/>
        <v>0</v>
      </c>
      <c r="P1916" s="401">
        <f t="shared" si="36"/>
        <v>8</v>
      </c>
      <c r="Q1916" s="399">
        <v>4597.6</v>
      </c>
      <c r="R1916" s="400">
        <f t="shared" si="40"/>
        <v>36780.8</v>
      </c>
    </row>
    <row r="1917" spans="1:18" s="320" customFormat="1" ht="22.5" customHeight="1" hidden="1" outlineLevel="2">
      <c r="A1917" s="321"/>
      <c r="B1917" s="394" t="s">
        <v>2144</v>
      </c>
      <c r="C1917" s="394" t="s">
        <v>218</v>
      </c>
      <c r="D1917" s="461" t="s">
        <v>2145</v>
      </c>
      <c r="E1917" s="396" t="s">
        <v>2146</v>
      </c>
      <c r="F1917" s="397" t="s">
        <v>366</v>
      </c>
      <c r="G1917" s="398">
        <v>1395</v>
      </c>
      <c r="H1917" s="399">
        <v>348.3</v>
      </c>
      <c r="I1917" s="400">
        <f t="shared" si="37"/>
        <v>485878.5</v>
      </c>
      <c r="J1917" s="401"/>
      <c r="K1917" s="399">
        <v>348.3</v>
      </c>
      <c r="L1917" s="400">
        <f t="shared" si="38"/>
        <v>0</v>
      </c>
      <c r="M1917" s="401"/>
      <c r="N1917" s="399">
        <v>348.3</v>
      </c>
      <c r="O1917" s="400">
        <f t="shared" si="39"/>
        <v>0</v>
      </c>
      <c r="P1917" s="401">
        <f t="shared" si="36"/>
        <v>1395</v>
      </c>
      <c r="Q1917" s="399">
        <v>348.3</v>
      </c>
      <c r="R1917" s="400">
        <f t="shared" si="40"/>
        <v>485878.5</v>
      </c>
    </row>
    <row r="1918" spans="1:18" s="320" customFormat="1" ht="22.5" customHeight="1" hidden="1" outlineLevel="2">
      <c r="A1918" s="321"/>
      <c r="B1918" s="394" t="s">
        <v>2147</v>
      </c>
      <c r="C1918" s="394" t="s">
        <v>218</v>
      </c>
      <c r="D1918" s="461" t="s">
        <v>2148</v>
      </c>
      <c r="E1918" s="396" t="s">
        <v>2149</v>
      </c>
      <c r="F1918" s="397" t="s">
        <v>366</v>
      </c>
      <c r="G1918" s="398">
        <v>329</v>
      </c>
      <c r="H1918" s="399">
        <v>348.3</v>
      </c>
      <c r="I1918" s="400">
        <f t="shared" si="37"/>
        <v>114590.7</v>
      </c>
      <c r="J1918" s="401"/>
      <c r="K1918" s="399">
        <v>348.3</v>
      </c>
      <c r="L1918" s="400">
        <f t="shared" si="38"/>
        <v>0</v>
      </c>
      <c r="M1918" s="401"/>
      <c r="N1918" s="399">
        <v>348.3</v>
      </c>
      <c r="O1918" s="400">
        <f t="shared" si="39"/>
        <v>0</v>
      </c>
      <c r="P1918" s="401">
        <f t="shared" si="36"/>
        <v>329</v>
      </c>
      <c r="Q1918" s="399">
        <v>348.3</v>
      </c>
      <c r="R1918" s="400">
        <f t="shared" si="40"/>
        <v>114590.7</v>
      </c>
    </row>
    <row r="1919" spans="1:18" s="320" customFormat="1" ht="22.5" customHeight="1" hidden="1" outlineLevel="2">
      <c r="A1919" s="321"/>
      <c r="B1919" s="394" t="s">
        <v>2150</v>
      </c>
      <c r="C1919" s="394" t="s">
        <v>218</v>
      </c>
      <c r="D1919" s="461" t="s">
        <v>2151</v>
      </c>
      <c r="E1919" s="396" t="s">
        <v>2152</v>
      </c>
      <c r="F1919" s="397" t="s">
        <v>366</v>
      </c>
      <c r="G1919" s="398">
        <v>250</v>
      </c>
      <c r="H1919" s="399">
        <v>348.3</v>
      </c>
      <c r="I1919" s="400">
        <f t="shared" si="37"/>
        <v>87075</v>
      </c>
      <c r="J1919" s="401"/>
      <c r="K1919" s="399">
        <v>348.3</v>
      </c>
      <c r="L1919" s="400">
        <f t="shared" si="38"/>
        <v>0</v>
      </c>
      <c r="M1919" s="401"/>
      <c r="N1919" s="399">
        <v>348.3</v>
      </c>
      <c r="O1919" s="400">
        <f t="shared" si="39"/>
        <v>0</v>
      </c>
      <c r="P1919" s="401">
        <f t="shared" si="36"/>
        <v>250</v>
      </c>
      <c r="Q1919" s="399">
        <v>348.3</v>
      </c>
      <c r="R1919" s="400">
        <f t="shared" si="40"/>
        <v>87075</v>
      </c>
    </row>
    <row r="1920" spans="1:18" s="320" customFormat="1" ht="22.5" customHeight="1" hidden="1" outlineLevel="2">
      <c r="A1920" s="321"/>
      <c r="B1920" s="394" t="s">
        <v>2153</v>
      </c>
      <c r="C1920" s="394" t="s">
        <v>218</v>
      </c>
      <c r="D1920" s="461" t="s">
        <v>2154</v>
      </c>
      <c r="E1920" s="396" t="s">
        <v>2155</v>
      </c>
      <c r="F1920" s="397" t="s">
        <v>1005</v>
      </c>
      <c r="G1920" s="398">
        <v>6</v>
      </c>
      <c r="H1920" s="399">
        <v>4597.6</v>
      </c>
      <c r="I1920" s="400">
        <f t="shared" si="37"/>
        <v>27585.6</v>
      </c>
      <c r="J1920" s="401"/>
      <c r="K1920" s="399">
        <v>4597.6</v>
      </c>
      <c r="L1920" s="400">
        <f t="shared" si="38"/>
        <v>0</v>
      </c>
      <c r="M1920" s="401"/>
      <c r="N1920" s="399">
        <v>4597.6</v>
      </c>
      <c r="O1920" s="400">
        <f t="shared" si="39"/>
        <v>0</v>
      </c>
      <c r="P1920" s="401">
        <f t="shared" si="36"/>
        <v>6</v>
      </c>
      <c r="Q1920" s="399">
        <v>4597.6</v>
      </c>
      <c r="R1920" s="400">
        <f t="shared" si="40"/>
        <v>27585.6</v>
      </c>
    </row>
    <row r="1921" spans="1:18" s="320" customFormat="1" ht="22.5" customHeight="1" hidden="1" outlineLevel="2">
      <c r="A1921" s="321"/>
      <c r="B1921" s="394" t="s">
        <v>2156</v>
      </c>
      <c r="C1921" s="394" t="s">
        <v>218</v>
      </c>
      <c r="D1921" s="461" t="s">
        <v>2157</v>
      </c>
      <c r="E1921" s="396" t="s">
        <v>2158</v>
      </c>
      <c r="F1921" s="397" t="s">
        <v>1005</v>
      </c>
      <c r="G1921" s="398">
        <v>1</v>
      </c>
      <c r="H1921" s="399">
        <v>1671.8</v>
      </c>
      <c r="I1921" s="400">
        <f t="shared" si="37"/>
        <v>1671.8</v>
      </c>
      <c r="J1921" s="401"/>
      <c r="K1921" s="399">
        <v>1671.8</v>
      </c>
      <c r="L1921" s="400">
        <f t="shared" si="38"/>
        <v>0</v>
      </c>
      <c r="M1921" s="401"/>
      <c r="N1921" s="399">
        <v>1671.8</v>
      </c>
      <c r="O1921" s="400">
        <f t="shared" si="39"/>
        <v>0</v>
      </c>
      <c r="P1921" s="401">
        <f t="shared" si="36"/>
        <v>1</v>
      </c>
      <c r="Q1921" s="399">
        <v>1671.8</v>
      </c>
      <c r="R1921" s="400">
        <f t="shared" si="40"/>
        <v>1671.8</v>
      </c>
    </row>
    <row r="1922" spans="1:18" s="320" customFormat="1" ht="22.5" customHeight="1" hidden="1" outlineLevel="2">
      <c r="A1922" s="321"/>
      <c r="B1922" s="394" t="s">
        <v>2159</v>
      </c>
      <c r="C1922" s="394" t="s">
        <v>218</v>
      </c>
      <c r="D1922" s="461" t="s">
        <v>2160</v>
      </c>
      <c r="E1922" s="396" t="s">
        <v>2161</v>
      </c>
      <c r="F1922" s="397" t="s">
        <v>1005</v>
      </c>
      <c r="G1922" s="398">
        <v>6</v>
      </c>
      <c r="H1922" s="399">
        <v>23797.3</v>
      </c>
      <c r="I1922" s="400">
        <f t="shared" si="37"/>
        <v>142783.8</v>
      </c>
      <c r="J1922" s="401"/>
      <c r="K1922" s="399">
        <v>23797.3</v>
      </c>
      <c r="L1922" s="400">
        <f t="shared" si="38"/>
        <v>0</v>
      </c>
      <c r="M1922" s="401"/>
      <c r="N1922" s="399">
        <v>23797.3</v>
      </c>
      <c r="O1922" s="400">
        <f t="shared" si="39"/>
        <v>0</v>
      </c>
      <c r="P1922" s="401">
        <f t="shared" si="36"/>
        <v>6</v>
      </c>
      <c r="Q1922" s="399">
        <v>23797.3</v>
      </c>
      <c r="R1922" s="400">
        <f t="shared" si="40"/>
        <v>142783.8</v>
      </c>
    </row>
    <row r="1923" spans="1:18" s="320" customFormat="1" ht="31.5" customHeight="1" hidden="1" outlineLevel="2">
      <c r="A1923" s="321"/>
      <c r="B1923" s="394" t="s">
        <v>2162</v>
      </c>
      <c r="C1923" s="394" t="s">
        <v>218</v>
      </c>
      <c r="D1923" s="461" t="s">
        <v>2163</v>
      </c>
      <c r="E1923" s="396" t="s">
        <v>2164</v>
      </c>
      <c r="F1923" s="397" t="s">
        <v>1005</v>
      </c>
      <c r="G1923" s="398">
        <v>1</v>
      </c>
      <c r="H1923" s="399">
        <v>25077.6</v>
      </c>
      <c r="I1923" s="400">
        <f t="shared" si="37"/>
        <v>25077.6</v>
      </c>
      <c r="J1923" s="401"/>
      <c r="K1923" s="399">
        <v>25077.6</v>
      </c>
      <c r="L1923" s="400">
        <f t="shared" si="38"/>
        <v>0</v>
      </c>
      <c r="M1923" s="401"/>
      <c r="N1923" s="399">
        <v>25077.6</v>
      </c>
      <c r="O1923" s="400">
        <f t="shared" si="39"/>
        <v>0</v>
      </c>
      <c r="P1923" s="401">
        <f t="shared" si="36"/>
        <v>1</v>
      </c>
      <c r="Q1923" s="399">
        <v>25077.6</v>
      </c>
      <c r="R1923" s="400">
        <f t="shared" si="40"/>
        <v>25077.6</v>
      </c>
    </row>
    <row r="1924" spans="1:18" s="320" customFormat="1" ht="22.5" customHeight="1" hidden="1" outlineLevel="2">
      <c r="A1924" s="321"/>
      <c r="B1924" s="394" t="s">
        <v>2165</v>
      </c>
      <c r="C1924" s="394" t="s">
        <v>218</v>
      </c>
      <c r="D1924" s="461" t="s">
        <v>2166</v>
      </c>
      <c r="E1924" s="396" t="s">
        <v>2167</v>
      </c>
      <c r="F1924" s="397" t="s">
        <v>1005</v>
      </c>
      <c r="G1924" s="398">
        <v>1</v>
      </c>
      <c r="H1924" s="399">
        <v>41796</v>
      </c>
      <c r="I1924" s="400">
        <f t="shared" si="37"/>
        <v>41796</v>
      </c>
      <c r="J1924" s="401"/>
      <c r="K1924" s="399">
        <v>41796</v>
      </c>
      <c r="L1924" s="400">
        <f t="shared" si="38"/>
        <v>0</v>
      </c>
      <c r="M1924" s="401"/>
      <c r="N1924" s="399">
        <v>41796</v>
      </c>
      <c r="O1924" s="400">
        <f t="shared" si="39"/>
        <v>0</v>
      </c>
      <c r="P1924" s="401">
        <f t="shared" si="36"/>
        <v>1</v>
      </c>
      <c r="Q1924" s="399">
        <v>41796</v>
      </c>
      <c r="R1924" s="400">
        <f t="shared" si="40"/>
        <v>41796</v>
      </c>
    </row>
    <row r="1925" spans="1:18" s="390" customFormat="1" ht="29.85" customHeight="1" outlineLevel="1" collapsed="1">
      <c r="A1925" s="384"/>
      <c r="B1925" s="385"/>
      <c r="C1925" s="386" t="s">
        <v>71</v>
      </c>
      <c r="D1925" s="391" t="s">
        <v>683</v>
      </c>
      <c r="E1925" s="392" t="s">
        <v>2168</v>
      </c>
      <c r="F1925" s="385"/>
      <c r="G1925" s="385"/>
      <c r="H1925" s="388" t="s">
        <v>34</v>
      </c>
      <c r="I1925" s="393">
        <f>I1926</f>
        <v>391269.66</v>
      </c>
      <c r="J1925" s="384"/>
      <c r="K1925" s="388" t="s">
        <v>34</v>
      </c>
      <c r="L1925" s="393">
        <f>L1926</f>
        <v>0</v>
      </c>
      <c r="M1925" s="384"/>
      <c r="N1925" s="388" t="s">
        <v>34</v>
      </c>
      <c r="O1925" s="393">
        <f>O1926</f>
        <v>0</v>
      </c>
      <c r="P1925" s="384"/>
      <c r="Q1925" s="388" t="s">
        <v>34</v>
      </c>
      <c r="R1925" s="393">
        <f>R1926</f>
        <v>391269.66</v>
      </c>
    </row>
    <row r="1926" spans="1:18" s="320" customFormat="1" ht="22.5" customHeight="1" hidden="1" outlineLevel="2">
      <c r="A1926" s="321"/>
      <c r="B1926" s="394" t="s">
        <v>2169</v>
      </c>
      <c r="C1926" s="394" t="s">
        <v>218</v>
      </c>
      <c r="D1926" s="461" t="s">
        <v>2170</v>
      </c>
      <c r="E1926" s="479" t="s">
        <v>2171</v>
      </c>
      <c r="F1926" s="397" t="s">
        <v>292</v>
      </c>
      <c r="G1926" s="398">
        <v>8017.821</v>
      </c>
      <c r="H1926" s="399">
        <v>48.8</v>
      </c>
      <c r="I1926" s="400">
        <f>ROUND(H1926*G1926,2)</f>
        <v>391269.66</v>
      </c>
      <c r="J1926" s="401"/>
      <c r="K1926" s="399">
        <v>48.8</v>
      </c>
      <c r="L1926" s="400">
        <f>ROUND(K1926*J1926,2)</f>
        <v>0</v>
      </c>
      <c r="M1926" s="401"/>
      <c r="N1926" s="399">
        <v>48.8</v>
      </c>
      <c r="O1926" s="400">
        <f>ROUND(N1926*M1926,2)</f>
        <v>0</v>
      </c>
      <c r="P1926" s="401">
        <f t="shared" si="36"/>
        <v>8017.821</v>
      </c>
      <c r="Q1926" s="399">
        <v>48.8</v>
      </c>
      <c r="R1926" s="400">
        <f>ROUND(Q1926*P1926,2)</f>
        <v>391269.66</v>
      </c>
    </row>
    <row r="1927" spans="1:18" s="390" customFormat="1" ht="37.35" customHeight="1">
      <c r="A1927" s="384"/>
      <c r="B1927" s="385"/>
      <c r="C1927" s="386" t="s">
        <v>71</v>
      </c>
      <c r="D1927" s="387" t="s">
        <v>2172</v>
      </c>
      <c r="E1927" s="387" t="s">
        <v>2173</v>
      </c>
      <c r="F1927" s="385"/>
      <c r="G1927" s="385"/>
      <c r="H1927" s="388" t="s">
        <v>34</v>
      </c>
      <c r="I1927" s="389">
        <f>I1928+I1952</f>
        <v>164578.32</v>
      </c>
      <c r="J1927" s="384"/>
      <c r="K1927" s="388" t="s">
        <v>34</v>
      </c>
      <c r="L1927" s="389">
        <f>L1928+L1952</f>
        <v>0</v>
      </c>
      <c r="M1927" s="384"/>
      <c r="N1927" s="388" t="s">
        <v>34</v>
      </c>
      <c r="O1927" s="389">
        <f>O1928+O1952</f>
        <v>0</v>
      </c>
      <c r="P1927" s="384"/>
      <c r="Q1927" s="388" t="s">
        <v>34</v>
      </c>
      <c r="R1927" s="389">
        <f>R1928+R1952</f>
        <v>164578.32</v>
      </c>
    </row>
    <row r="1928" spans="1:18" s="390" customFormat="1" ht="19.95" customHeight="1" outlineLevel="1" collapsed="1">
      <c r="A1928" s="384"/>
      <c r="B1928" s="385"/>
      <c r="C1928" s="386" t="s">
        <v>71</v>
      </c>
      <c r="D1928" s="391" t="s">
        <v>2174</v>
      </c>
      <c r="E1928" s="392" t="s">
        <v>2175</v>
      </c>
      <c r="F1928" s="385"/>
      <c r="G1928" s="385"/>
      <c r="H1928" s="388" t="s">
        <v>34</v>
      </c>
      <c r="I1928" s="393">
        <f>SUM(I1929:I1951)</f>
        <v>159562.32</v>
      </c>
      <c r="J1928" s="384"/>
      <c r="K1928" s="388" t="s">
        <v>34</v>
      </c>
      <c r="L1928" s="393">
        <f>SUM(L1929:L1951)</f>
        <v>0</v>
      </c>
      <c r="M1928" s="384"/>
      <c r="N1928" s="388" t="s">
        <v>34</v>
      </c>
      <c r="O1928" s="393">
        <f>SUM(O1929:O1951)</f>
        <v>0</v>
      </c>
      <c r="P1928" s="384"/>
      <c r="Q1928" s="388" t="s">
        <v>34</v>
      </c>
      <c r="R1928" s="393">
        <f>SUM(R1929:R1951)</f>
        <v>159562.32</v>
      </c>
    </row>
    <row r="1929" spans="1:18" s="320" customFormat="1" ht="22.5" customHeight="1" hidden="1" outlineLevel="2" collapsed="1">
      <c r="A1929" s="321"/>
      <c r="B1929" s="394" t="s">
        <v>2176</v>
      </c>
      <c r="C1929" s="394" t="s">
        <v>218</v>
      </c>
      <c r="D1929" s="461" t="s">
        <v>2177</v>
      </c>
      <c r="E1929" s="396" t="s">
        <v>2178</v>
      </c>
      <c r="F1929" s="397" t="s">
        <v>1005</v>
      </c>
      <c r="G1929" s="398">
        <v>12</v>
      </c>
      <c r="H1929" s="399">
        <v>759.3</v>
      </c>
      <c r="I1929" s="400">
        <f>ROUND(H1929*G1929,2)</f>
        <v>9111.6</v>
      </c>
      <c r="J1929" s="401"/>
      <c r="K1929" s="399">
        <v>759.3</v>
      </c>
      <c r="L1929" s="400">
        <f>ROUND(K1929*J1929,2)</f>
        <v>0</v>
      </c>
      <c r="M1929" s="401"/>
      <c r="N1929" s="399">
        <v>759.3</v>
      </c>
      <c r="O1929" s="400">
        <f>ROUND(N1929*M1929,2)</f>
        <v>0</v>
      </c>
      <c r="P1929" s="401">
        <f t="shared" si="36"/>
        <v>12</v>
      </c>
      <c r="Q1929" s="399">
        <v>759.3</v>
      </c>
      <c r="R1929" s="400">
        <f>ROUND(Q1929*P1929,2)</f>
        <v>9111.6</v>
      </c>
    </row>
    <row r="1930" spans="1:18" s="420" customFormat="1" ht="13.5" hidden="1" outlineLevel="3">
      <c r="A1930" s="412"/>
      <c r="B1930" s="413"/>
      <c r="C1930" s="404" t="s">
        <v>223</v>
      </c>
      <c r="D1930" s="462" t="s">
        <v>34</v>
      </c>
      <c r="E1930" s="415" t="s">
        <v>2179</v>
      </c>
      <c r="F1930" s="413"/>
      <c r="G1930" s="416">
        <v>12</v>
      </c>
      <c r="H1930" s="417" t="s">
        <v>34</v>
      </c>
      <c r="I1930" s="418"/>
      <c r="J1930" s="419"/>
      <c r="K1930" s="417" t="s">
        <v>34</v>
      </c>
      <c r="L1930" s="418"/>
      <c r="M1930" s="419"/>
      <c r="N1930" s="417" t="s">
        <v>34</v>
      </c>
      <c r="O1930" s="418"/>
      <c r="P1930" s="419">
        <f t="shared" si="36"/>
        <v>12</v>
      </c>
      <c r="Q1930" s="417" t="s">
        <v>34</v>
      </c>
      <c r="R1930" s="418"/>
    </row>
    <row r="1931" spans="1:18" s="320" customFormat="1" ht="22.5" customHeight="1" hidden="1" outlineLevel="2" collapsed="1">
      <c r="A1931" s="321"/>
      <c r="B1931" s="394" t="s">
        <v>2180</v>
      </c>
      <c r="C1931" s="394" t="s">
        <v>218</v>
      </c>
      <c r="D1931" s="461" t="s">
        <v>2181</v>
      </c>
      <c r="E1931" s="396" t="s">
        <v>2182</v>
      </c>
      <c r="F1931" s="397" t="s">
        <v>1005</v>
      </c>
      <c r="G1931" s="398">
        <v>1</v>
      </c>
      <c r="H1931" s="399">
        <v>1044.9</v>
      </c>
      <c r="I1931" s="400">
        <f>ROUND(H1931*G1931,2)</f>
        <v>1044.9</v>
      </c>
      <c r="J1931" s="401"/>
      <c r="K1931" s="399">
        <v>1044.9</v>
      </c>
      <c r="L1931" s="400">
        <f>ROUND(K1931*J1931,2)</f>
        <v>0</v>
      </c>
      <c r="M1931" s="401"/>
      <c r="N1931" s="399">
        <v>1044.9</v>
      </c>
      <c r="O1931" s="400">
        <f>ROUND(N1931*M1931,2)</f>
        <v>0</v>
      </c>
      <c r="P1931" s="401">
        <f t="shared" si="36"/>
        <v>1</v>
      </c>
      <c r="Q1931" s="399">
        <v>1044.9</v>
      </c>
      <c r="R1931" s="400">
        <f>ROUND(Q1931*P1931,2)</f>
        <v>1044.9</v>
      </c>
    </row>
    <row r="1932" spans="1:18" s="420" customFormat="1" ht="13.5" hidden="1" outlineLevel="3">
      <c r="A1932" s="412"/>
      <c r="B1932" s="413"/>
      <c r="C1932" s="404" t="s">
        <v>223</v>
      </c>
      <c r="D1932" s="462" t="s">
        <v>34</v>
      </c>
      <c r="E1932" s="415" t="s">
        <v>2183</v>
      </c>
      <c r="F1932" s="413"/>
      <c r="G1932" s="416">
        <v>1</v>
      </c>
      <c r="H1932" s="417" t="s">
        <v>34</v>
      </c>
      <c r="I1932" s="418"/>
      <c r="J1932" s="419"/>
      <c r="K1932" s="417" t="s">
        <v>34</v>
      </c>
      <c r="L1932" s="418"/>
      <c r="M1932" s="419"/>
      <c r="N1932" s="417" t="s">
        <v>34</v>
      </c>
      <c r="O1932" s="418"/>
      <c r="P1932" s="419">
        <f t="shared" si="36"/>
        <v>1</v>
      </c>
      <c r="Q1932" s="417" t="s">
        <v>34</v>
      </c>
      <c r="R1932" s="418"/>
    </row>
    <row r="1933" spans="1:18" s="320" customFormat="1" ht="22.5" customHeight="1" hidden="1" outlineLevel="2" collapsed="1">
      <c r="A1933" s="321"/>
      <c r="B1933" s="394" t="s">
        <v>2184</v>
      </c>
      <c r="C1933" s="394" t="s">
        <v>218</v>
      </c>
      <c r="D1933" s="461" t="s">
        <v>2185</v>
      </c>
      <c r="E1933" s="396" t="s">
        <v>2186</v>
      </c>
      <c r="F1933" s="397" t="s">
        <v>1005</v>
      </c>
      <c r="G1933" s="398">
        <v>1</v>
      </c>
      <c r="H1933" s="399">
        <v>181.1</v>
      </c>
      <c r="I1933" s="400">
        <f>ROUND(H1933*G1933,2)</f>
        <v>181.1</v>
      </c>
      <c r="J1933" s="401"/>
      <c r="K1933" s="399">
        <v>181.1</v>
      </c>
      <c r="L1933" s="400">
        <f>ROUND(K1933*J1933,2)</f>
        <v>0</v>
      </c>
      <c r="M1933" s="401"/>
      <c r="N1933" s="399">
        <v>181.1</v>
      </c>
      <c r="O1933" s="400">
        <f>ROUND(N1933*M1933,2)</f>
        <v>0</v>
      </c>
      <c r="P1933" s="401">
        <f t="shared" si="36"/>
        <v>1</v>
      </c>
      <c r="Q1933" s="399">
        <v>181.1</v>
      </c>
      <c r="R1933" s="400">
        <f>ROUND(Q1933*P1933,2)</f>
        <v>181.1</v>
      </c>
    </row>
    <row r="1934" spans="1:18" s="420" customFormat="1" ht="13.5" hidden="1" outlineLevel="3">
      <c r="A1934" s="412"/>
      <c r="B1934" s="413"/>
      <c r="C1934" s="404" t="s">
        <v>223</v>
      </c>
      <c r="D1934" s="462" t="s">
        <v>34</v>
      </c>
      <c r="E1934" s="415" t="s">
        <v>2183</v>
      </c>
      <c r="F1934" s="413"/>
      <c r="G1934" s="416">
        <v>1</v>
      </c>
      <c r="H1934" s="417" t="s">
        <v>34</v>
      </c>
      <c r="I1934" s="418"/>
      <c r="J1934" s="419"/>
      <c r="K1934" s="417" t="s">
        <v>34</v>
      </c>
      <c r="L1934" s="418"/>
      <c r="M1934" s="419"/>
      <c r="N1934" s="417" t="s">
        <v>34</v>
      </c>
      <c r="O1934" s="418"/>
      <c r="P1934" s="419">
        <f t="shared" si="36"/>
        <v>1</v>
      </c>
      <c r="Q1934" s="417" t="s">
        <v>34</v>
      </c>
      <c r="R1934" s="418"/>
    </row>
    <row r="1935" spans="1:18" s="320" customFormat="1" ht="22.5" customHeight="1" hidden="1" outlineLevel="2" collapsed="1">
      <c r="A1935" s="321"/>
      <c r="B1935" s="394" t="s">
        <v>2187</v>
      </c>
      <c r="C1935" s="394" t="s">
        <v>218</v>
      </c>
      <c r="D1935" s="461" t="s">
        <v>2188</v>
      </c>
      <c r="E1935" s="396" t="s">
        <v>2189</v>
      </c>
      <c r="F1935" s="397" t="s">
        <v>1005</v>
      </c>
      <c r="G1935" s="398">
        <v>1</v>
      </c>
      <c r="H1935" s="399">
        <v>167.2</v>
      </c>
      <c r="I1935" s="400">
        <f>ROUND(H1935*G1935,2)</f>
        <v>167.2</v>
      </c>
      <c r="J1935" s="401"/>
      <c r="K1935" s="399">
        <v>167.2</v>
      </c>
      <c r="L1935" s="400">
        <f>ROUND(K1935*J1935,2)</f>
        <v>0</v>
      </c>
      <c r="M1935" s="401"/>
      <c r="N1935" s="399">
        <v>167.2</v>
      </c>
      <c r="O1935" s="400">
        <f>ROUND(N1935*M1935,2)</f>
        <v>0</v>
      </c>
      <c r="P1935" s="401">
        <f t="shared" si="36"/>
        <v>1</v>
      </c>
      <c r="Q1935" s="399">
        <v>167.2</v>
      </c>
      <c r="R1935" s="400">
        <f>ROUND(Q1935*P1935,2)</f>
        <v>167.2</v>
      </c>
    </row>
    <row r="1936" spans="1:18" s="420" customFormat="1" ht="13.5" hidden="1" outlineLevel="3">
      <c r="A1936" s="412"/>
      <c r="B1936" s="413"/>
      <c r="C1936" s="404" t="s">
        <v>223</v>
      </c>
      <c r="D1936" s="462" t="s">
        <v>34</v>
      </c>
      <c r="E1936" s="415" t="s">
        <v>2183</v>
      </c>
      <c r="F1936" s="413"/>
      <c r="G1936" s="416">
        <v>1</v>
      </c>
      <c r="H1936" s="417" t="s">
        <v>34</v>
      </c>
      <c r="I1936" s="418"/>
      <c r="J1936" s="419"/>
      <c r="K1936" s="417" t="s">
        <v>34</v>
      </c>
      <c r="L1936" s="418"/>
      <c r="M1936" s="419"/>
      <c r="N1936" s="417" t="s">
        <v>34</v>
      </c>
      <c r="O1936" s="418"/>
      <c r="P1936" s="419">
        <f t="shared" si="36"/>
        <v>1</v>
      </c>
      <c r="Q1936" s="417" t="s">
        <v>34</v>
      </c>
      <c r="R1936" s="418"/>
    </row>
    <row r="1937" spans="1:18" s="320" customFormat="1" ht="22.5" customHeight="1" hidden="1" outlineLevel="2" collapsed="1">
      <c r="A1937" s="321"/>
      <c r="B1937" s="394" t="s">
        <v>2190</v>
      </c>
      <c r="C1937" s="394" t="s">
        <v>218</v>
      </c>
      <c r="D1937" s="461" t="s">
        <v>2191</v>
      </c>
      <c r="E1937" s="396" t="s">
        <v>2192</v>
      </c>
      <c r="F1937" s="397" t="s">
        <v>1005</v>
      </c>
      <c r="G1937" s="398">
        <v>6</v>
      </c>
      <c r="H1937" s="399">
        <v>668.7</v>
      </c>
      <c r="I1937" s="400">
        <f>ROUND(H1937*G1937,2)</f>
        <v>4012.2</v>
      </c>
      <c r="J1937" s="401"/>
      <c r="K1937" s="399">
        <v>668.7</v>
      </c>
      <c r="L1937" s="400">
        <f>ROUND(K1937*J1937,2)</f>
        <v>0</v>
      </c>
      <c r="M1937" s="401"/>
      <c r="N1937" s="399">
        <v>668.7</v>
      </c>
      <c r="O1937" s="400">
        <f>ROUND(N1937*M1937,2)</f>
        <v>0</v>
      </c>
      <c r="P1937" s="401">
        <f t="shared" si="36"/>
        <v>6</v>
      </c>
      <c r="Q1937" s="399">
        <v>668.7</v>
      </c>
      <c r="R1937" s="400">
        <f>ROUND(Q1937*P1937,2)</f>
        <v>4012.2</v>
      </c>
    </row>
    <row r="1938" spans="1:18" s="420" customFormat="1" ht="13.5" hidden="1" outlineLevel="3">
      <c r="A1938" s="412"/>
      <c r="B1938" s="413"/>
      <c r="C1938" s="404" t="s">
        <v>223</v>
      </c>
      <c r="D1938" s="462" t="s">
        <v>34</v>
      </c>
      <c r="E1938" s="415" t="s">
        <v>2083</v>
      </c>
      <c r="F1938" s="413"/>
      <c r="G1938" s="416">
        <v>6</v>
      </c>
      <c r="H1938" s="417" t="s">
        <v>34</v>
      </c>
      <c r="I1938" s="418"/>
      <c r="J1938" s="419"/>
      <c r="K1938" s="417" t="s">
        <v>34</v>
      </c>
      <c r="L1938" s="418"/>
      <c r="M1938" s="419"/>
      <c r="N1938" s="417" t="s">
        <v>34</v>
      </c>
      <c r="O1938" s="418"/>
      <c r="P1938" s="419">
        <f t="shared" si="36"/>
        <v>6</v>
      </c>
      <c r="Q1938" s="417" t="s">
        <v>34</v>
      </c>
      <c r="R1938" s="418"/>
    </row>
    <row r="1939" spans="1:18" s="320" customFormat="1" ht="22.5" customHeight="1" hidden="1" outlineLevel="2" collapsed="1">
      <c r="A1939" s="321"/>
      <c r="B1939" s="394" t="s">
        <v>2193</v>
      </c>
      <c r="C1939" s="394" t="s">
        <v>218</v>
      </c>
      <c r="D1939" s="461" t="s">
        <v>2194</v>
      </c>
      <c r="E1939" s="396" t="s">
        <v>2195</v>
      </c>
      <c r="F1939" s="397" t="s">
        <v>1005</v>
      </c>
      <c r="G1939" s="398">
        <v>6</v>
      </c>
      <c r="H1939" s="399">
        <v>6687.4</v>
      </c>
      <c r="I1939" s="400">
        <f>ROUND(H1939*G1939,2)</f>
        <v>40124.4</v>
      </c>
      <c r="J1939" s="401"/>
      <c r="K1939" s="399">
        <v>6687.4</v>
      </c>
      <c r="L1939" s="400">
        <f>ROUND(K1939*J1939,2)</f>
        <v>0</v>
      </c>
      <c r="M1939" s="401"/>
      <c r="N1939" s="399">
        <v>6687.4</v>
      </c>
      <c r="O1939" s="400">
        <f>ROUND(N1939*M1939,2)</f>
        <v>0</v>
      </c>
      <c r="P1939" s="401">
        <f t="shared" si="36"/>
        <v>6</v>
      </c>
      <c r="Q1939" s="399">
        <v>6687.4</v>
      </c>
      <c r="R1939" s="400">
        <f>ROUND(Q1939*P1939,2)</f>
        <v>40124.4</v>
      </c>
    </row>
    <row r="1940" spans="1:18" s="420" customFormat="1" ht="13.5" hidden="1" outlineLevel="3">
      <c r="A1940" s="412"/>
      <c r="B1940" s="413"/>
      <c r="C1940" s="404" t="s">
        <v>223</v>
      </c>
      <c r="D1940" s="462" t="s">
        <v>34</v>
      </c>
      <c r="E1940" s="415" t="s">
        <v>2083</v>
      </c>
      <c r="F1940" s="413"/>
      <c r="G1940" s="416">
        <v>6</v>
      </c>
      <c r="H1940" s="417" t="s">
        <v>34</v>
      </c>
      <c r="I1940" s="418"/>
      <c r="J1940" s="419"/>
      <c r="K1940" s="417" t="s">
        <v>34</v>
      </c>
      <c r="L1940" s="418"/>
      <c r="M1940" s="419"/>
      <c r="N1940" s="417" t="s">
        <v>34</v>
      </c>
      <c r="O1940" s="418"/>
      <c r="P1940" s="419">
        <f t="shared" si="36"/>
        <v>6</v>
      </c>
      <c r="Q1940" s="417" t="s">
        <v>34</v>
      </c>
      <c r="R1940" s="418"/>
    </row>
    <row r="1941" spans="1:18" s="320" customFormat="1" ht="22.5" customHeight="1" hidden="1" outlineLevel="2" collapsed="1">
      <c r="A1941" s="321"/>
      <c r="B1941" s="394" t="s">
        <v>2196</v>
      </c>
      <c r="C1941" s="394" t="s">
        <v>218</v>
      </c>
      <c r="D1941" s="461" t="s">
        <v>2197</v>
      </c>
      <c r="E1941" s="396" t="s">
        <v>2198</v>
      </c>
      <c r="F1941" s="397" t="s">
        <v>366</v>
      </c>
      <c r="G1941" s="398">
        <v>200</v>
      </c>
      <c r="H1941" s="399">
        <v>362.2</v>
      </c>
      <c r="I1941" s="400">
        <f>ROUND(H1941*G1941,2)</f>
        <v>72440</v>
      </c>
      <c r="J1941" s="401"/>
      <c r="K1941" s="399">
        <v>362.2</v>
      </c>
      <c r="L1941" s="400">
        <f>ROUND(K1941*J1941,2)</f>
        <v>0</v>
      </c>
      <c r="M1941" s="401"/>
      <c r="N1941" s="399">
        <v>362.2</v>
      </c>
      <c r="O1941" s="400">
        <f>ROUND(N1941*M1941,2)</f>
        <v>0</v>
      </c>
      <c r="P1941" s="401">
        <f t="shared" si="36"/>
        <v>200</v>
      </c>
      <c r="Q1941" s="399">
        <v>362.2</v>
      </c>
      <c r="R1941" s="400">
        <f>ROUND(Q1941*P1941,2)</f>
        <v>72440</v>
      </c>
    </row>
    <row r="1942" spans="1:18" s="420" customFormat="1" ht="13.5" hidden="1" outlineLevel="3">
      <c r="A1942" s="412"/>
      <c r="B1942" s="413"/>
      <c r="C1942" s="404" t="s">
        <v>223</v>
      </c>
      <c r="D1942" s="462" t="s">
        <v>34</v>
      </c>
      <c r="E1942" s="415" t="s">
        <v>2199</v>
      </c>
      <c r="F1942" s="413"/>
      <c r="G1942" s="416">
        <v>200</v>
      </c>
      <c r="H1942" s="417" t="s">
        <v>34</v>
      </c>
      <c r="I1942" s="418"/>
      <c r="J1942" s="419"/>
      <c r="K1942" s="417" t="s">
        <v>34</v>
      </c>
      <c r="L1942" s="418"/>
      <c r="M1942" s="419"/>
      <c r="N1942" s="417" t="s">
        <v>34</v>
      </c>
      <c r="O1942" s="418"/>
      <c r="P1942" s="419">
        <f t="shared" si="36"/>
        <v>200</v>
      </c>
      <c r="Q1942" s="417" t="s">
        <v>34</v>
      </c>
      <c r="R1942" s="418"/>
    </row>
    <row r="1943" spans="1:18" s="320" customFormat="1" ht="22.5" customHeight="1" hidden="1" outlineLevel="2" collapsed="1">
      <c r="A1943" s="321"/>
      <c r="B1943" s="394" t="s">
        <v>2200</v>
      </c>
      <c r="C1943" s="394" t="s">
        <v>218</v>
      </c>
      <c r="D1943" s="461" t="s">
        <v>2201</v>
      </c>
      <c r="E1943" s="396" t="s">
        <v>2202</v>
      </c>
      <c r="F1943" s="397" t="s">
        <v>366</v>
      </c>
      <c r="G1943" s="398">
        <v>2</v>
      </c>
      <c r="H1943" s="399">
        <v>529.4</v>
      </c>
      <c r="I1943" s="400">
        <f>ROUND(H1943*G1943,2)</f>
        <v>1058.8</v>
      </c>
      <c r="J1943" s="401"/>
      <c r="K1943" s="399">
        <v>529.4</v>
      </c>
      <c r="L1943" s="400">
        <f>ROUND(K1943*J1943,2)</f>
        <v>0</v>
      </c>
      <c r="M1943" s="401"/>
      <c r="N1943" s="399">
        <v>529.4</v>
      </c>
      <c r="O1943" s="400">
        <f>ROUND(N1943*M1943,2)</f>
        <v>0</v>
      </c>
      <c r="P1943" s="401">
        <f t="shared" si="36"/>
        <v>2</v>
      </c>
      <c r="Q1943" s="399">
        <v>529.4</v>
      </c>
      <c r="R1943" s="400">
        <f>ROUND(Q1943*P1943,2)</f>
        <v>1058.8</v>
      </c>
    </row>
    <row r="1944" spans="1:18" s="420" customFormat="1" ht="13.5" hidden="1" outlineLevel="3">
      <c r="A1944" s="412"/>
      <c r="B1944" s="413"/>
      <c r="C1944" s="404" t="s">
        <v>223</v>
      </c>
      <c r="D1944" s="462" t="s">
        <v>34</v>
      </c>
      <c r="E1944" s="415" t="s">
        <v>2103</v>
      </c>
      <c r="F1944" s="413"/>
      <c r="G1944" s="416">
        <v>2</v>
      </c>
      <c r="H1944" s="417" t="s">
        <v>34</v>
      </c>
      <c r="I1944" s="418"/>
      <c r="J1944" s="419"/>
      <c r="K1944" s="417" t="s">
        <v>34</v>
      </c>
      <c r="L1944" s="418"/>
      <c r="M1944" s="419"/>
      <c r="N1944" s="417" t="s">
        <v>34</v>
      </c>
      <c r="O1944" s="418"/>
      <c r="P1944" s="419">
        <f t="shared" si="36"/>
        <v>2</v>
      </c>
      <c r="Q1944" s="417" t="s">
        <v>34</v>
      </c>
      <c r="R1944" s="418"/>
    </row>
    <row r="1945" spans="1:18" s="320" customFormat="1" ht="22.5" customHeight="1" hidden="1" outlineLevel="2">
      <c r="A1945" s="321"/>
      <c r="B1945" s="394" t="s">
        <v>2203</v>
      </c>
      <c r="C1945" s="394" t="s">
        <v>218</v>
      </c>
      <c r="D1945" s="461" t="s">
        <v>2204</v>
      </c>
      <c r="E1945" s="396" t="s">
        <v>2205</v>
      </c>
      <c r="F1945" s="397" t="s">
        <v>366</v>
      </c>
      <c r="G1945" s="398">
        <v>200</v>
      </c>
      <c r="H1945" s="399">
        <v>41.8</v>
      </c>
      <c r="I1945" s="400">
        <f aca="true" t="shared" si="41" ref="I1945:I1951">ROUND(H1945*G1945,2)</f>
        <v>8360</v>
      </c>
      <c r="J1945" s="401"/>
      <c r="K1945" s="399">
        <v>41.8</v>
      </c>
      <c r="L1945" s="400">
        <f aca="true" t="shared" si="42" ref="L1945:L1951">ROUND(K1945*J1945,2)</f>
        <v>0</v>
      </c>
      <c r="M1945" s="401"/>
      <c r="N1945" s="399">
        <v>41.8</v>
      </c>
      <c r="O1945" s="400">
        <f aca="true" t="shared" si="43" ref="O1945:O1951">ROUND(N1945*M1945,2)</f>
        <v>0</v>
      </c>
      <c r="P1945" s="401">
        <f t="shared" si="36"/>
        <v>200</v>
      </c>
      <c r="Q1945" s="399">
        <v>41.8</v>
      </c>
      <c r="R1945" s="400">
        <f aca="true" t="shared" si="44" ref="R1945:R1951">ROUND(Q1945*P1945,2)</f>
        <v>8360</v>
      </c>
    </row>
    <row r="1946" spans="1:18" s="320" customFormat="1" ht="22.5" customHeight="1" hidden="1" outlineLevel="2">
      <c r="A1946" s="321"/>
      <c r="B1946" s="394" t="s">
        <v>2206</v>
      </c>
      <c r="C1946" s="394" t="s">
        <v>218</v>
      </c>
      <c r="D1946" s="461" t="s">
        <v>2207</v>
      </c>
      <c r="E1946" s="396" t="s">
        <v>2208</v>
      </c>
      <c r="F1946" s="397" t="s">
        <v>366</v>
      </c>
      <c r="G1946" s="398">
        <v>2</v>
      </c>
      <c r="H1946" s="399">
        <v>48.8</v>
      </c>
      <c r="I1946" s="400">
        <f t="shared" si="41"/>
        <v>97.6</v>
      </c>
      <c r="J1946" s="401"/>
      <c r="K1946" s="399">
        <v>48.8</v>
      </c>
      <c r="L1946" s="400">
        <f t="shared" si="42"/>
        <v>0</v>
      </c>
      <c r="M1946" s="401"/>
      <c r="N1946" s="399">
        <v>48.8</v>
      </c>
      <c r="O1946" s="400">
        <f t="shared" si="43"/>
        <v>0</v>
      </c>
      <c r="P1946" s="401">
        <f t="shared" si="36"/>
        <v>2</v>
      </c>
      <c r="Q1946" s="399">
        <v>48.8</v>
      </c>
      <c r="R1946" s="400">
        <f t="shared" si="44"/>
        <v>97.6</v>
      </c>
    </row>
    <row r="1947" spans="1:18" s="320" customFormat="1" ht="22.5" customHeight="1" hidden="1" outlineLevel="2">
      <c r="A1947" s="321"/>
      <c r="B1947" s="394" t="s">
        <v>2209</v>
      </c>
      <c r="C1947" s="394" t="s">
        <v>218</v>
      </c>
      <c r="D1947" s="461" t="s">
        <v>2210</v>
      </c>
      <c r="E1947" s="396" t="s">
        <v>2211</v>
      </c>
      <c r="F1947" s="397" t="s">
        <v>366</v>
      </c>
      <c r="G1947" s="398">
        <v>202</v>
      </c>
      <c r="H1947" s="399">
        <v>48.8</v>
      </c>
      <c r="I1947" s="400">
        <f t="shared" si="41"/>
        <v>9857.6</v>
      </c>
      <c r="J1947" s="401"/>
      <c r="K1947" s="399">
        <v>48.8</v>
      </c>
      <c r="L1947" s="400">
        <f t="shared" si="42"/>
        <v>0</v>
      </c>
      <c r="M1947" s="401"/>
      <c r="N1947" s="399">
        <v>48.8</v>
      </c>
      <c r="O1947" s="400">
        <f t="shared" si="43"/>
        <v>0</v>
      </c>
      <c r="P1947" s="401">
        <f t="shared" si="36"/>
        <v>202</v>
      </c>
      <c r="Q1947" s="399">
        <v>48.8</v>
      </c>
      <c r="R1947" s="400">
        <f t="shared" si="44"/>
        <v>9857.6</v>
      </c>
    </row>
    <row r="1948" spans="1:18" s="320" customFormat="1" ht="22.5" customHeight="1" hidden="1" outlineLevel="2">
      <c r="A1948" s="321"/>
      <c r="B1948" s="394" t="s">
        <v>2212</v>
      </c>
      <c r="C1948" s="394" t="s">
        <v>218</v>
      </c>
      <c r="D1948" s="461" t="s">
        <v>2213</v>
      </c>
      <c r="E1948" s="396" t="s">
        <v>2214</v>
      </c>
      <c r="F1948" s="397" t="s">
        <v>366</v>
      </c>
      <c r="G1948" s="398">
        <v>60</v>
      </c>
      <c r="H1948" s="399">
        <v>167.2</v>
      </c>
      <c r="I1948" s="400">
        <f t="shared" si="41"/>
        <v>10032</v>
      </c>
      <c r="J1948" s="401"/>
      <c r="K1948" s="399">
        <v>167.2</v>
      </c>
      <c r="L1948" s="400">
        <f t="shared" si="42"/>
        <v>0</v>
      </c>
      <c r="M1948" s="401"/>
      <c r="N1948" s="399">
        <v>167.2</v>
      </c>
      <c r="O1948" s="400">
        <f t="shared" si="43"/>
        <v>0</v>
      </c>
      <c r="P1948" s="401">
        <f t="shared" si="36"/>
        <v>60</v>
      </c>
      <c r="Q1948" s="399">
        <v>167.2</v>
      </c>
      <c r="R1948" s="400">
        <f t="shared" si="44"/>
        <v>10032</v>
      </c>
    </row>
    <row r="1949" spans="1:18" s="320" customFormat="1" ht="22.5" customHeight="1" hidden="1" outlineLevel="2">
      <c r="A1949" s="321"/>
      <c r="B1949" s="394" t="s">
        <v>2215</v>
      </c>
      <c r="C1949" s="394" t="s">
        <v>218</v>
      </c>
      <c r="D1949" s="461" t="s">
        <v>2216</v>
      </c>
      <c r="E1949" s="396" t="s">
        <v>2217</v>
      </c>
      <c r="F1949" s="397" t="s">
        <v>1005</v>
      </c>
      <c r="G1949" s="398">
        <v>6</v>
      </c>
      <c r="H1949" s="399">
        <v>153.3</v>
      </c>
      <c r="I1949" s="400">
        <f t="shared" si="41"/>
        <v>919.8</v>
      </c>
      <c r="J1949" s="401"/>
      <c r="K1949" s="399">
        <v>153.3</v>
      </c>
      <c r="L1949" s="400">
        <f t="shared" si="42"/>
        <v>0</v>
      </c>
      <c r="M1949" s="401"/>
      <c r="N1949" s="399">
        <v>153.3</v>
      </c>
      <c r="O1949" s="400">
        <f t="shared" si="43"/>
        <v>0</v>
      </c>
      <c r="P1949" s="401">
        <f t="shared" si="36"/>
        <v>6</v>
      </c>
      <c r="Q1949" s="399">
        <v>153.3</v>
      </c>
      <c r="R1949" s="400">
        <f t="shared" si="44"/>
        <v>919.8</v>
      </c>
    </row>
    <row r="1950" spans="1:18" s="320" customFormat="1" ht="22.5" customHeight="1" hidden="1" outlineLevel="2">
      <c r="A1950" s="321"/>
      <c r="B1950" s="394" t="s">
        <v>2218</v>
      </c>
      <c r="C1950" s="394" t="s">
        <v>218</v>
      </c>
      <c r="D1950" s="461" t="s">
        <v>2219</v>
      </c>
      <c r="E1950" s="396" t="s">
        <v>2220</v>
      </c>
      <c r="F1950" s="397" t="s">
        <v>1005</v>
      </c>
      <c r="G1950" s="398">
        <v>6</v>
      </c>
      <c r="H1950" s="399">
        <v>334.4</v>
      </c>
      <c r="I1950" s="400">
        <f t="shared" si="41"/>
        <v>2006.4</v>
      </c>
      <c r="J1950" s="401"/>
      <c r="K1950" s="399">
        <v>334.4</v>
      </c>
      <c r="L1950" s="400">
        <f t="shared" si="42"/>
        <v>0</v>
      </c>
      <c r="M1950" s="401"/>
      <c r="N1950" s="399">
        <v>334.4</v>
      </c>
      <c r="O1950" s="400">
        <f t="shared" si="43"/>
        <v>0</v>
      </c>
      <c r="P1950" s="401">
        <f t="shared" si="36"/>
        <v>6</v>
      </c>
      <c r="Q1950" s="399">
        <v>334.4</v>
      </c>
      <c r="R1950" s="400">
        <f t="shared" si="44"/>
        <v>2006.4</v>
      </c>
    </row>
    <row r="1951" spans="1:18" s="320" customFormat="1" ht="22.5" customHeight="1" hidden="1" outlineLevel="2">
      <c r="A1951" s="321"/>
      <c r="B1951" s="394" t="s">
        <v>2221</v>
      </c>
      <c r="C1951" s="394" t="s">
        <v>218</v>
      </c>
      <c r="D1951" s="461" t="s">
        <v>2222</v>
      </c>
      <c r="E1951" s="396" t="s">
        <v>2223</v>
      </c>
      <c r="F1951" s="397" t="s">
        <v>292</v>
      </c>
      <c r="G1951" s="398">
        <v>0.427</v>
      </c>
      <c r="H1951" s="399">
        <v>348.3</v>
      </c>
      <c r="I1951" s="400">
        <f t="shared" si="41"/>
        <v>148.72</v>
      </c>
      <c r="J1951" s="401"/>
      <c r="K1951" s="399">
        <v>348.3</v>
      </c>
      <c r="L1951" s="400">
        <f t="shared" si="42"/>
        <v>0</v>
      </c>
      <c r="M1951" s="401"/>
      <c r="N1951" s="399">
        <v>348.3</v>
      </c>
      <c r="O1951" s="400">
        <f t="shared" si="43"/>
        <v>0</v>
      </c>
      <c r="P1951" s="401">
        <f t="shared" si="36"/>
        <v>0.427</v>
      </c>
      <c r="Q1951" s="399">
        <v>348.3</v>
      </c>
      <c r="R1951" s="400">
        <f t="shared" si="44"/>
        <v>148.72</v>
      </c>
    </row>
    <row r="1952" spans="1:18" s="390" customFormat="1" ht="29.85" customHeight="1" outlineLevel="1" collapsed="1">
      <c r="A1952" s="384"/>
      <c r="B1952" s="385"/>
      <c r="C1952" s="386" t="s">
        <v>71</v>
      </c>
      <c r="D1952" s="391" t="s">
        <v>2224</v>
      </c>
      <c r="E1952" s="392" t="s">
        <v>2225</v>
      </c>
      <c r="F1952" s="385"/>
      <c r="G1952" s="385"/>
      <c r="H1952" s="388" t="s">
        <v>34</v>
      </c>
      <c r="I1952" s="393">
        <f>I1953</f>
        <v>5016</v>
      </c>
      <c r="J1952" s="384"/>
      <c r="K1952" s="388" t="s">
        <v>34</v>
      </c>
      <c r="L1952" s="393">
        <f>L1953</f>
        <v>0</v>
      </c>
      <c r="M1952" s="384"/>
      <c r="N1952" s="388" t="s">
        <v>34</v>
      </c>
      <c r="O1952" s="393">
        <f>O1953</f>
        <v>0</v>
      </c>
      <c r="P1952" s="384"/>
      <c r="Q1952" s="388" t="s">
        <v>34</v>
      </c>
      <c r="R1952" s="393">
        <f>R1953</f>
        <v>5016</v>
      </c>
    </row>
    <row r="1953" spans="1:18" s="320" customFormat="1" ht="31.5" customHeight="1" hidden="1" outlineLevel="2">
      <c r="A1953" s="321"/>
      <c r="B1953" s="394" t="s">
        <v>2226</v>
      </c>
      <c r="C1953" s="394" t="s">
        <v>218</v>
      </c>
      <c r="D1953" s="461" t="s">
        <v>2227</v>
      </c>
      <c r="E1953" s="479" t="s">
        <v>2228</v>
      </c>
      <c r="F1953" s="397" t="s">
        <v>366</v>
      </c>
      <c r="G1953" s="398">
        <v>240</v>
      </c>
      <c r="H1953" s="399">
        <v>20.9</v>
      </c>
      <c r="I1953" s="400">
        <f>ROUND(H1953*G1953,2)</f>
        <v>5016</v>
      </c>
      <c r="J1953" s="401"/>
      <c r="K1953" s="399">
        <v>20.9</v>
      </c>
      <c r="L1953" s="400">
        <f>ROUND(K1953*J1953,2)</f>
        <v>0</v>
      </c>
      <c r="M1953" s="401"/>
      <c r="N1953" s="399">
        <v>20.9</v>
      </c>
      <c r="O1953" s="400">
        <f>ROUND(N1953*M1953,2)</f>
        <v>0</v>
      </c>
      <c r="P1953" s="401">
        <f t="shared" si="36"/>
        <v>240</v>
      </c>
      <c r="Q1953" s="399">
        <v>20.9</v>
      </c>
      <c r="R1953" s="400">
        <f>ROUND(Q1953*P1953,2)</f>
        <v>5016</v>
      </c>
    </row>
    <row r="1954" spans="1:18" s="390" customFormat="1" ht="37.35" customHeight="1">
      <c r="A1954" s="384"/>
      <c r="B1954" s="385"/>
      <c r="C1954" s="386" t="s">
        <v>71</v>
      </c>
      <c r="D1954" s="387" t="s">
        <v>316</v>
      </c>
      <c r="E1954" s="387" t="s">
        <v>2229</v>
      </c>
      <c r="F1954" s="385"/>
      <c r="G1954" s="385"/>
      <c r="H1954" s="388" t="s">
        <v>34</v>
      </c>
      <c r="I1954" s="389">
        <f>I1955+I1958</f>
        <v>44875.119999999995</v>
      </c>
      <c r="J1954" s="384"/>
      <c r="K1954" s="388" t="s">
        <v>34</v>
      </c>
      <c r="L1954" s="389">
        <f>L1955+L1958</f>
        <v>0</v>
      </c>
      <c r="M1954" s="384"/>
      <c r="N1954" s="388" t="s">
        <v>34</v>
      </c>
      <c r="O1954" s="389">
        <f>O1955+O1958</f>
        <v>0</v>
      </c>
      <c r="P1954" s="384"/>
      <c r="Q1954" s="388" t="s">
        <v>34</v>
      </c>
      <c r="R1954" s="389">
        <f>R1955+R1958</f>
        <v>44875.119999999995</v>
      </c>
    </row>
    <row r="1955" spans="1:18" s="390" customFormat="1" ht="19.95" customHeight="1" outlineLevel="1" collapsed="1">
      <c r="A1955" s="384"/>
      <c r="B1955" s="385"/>
      <c r="C1955" s="386" t="s">
        <v>71</v>
      </c>
      <c r="D1955" s="391" t="s">
        <v>2230</v>
      </c>
      <c r="E1955" s="392" t="s">
        <v>2231</v>
      </c>
      <c r="F1955" s="385"/>
      <c r="G1955" s="385"/>
      <c r="H1955" s="388" t="s">
        <v>34</v>
      </c>
      <c r="I1955" s="393">
        <f>I1956</f>
        <v>44136.6</v>
      </c>
      <c r="J1955" s="384"/>
      <c r="K1955" s="388" t="s">
        <v>34</v>
      </c>
      <c r="L1955" s="393">
        <f>L1956</f>
        <v>0</v>
      </c>
      <c r="M1955" s="384"/>
      <c r="N1955" s="388" t="s">
        <v>34</v>
      </c>
      <c r="O1955" s="393">
        <f>O1956</f>
        <v>0</v>
      </c>
      <c r="P1955" s="384"/>
      <c r="Q1955" s="388" t="s">
        <v>34</v>
      </c>
      <c r="R1955" s="393">
        <f>R1956</f>
        <v>44136.6</v>
      </c>
    </row>
    <row r="1956" spans="1:18" s="320" customFormat="1" ht="22.5" customHeight="1" hidden="1" outlineLevel="2" collapsed="1">
      <c r="A1956" s="321"/>
      <c r="B1956" s="394" t="s">
        <v>2232</v>
      </c>
      <c r="C1956" s="394" t="s">
        <v>218</v>
      </c>
      <c r="D1956" s="461" t="s">
        <v>2233</v>
      </c>
      <c r="E1956" s="479" t="s">
        <v>2234</v>
      </c>
      <c r="F1956" s="397" t="s">
        <v>1005</v>
      </c>
      <c r="G1956" s="398">
        <v>1</v>
      </c>
      <c r="H1956" s="399">
        <v>44136.6</v>
      </c>
      <c r="I1956" s="400">
        <f>ROUND(H1956*G1956,2)</f>
        <v>44136.6</v>
      </c>
      <c r="J1956" s="401"/>
      <c r="K1956" s="399">
        <v>44136.6</v>
      </c>
      <c r="L1956" s="400">
        <f>ROUND(K1956*J1956,2)</f>
        <v>0</v>
      </c>
      <c r="M1956" s="401"/>
      <c r="N1956" s="399">
        <v>44136.6</v>
      </c>
      <c r="O1956" s="400">
        <f>ROUND(N1956*M1956,2)</f>
        <v>0</v>
      </c>
      <c r="P1956" s="401">
        <f t="shared" si="36"/>
        <v>1</v>
      </c>
      <c r="Q1956" s="399">
        <v>44136.6</v>
      </c>
      <c r="R1956" s="400">
        <f>ROUND(Q1956*P1956,2)</f>
        <v>44136.6</v>
      </c>
    </row>
    <row r="1957" spans="1:18" s="420" customFormat="1" ht="13.5" hidden="1" outlineLevel="3">
      <c r="A1957" s="412"/>
      <c r="B1957" s="413"/>
      <c r="C1957" s="404" t="s">
        <v>223</v>
      </c>
      <c r="D1957" s="462" t="s">
        <v>34</v>
      </c>
      <c r="E1957" s="480" t="s">
        <v>2235</v>
      </c>
      <c r="F1957" s="413"/>
      <c r="G1957" s="416">
        <v>1</v>
      </c>
      <c r="H1957" s="417" t="s">
        <v>34</v>
      </c>
      <c r="I1957" s="418"/>
      <c r="J1957" s="419"/>
      <c r="K1957" s="417" t="s">
        <v>34</v>
      </c>
      <c r="L1957" s="418"/>
      <c r="M1957" s="419"/>
      <c r="N1957" s="417" t="s">
        <v>34</v>
      </c>
      <c r="O1957" s="418"/>
      <c r="P1957" s="419">
        <f t="shared" si="36"/>
        <v>1</v>
      </c>
      <c r="Q1957" s="417" t="s">
        <v>34</v>
      </c>
      <c r="R1957" s="418"/>
    </row>
    <row r="1958" spans="1:18" s="390" customFormat="1" ht="29.85" customHeight="1" hidden="1" outlineLevel="2">
      <c r="A1958" s="384"/>
      <c r="B1958" s="385"/>
      <c r="C1958" s="386" t="s">
        <v>71</v>
      </c>
      <c r="D1958" s="391" t="s">
        <v>2236</v>
      </c>
      <c r="E1958" s="391" t="s">
        <v>2237</v>
      </c>
      <c r="F1958" s="385"/>
      <c r="G1958" s="385"/>
      <c r="H1958" s="388" t="s">
        <v>34</v>
      </c>
      <c r="I1958" s="393">
        <f>SUM(I1959:I1962)</f>
        <v>738.52</v>
      </c>
      <c r="J1958" s="384"/>
      <c r="K1958" s="388" t="s">
        <v>34</v>
      </c>
      <c r="L1958" s="393">
        <f>SUM(L1959:L1962)</f>
        <v>0</v>
      </c>
      <c r="M1958" s="384"/>
      <c r="N1958" s="388" t="s">
        <v>34</v>
      </c>
      <c r="O1958" s="393">
        <f>SUM(O1959:O1962)</f>
        <v>0</v>
      </c>
      <c r="P1958" s="384"/>
      <c r="Q1958" s="388" t="s">
        <v>34</v>
      </c>
      <c r="R1958" s="393">
        <f>SUM(R1959:R1962)</f>
        <v>738.52</v>
      </c>
    </row>
    <row r="1959" spans="1:18" s="320" customFormat="1" ht="22.5" customHeight="1" hidden="1" outlineLevel="2" collapsed="1">
      <c r="A1959" s="321"/>
      <c r="B1959" s="394" t="s">
        <v>2238</v>
      </c>
      <c r="C1959" s="394" t="s">
        <v>218</v>
      </c>
      <c r="D1959" s="461" t="s">
        <v>2239</v>
      </c>
      <c r="E1959" s="479" t="s">
        <v>2240</v>
      </c>
      <c r="F1959" s="397" t="s">
        <v>366</v>
      </c>
      <c r="G1959" s="398">
        <v>8.92</v>
      </c>
      <c r="H1959" s="399">
        <v>11.1</v>
      </c>
      <c r="I1959" s="400">
        <f>ROUND(H1959*G1959,2)</f>
        <v>99.01</v>
      </c>
      <c r="J1959" s="401"/>
      <c r="K1959" s="399">
        <v>11.1</v>
      </c>
      <c r="L1959" s="400">
        <f>ROUND(K1959*J1959,2)</f>
        <v>0</v>
      </c>
      <c r="M1959" s="401"/>
      <c r="N1959" s="399">
        <v>11.1</v>
      </c>
      <c r="O1959" s="400">
        <f>ROUND(N1959*M1959,2)</f>
        <v>0</v>
      </c>
      <c r="P1959" s="401">
        <f t="shared" si="36"/>
        <v>8.92</v>
      </c>
      <c r="Q1959" s="399">
        <v>11.1</v>
      </c>
      <c r="R1959" s="400">
        <f>ROUND(Q1959*P1959,2)</f>
        <v>99.01</v>
      </c>
    </row>
    <row r="1960" spans="1:18" s="411" customFormat="1" ht="13.5" hidden="1" outlineLevel="3">
      <c r="A1960" s="402"/>
      <c r="B1960" s="403"/>
      <c r="C1960" s="404" t="s">
        <v>223</v>
      </c>
      <c r="D1960" s="407" t="s">
        <v>34</v>
      </c>
      <c r="E1960" s="481" t="s">
        <v>2241</v>
      </c>
      <c r="F1960" s="403"/>
      <c r="G1960" s="407" t="s">
        <v>34</v>
      </c>
      <c r="H1960" s="408" t="s">
        <v>34</v>
      </c>
      <c r="I1960" s="409"/>
      <c r="J1960" s="410"/>
      <c r="K1960" s="408" t="s">
        <v>34</v>
      </c>
      <c r="L1960" s="409"/>
      <c r="M1960" s="410"/>
      <c r="N1960" s="408" t="s">
        <v>34</v>
      </c>
      <c r="O1960" s="409"/>
      <c r="P1960" s="410" t="e">
        <f t="shared" si="36"/>
        <v>#VALUE!</v>
      </c>
      <c r="Q1960" s="408" t="s">
        <v>34</v>
      </c>
      <c r="R1960" s="409"/>
    </row>
    <row r="1961" spans="1:18" s="420" customFormat="1" ht="13.5" hidden="1" outlineLevel="3">
      <c r="A1961" s="412"/>
      <c r="B1961" s="413"/>
      <c r="C1961" s="404" t="s">
        <v>223</v>
      </c>
      <c r="D1961" s="462" t="s">
        <v>34</v>
      </c>
      <c r="E1961" s="480" t="s">
        <v>2242</v>
      </c>
      <c r="F1961" s="413"/>
      <c r="G1961" s="416">
        <v>8.92</v>
      </c>
      <c r="H1961" s="417" t="s">
        <v>34</v>
      </c>
      <c r="I1961" s="418"/>
      <c r="J1961" s="419"/>
      <c r="K1961" s="417" t="s">
        <v>34</v>
      </c>
      <c r="L1961" s="418"/>
      <c r="M1961" s="419"/>
      <c r="N1961" s="417" t="s">
        <v>34</v>
      </c>
      <c r="O1961" s="418"/>
      <c r="P1961" s="419">
        <f t="shared" si="36"/>
        <v>8.92</v>
      </c>
      <c r="Q1961" s="417" t="s">
        <v>34</v>
      </c>
      <c r="R1961" s="418"/>
    </row>
    <row r="1962" spans="1:18" s="320" customFormat="1" ht="22.5" customHeight="1" hidden="1" outlineLevel="2" collapsed="1">
      <c r="A1962" s="321"/>
      <c r="B1962" s="394" t="s">
        <v>2243</v>
      </c>
      <c r="C1962" s="394" t="s">
        <v>218</v>
      </c>
      <c r="D1962" s="461" t="s">
        <v>2244</v>
      </c>
      <c r="E1962" s="479" t="s">
        <v>2245</v>
      </c>
      <c r="F1962" s="397" t="s">
        <v>366</v>
      </c>
      <c r="G1962" s="398">
        <v>2.38</v>
      </c>
      <c r="H1962" s="399">
        <v>268.7</v>
      </c>
      <c r="I1962" s="400">
        <f>ROUND(H1962*G1962,2)</f>
        <v>639.51</v>
      </c>
      <c r="J1962" s="401"/>
      <c r="K1962" s="399">
        <v>268.7</v>
      </c>
      <c r="L1962" s="400">
        <f>ROUND(K1962*J1962,2)</f>
        <v>0</v>
      </c>
      <c r="M1962" s="401"/>
      <c r="N1962" s="399">
        <v>268.7</v>
      </c>
      <c r="O1962" s="400">
        <f>ROUND(N1962*M1962,2)</f>
        <v>0</v>
      </c>
      <c r="P1962" s="401">
        <f t="shared" si="36"/>
        <v>2.38</v>
      </c>
      <c r="Q1962" s="399">
        <v>268.7</v>
      </c>
      <c r="R1962" s="400">
        <f>ROUND(Q1962*P1962,2)</f>
        <v>639.51</v>
      </c>
    </row>
    <row r="1963" spans="1:18" s="420" customFormat="1" ht="13.5" hidden="1" outlineLevel="3">
      <c r="A1963" s="412"/>
      <c r="B1963" s="413"/>
      <c r="C1963" s="404" t="s">
        <v>223</v>
      </c>
      <c r="D1963" s="462" t="s">
        <v>34</v>
      </c>
      <c r="E1963" s="480" t="s">
        <v>122</v>
      </c>
      <c r="F1963" s="413"/>
      <c r="G1963" s="416">
        <v>2.38</v>
      </c>
      <c r="H1963" s="417"/>
      <c r="I1963" s="418"/>
      <c r="J1963" s="419"/>
      <c r="K1963" s="417"/>
      <c r="L1963" s="418"/>
      <c r="M1963" s="419"/>
      <c r="N1963" s="417"/>
      <c r="O1963" s="418"/>
      <c r="P1963" s="419">
        <v>2.38</v>
      </c>
      <c r="Q1963" s="417"/>
      <c r="R1963" s="418"/>
    </row>
    <row r="1964" spans="1:18" s="320" customFormat="1" ht="6.9" customHeight="1">
      <c r="A1964" s="482"/>
      <c r="B1964" s="483"/>
      <c r="C1964" s="483"/>
      <c r="D1964" s="483"/>
      <c r="E1964" s="483"/>
      <c r="F1964" s="483"/>
      <c r="G1964" s="483"/>
      <c r="H1964" s="484"/>
      <c r="I1964" s="485"/>
      <c r="J1964" s="482"/>
      <c r="K1964" s="484"/>
      <c r="L1964" s="485"/>
      <c r="M1964" s="482"/>
      <c r="N1964" s="484"/>
      <c r="O1964" s="485"/>
      <c r="P1964" s="482"/>
      <c r="Q1964" s="484"/>
      <c r="R1964" s="485"/>
    </row>
    <row r="1965" spans="8:17" ht="13.5">
      <c r="H1965" s="486"/>
      <c r="K1965" s="486"/>
      <c r="N1965" s="486"/>
      <c r="Q1965" s="486"/>
    </row>
    <row r="1966" ht="13.5">
      <c r="B1966" s="487" t="s">
        <v>3832</v>
      </c>
    </row>
    <row r="1967" spans="2:3" ht="13.5">
      <c r="B1967" s="489"/>
      <c r="C1967" s="309" t="s">
        <v>3833</v>
      </c>
    </row>
    <row r="1968" spans="2:3" ht="13.5">
      <c r="B1968" s="490"/>
      <c r="C1968" s="309" t="s">
        <v>3834</v>
      </c>
    </row>
    <row r="1969" spans="2:3" ht="13.5">
      <c r="B1969" s="491"/>
      <c r="C1969" s="309" t="s">
        <v>3835</v>
      </c>
    </row>
    <row r="1970" spans="2:3" ht="13.5">
      <c r="B1970" s="492"/>
      <c r="C1970" s="309" t="s">
        <v>3836</v>
      </c>
    </row>
    <row r="1971" spans="2:3" ht="13.5">
      <c r="B1971" s="646"/>
      <c r="C1971" s="647" t="s">
        <v>3843</v>
      </c>
    </row>
  </sheetData>
  <sheetProtection formatColumns="0" formatRows="0" sort="0" autoFilter="0"/>
  <autoFilter ref="B106:I1963"/>
  <mergeCells count="19">
    <mergeCell ref="D28:G28"/>
    <mergeCell ref="F1:G1"/>
    <mergeCell ref="D7:G7"/>
    <mergeCell ref="D9:G9"/>
    <mergeCell ref="D11:G11"/>
    <mergeCell ref="D13:G13"/>
    <mergeCell ref="M105:O105"/>
    <mergeCell ref="P105:R105"/>
    <mergeCell ref="D49:G49"/>
    <mergeCell ref="D51:G51"/>
    <mergeCell ref="D53:G53"/>
    <mergeCell ref="D55:G55"/>
    <mergeCell ref="D93:G93"/>
    <mergeCell ref="D95:G95"/>
    <mergeCell ref="J839:L839"/>
    <mergeCell ref="D97:G97"/>
    <mergeCell ref="D99:G99"/>
    <mergeCell ref="G105:I105"/>
    <mergeCell ref="J105:L105"/>
  </mergeCells>
  <hyperlinks>
    <hyperlink ref="E1:F1" location="C2" tooltip="Krycí list soupisu" display="1) Krycí list soupisu"/>
    <hyperlink ref="F1:G1" location="C62" tooltip="Rekapitulace" display="2) Rekapitulace"/>
    <hyperlink ref="I1" location="C106" tooltip="Soupis prací" display="3) Soupis prací"/>
    <hyperlink ref="J1" location="C62" tooltip="Rekapitulace" display="2) Rekapitulace"/>
    <hyperlink ref="L1" location="C106" tooltip="Soupis prací" display="3) Soupis prací"/>
    <hyperlink ref="M1" location="C62" tooltip="Rekapitulace" display="2) Rekapitulace"/>
    <hyperlink ref="O1" location="C106" tooltip="Soupis prací" display="3) Soupis prací"/>
    <hyperlink ref="P1" location="C62" tooltip="Rekapitulace" display="2) Rekapitulace"/>
    <hyperlink ref="R1" location="C106" tooltip="Soupis prací" display="3) Soupis prací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scale="69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outlinePr summaryBelow="0"/>
    <pageSetUpPr fitToPage="1"/>
  </sheetPr>
  <dimension ref="A1:R496"/>
  <sheetViews>
    <sheetView showGridLines="0" zoomScale="85" zoomScaleNormal="85" zoomScaleSheetLayoutView="85" workbookViewId="0" topLeftCell="A1">
      <pane ySplit="1" topLeftCell="A2" activePane="bottomLeft" state="frozen"/>
      <selection pane="bottomLeft" activeCell="B82" sqref="B82"/>
    </sheetView>
  </sheetViews>
  <sheetFormatPr defaultColWidth="9.33203125" defaultRowHeight="13.5" outlineLevelRow="3"/>
  <cols>
    <col min="1" max="1" width="1.66796875" style="607" customWidth="1"/>
    <col min="2" max="2" width="4.16015625" style="607" customWidth="1"/>
    <col min="3" max="3" width="4.33203125" style="607" customWidth="1"/>
    <col min="4" max="4" width="17.16015625" style="607" customWidth="1"/>
    <col min="5" max="5" width="75" style="607" customWidth="1"/>
    <col min="6" max="6" width="8.66015625" style="607" customWidth="1"/>
    <col min="7" max="7" width="11.16015625" style="607" customWidth="1"/>
    <col min="8" max="8" width="12.66015625" style="93" customWidth="1"/>
    <col min="9" max="9" width="23.5" style="607" customWidth="1"/>
    <col min="10" max="10" width="14.33203125" style="607" customWidth="1"/>
    <col min="11" max="11" width="10.66015625" style="607" customWidth="1"/>
    <col min="12" max="12" width="19.66015625" style="607" customWidth="1"/>
    <col min="13" max="13" width="9.16015625" style="607" customWidth="1"/>
    <col min="14" max="14" width="10.66015625" style="607" customWidth="1"/>
    <col min="15" max="15" width="20.5" style="607" customWidth="1"/>
    <col min="16" max="16" width="10.66015625" style="607" customWidth="1"/>
    <col min="17" max="17" width="10.5" style="607" customWidth="1"/>
    <col min="18" max="18" width="20.16015625" style="607" customWidth="1"/>
    <col min="19" max="16384" width="9.16015625" style="607" customWidth="1"/>
  </cols>
  <sheetData>
    <row r="1" spans="1:9" ht="21.75" customHeight="1" hidden="1">
      <c r="A1" s="180"/>
      <c r="B1" s="181"/>
      <c r="C1" s="182" t="s">
        <v>1</v>
      </c>
      <c r="D1" s="181"/>
      <c r="E1" s="610" t="s">
        <v>3764</v>
      </c>
      <c r="F1" s="789" t="s">
        <v>3765</v>
      </c>
      <c r="G1" s="789"/>
      <c r="H1" s="183"/>
      <c r="I1" s="610" t="s">
        <v>3766</v>
      </c>
    </row>
    <row r="2" spans="1:9" ht="36.9" customHeight="1" hidden="1">
      <c r="A2" s="184"/>
      <c r="B2" s="185"/>
      <c r="C2" s="185"/>
      <c r="D2" s="185"/>
      <c r="E2" s="185"/>
      <c r="F2" s="185"/>
      <c r="G2" s="185"/>
      <c r="H2" s="95"/>
      <c r="I2" s="185"/>
    </row>
    <row r="3" spans="1:9" ht="6.9" customHeight="1" hidden="1">
      <c r="A3" s="186"/>
      <c r="B3" s="21"/>
      <c r="C3" s="21"/>
      <c r="D3" s="21"/>
      <c r="E3" s="21"/>
      <c r="F3" s="21"/>
      <c r="G3" s="21"/>
      <c r="H3" s="94"/>
      <c r="I3" s="21"/>
    </row>
    <row r="4" spans="1:9" ht="36.9" customHeight="1" hidden="1">
      <c r="A4" s="187"/>
      <c r="B4" s="609"/>
      <c r="C4" s="24" t="s">
        <v>99</v>
      </c>
      <c r="D4" s="609"/>
      <c r="E4" s="609"/>
      <c r="F4" s="609"/>
      <c r="G4" s="609"/>
      <c r="H4" s="95"/>
      <c r="I4" s="609"/>
    </row>
    <row r="5" spans="1:9" ht="6.9" customHeight="1" hidden="1">
      <c r="A5" s="187"/>
      <c r="B5" s="609"/>
      <c r="C5" s="609"/>
      <c r="D5" s="609"/>
      <c r="E5" s="609"/>
      <c r="F5" s="609"/>
      <c r="G5" s="609"/>
      <c r="H5" s="95"/>
      <c r="I5" s="609"/>
    </row>
    <row r="6" spans="1:9" ht="13.2" hidden="1">
      <c r="A6" s="187"/>
      <c r="B6" s="609"/>
      <c r="C6" s="30" t="s">
        <v>16</v>
      </c>
      <c r="D6" s="609"/>
      <c r="E6" s="609"/>
      <c r="F6" s="609"/>
      <c r="G6" s="609"/>
      <c r="H6" s="95"/>
      <c r="I6" s="609"/>
    </row>
    <row r="7" spans="1:9" ht="22.5" customHeight="1" hidden="1">
      <c r="A7" s="187"/>
      <c r="B7" s="609"/>
      <c r="C7" s="609"/>
      <c r="D7" s="790" t="e">
        <f>#REF!</f>
        <v>#REF!</v>
      </c>
      <c r="E7" s="773"/>
      <c r="F7" s="773"/>
      <c r="G7" s="773"/>
      <c r="H7" s="95"/>
      <c r="I7" s="609"/>
    </row>
    <row r="8" spans="1:9" ht="13.2" hidden="1">
      <c r="A8" s="187"/>
      <c r="B8" s="609"/>
      <c r="C8" s="30" t="s">
        <v>104</v>
      </c>
      <c r="D8" s="609"/>
      <c r="E8" s="609"/>
      <c r="F8" s="609"/>
      <c r="G8" s="609"/>
      <c r="H8" s="95"/>
      <c r="I8" s="609"/>
    </row>
    <row r="9" spans="1:9" ht="22.5" customHeight="1" hidden="1">
      <c r="A9" s="187"/>
      <c r="B9" s="609"/>
      <c r="C9" s="609"/>
      <c r="D9" s="790" t="s">
        <v>106</v>
      </c>
      <c r="E9" s="773"/>
      <c r="F9" s="773"/>
      <c r="G9" s="773"/>
      <c r="H9" s="95"/>
      <c r="I9" s="609"/>
    </row>
    <row r="10" spans="1:9" ht="13.2" hidden="1">
      <c r="A10" s="187"/>
      <c r="B10" s="609"/>
      <c r="C10" s="30" t="s">
        <v>108</v>
      </c>
      <c r="D10" s="609"/>
      <c r="E10" s="609"/>
      <c r="F10" s="609"/>
      <c r="G10" s="609"/>
      <c r="H10" s="95"/>
      <c r="I10" s="609"/>
    </row>
    <row r="11" spans="1:9" s="608" customFormat="1" ht="22.5" customHeight="1" hidden="1">
      <c r="A11" s="188"/>
      <c r="B11" s="605"/>
      <c r="C11" s="605"/>
      <c r="D11" s="791" t="s">
        <v>110</v>
      </c>
      <c r="E11" s="766"/>
      <c r="F11" s="766"/>
      <c r="G11" s="766"/>
      <c r="H11" s="96"/>
      <c r="I11" s="605"/>
    </row>
    <row r="12" spans="1:9" s="608" customFormat="1" ht="13.2" hidden="1">
      <c r="A12" s="188"/>
      <c r="B12" s="605"/>
      <c r="C12" s="30" t="s">
        <v>112</v>
      </c>
      <c r="D12" s="605"/>
      <c r="E12" s="605"/>
      <c r="F12" s="605"/>
      <c r="G12" s="605"/>
      <c r="H12" s="96"/>
      <c r="I12" s="605"/>
    </row>
    <row r="13" spans="1:9" s="608" customFormat="1" ht="36.9" customHeight="1" hidden="1">
      <c r="A13" s="188"/>
      <c r="B13" s="605"/>
      <c r="C13" s="605"/>
      <c r="D13" s="792" t="s">
        <v>2264</v>
      </c>
      <c r="E13" s="766"/>
      <c r="F13" s="766"/>
      <c r="G13" s="766"/>
      <c r="H13" s="96"/>
      <c r="I13" s="605"/>
    </row>
    <row r="14" spans="1:9" s="608" customFormat="1" ht="13.5" hidden="1">
      <c r="A14" s="188"/>
      <c r="B14" s="605"/>
      <c r="C14" s="605"/>
      <c r="D14" s="605"/>
      <c r="E14" s="605"/>
      <c r="F14" s="605"/>
      <c r="G14" s="605"/>
      <c r="H14" s="96"/>
      <c r="I14" s="605"/>
    </row>
    <row r="15" spans="1:9" s="608" customFormat="1" ht="14.4" customHeight="1" hidden="1">
      <c r="A15" s="188"/>
      <c r="B15" s="605"/>
      <c r="C15" s="30" t="s">
        <v>19</v>
      </c>
      <c r="D15" s="605"/>
      <c r="E15" s="28" t="s">
        <v>88</v>
      </c>
      <c r="F15" s="605"/>
      <c r="G15" s="605"/>
      <c r="H15" s="97" t="s">
        <v>21</v>
      </c>
      <c r="I15" s="28" t="s">
        <v>34</v>
      </c>
    </row>
    <row r="16" spans="1:9" s="608" customFormat="1" ht="14.4" customHeight="1" hidden="1">
      <c r="A16" s="188"/>
      <c r="B16" s="605"/>
      <c r="C16" s="30" t="s">
        <v>24</v>
      </c>
      <c r="D16" s="605"/>
      <c r="E16" s="28" t="s">
        <v>25</v>
      </c>
      <c r="F16" s="605"/>
      <c r="G16" s="605"/>
      <c r="H16" s="97" t="s">
        <v>26</v>
      </c>
      <c r="I16" s="98" t="str">
        <f>'[4]Rekapitulace stavby'!G8</f>
        <v>6.4.2016</v>
      </c>
    </row>
    <row r="17" spans="1:9" s="608" customFormat="1" ht="10.95" customHeight="1" hidden="1">
      <c r="A17" s="188"/>
      <c r="B17" s="605"/>
      <c r="C17" s="605"/>
      <c r="D17" s="605"/>
      <c r="E17" s="605"/>
      <c r="F17" s="605"/>
      <c r="G17" s="605"/>
      <c r="H17" s="96"/>
      <c r="I17" s="605"/>
    </row>
    <row r="18" spans="1:9" s="608" customFormat="1" ht="14.4" customHeight="1" hidden="1">
      <c r="A18" s="188"/>
      <c r="B18" s="605"/>
      <c r="C18" s="30" t="s">
        <v>32</v>
      </c>
      <c r="D18" s="605"/>
      <c r="E18" s="605"/>
      <c r="F18" s="605"/>
      <c r="G18" s="605"/>
      <c r="H18" s="97" t="s">
        <v>33</v>
      </c>
      <c r="I18" s="28" t="s">
        <v>34</v>
      </c>
    </row>
    <row r="19" spans="1:9" s="608" customFormat="1" ht="18" customHeight="1" hidden="1">
      <c r="A19" s="188"/>
      <c r="B19" s="605"/>
      <c r="C19" s="605"/>
      <c r="D19" s="28" t="s">
        <v>35</v>
      </c>
      <c r="E19" s="605"/>
      <c r="F19" s="605"/>
      <c r="G19" s="605"/>
      <c r="H19" s="97" t="s">
        <v>36</v>
      </c>
      <c r="I19" s="28" t="s">
        <v>34</v>
      </c>
    </row>
    <row r="20" spans="1:9" s="608" customFormat="1" ht="6.9" customHeight="1" hidden="1">
      <c r="A20" s="188"/>
      <c r="B20" s="605"/>
      <c r="C20" s="605"/>
      <c r="D20" s="605"/>
      <c r="E20" s="605"/>
      <c r="F20" s="605"/>
      <c r="G20" s="605"/>
      <c r="H20" s="96"/>
      <c r="I20" s="605"/>
    </row>
    <row r="21" spans="1:9" s="608" customFormat="1" ht="14.4" customHeight="1" hidden="1">
      <c r="A21" s="188"/>
      <c r="B21" s="605"/>
      <c r="C21" s="30" t="s">
        <v>37</v>
      </c>
      <c r="D21" s="605"/>
      <c r="E21" s="605"/>
      <c r="F21" s="605"/>
      <c r="G21" s="605"/>
      <c r="H21" s="97" t="s">
        <v>33</v>
      </c>
      <c r="I21" s="28" t="str">
        <f>IF('[4]Rekapitulace stavby'!G13="Vyplň údaj","",IF('[4]Rekapitulace stavby'!G13="","",'[4]Rekapitulace stavby'!G13))</f>
        <v>46342796</v>
      </c>
    </row>
    <row r="22" spans="1:9" s="608" customFormat="1" ht="18" customHeight="1" hidden="1">
      <c r="A22" s="188"/>
      <c r="B22" s="605"/>
      <c r="C22" s="605"/>
      <c r="D22" s="28" t="e">
        <f>IF(#REF!="Vyplň údaj","",IF(#REF!="","",#REF!))</f>
        <v>#REF!</v>
      </c>
      <c r="E22" s="605"/>
      <c r="F22" s="605"/>
      <c r="G22" s="605"/>
      <c r="H22" s="97" t="s">
        <v>36</v>
      </c>
      <c r="I22" s="28" t="str">
        <f>IF('[4]Rekapitulace stavby'!G14="Vyplň údaj","",IF('[4]Rekapitulace stavby'!G14="","",'[4]Rekapitulace stavby'!G14))</f>
        <v>CZ46342796</v>
      </c>
    </row>
    <row r="23" spans="1:9" s="608" customFormat="1" ht="6.9" customHeight="1" hidden="1">
      <c r="A23" s="188"/>
      <c r="B23" s="605"/>
      <c r="C23" s="605"/>
      <c r="D23" s="605"/>
      <c r="E23" s="605"/>
      <c r="F23" s="605"/>
      <c r="G23" s="605"/>
      <c r="H23" s="96"/>
      <c r="I23" s="605"/>
    </row>
    <row r="24" spans="1:9" s="608" customFormat="1" ht="14.4" customHeight="1" hidden="1">
      <c r="A24" s="188"/>
      <c r="B24" s="605"/>
      <c r="C24" s="30" t="s">
        <v>38</v>
      </c>
      <c r="D24" s="605"/>
      <c r="E24" s="605"/>
      <c r="F24" s="605"/>
      <c r="G24" s="605"/>
      <c r="H24" s="97" t="s">
        <v>33</v>
      </c>
      <c r="I24" s="28" t="s">
        <v>34</v>
      </c>
    </row>
    <row r="25" spans="1:9" s="608" customFormat="1" ht="18" customHeight="1" hidden="1">
      <c r="A25" s="188"/>
      <c r="B25" s="605"/>
      <c r="C25" s="605"/>
      <c r="D25" s="28" t="s">
        <v>39</v>
      </c>
      <c r="E25" s="605"/>
      <c r="F25" s="605"/>
      <c r="G25" s="605"/>
      <c r="H25" s="97" t="s">
        <v>36</v>
      </c>
      <c r="I25" s="28" t="s">
        <v>34</v>
      </c>
    </row>
    <row r="26" spans="1:9" s="608" customFormat="1" ht="6.9" customHeight="1" hidden="1">
      <c r="A26" s="188"/>
      <c r="B26" s="605"/>
      <c r="C26" s="605"/>
      <c r="D26" s="605"/>
      <c r="E26" s="605"/>
      <c r="F26" s="605"/>
      <c r="G26" s="605"/>
      <c r="H26" s="96"/>
      <c r="I26" s="605"/>
    </row>
    <row r="27" spans="1:9" s="608" customFormat="1" ht="14.4" customHeight="1" hidden="1">
      <c r="A27" s="188"/>
      <c r="B27" s="605"/>
      <c r="C27" s="30" t="s">
        <v>41</v>
      </c>
      <c r="D27" s="605"/>
      <c r="E27" s="605"/>
      <c r="F27" s="605"/>
      <c r="G27" s="605"/>
      <c r="H27" s="96"/>
      <c r="I27" s="605"/>
    </row>
    <row r="28" spans="1:9" s="7" customFormat="1" ht="22.5" customHeight="1" hidden="1">
      <c r="A28" s="190"/>
      <c r="B28" s="611"/>
      <c r="C28" s="611"/>
      <c r="D28" s="793" t="s">
        <v>34</v>
      </c>
      <c r="E28" s="794"/>
      <c r="F28" s="794"/>
      <c r="G28" s="794"/>
      <c r="H28" s="99"/>
      <c r="I28" s="611"/>
    </row>
    <row r="29" spans="1:9" s="608" customFormat="1" ht="6.9" customHeight="1" hidden="1">
      <c r="A29" s="188"/>
      <c r="B29" s="605"/>
      <c r="C29" s="605"/>
      <c r="D29" s="605"/>
      <c r="E29" s="605"/>
      <c r="F29" s="605"/>
      <c r="G29" s="605"/>
      <c r="H29" s="96"/>
      <c r="I29" s="605"/>
    </row>
    <row r="30" spans="1:9" s="608" customFormat="1" ht="6.9" customHeight="1" hidden="1">
      <c r="A30" s="188"/>
      <c r="B30" s="605"/>
      <c r="C30" s="69"/>
      <c r="D30" s="69"/>
      <c r="E30" s="69"/>
      <c r="F30" s="69"/>
      <c r="G30" s="69"/>
      <c r="H30" s="100"/>
      <c r="I30" s="69"/>
    </row>
    <row r="31" spans="1:9" s="608" customFormat="1" ht="25.35" customHeight="1" hidden="1">
      <c r="A31" s="188"/>
      <c r="B31" s="605"/>
      <c r="C31" s="101" t="s">
        <v>42</v>
      </c>
      <c r="D31" s="605"/>
      <c r="E31" s="605"/>
      <c r="F31" s="605"/>
      <c r="G31" s="605"/>
      <c r="H31" s="96"/>
      <c r="I31" s="102">
        <f>ROUND(I99,2)</f>
        <v>2372355.66</v>
      </c>
    </row>
    <row r="32" spans="1:9" s="608" customFormat="1" ht="6.9" customHeight="1" hidden="1">
      <c r="A32" s="188"/>
      <c r="B32" s="605"/>
      <c r="C32" s="69"/>
      <c r="D32" s="69"/>
      <c r="E32" s="69"/>
      <c r="F32" s="69"/>
      <c r="G32" s="69"/>
      <c r="H32" s="100"/>
      <c r="I32" s="69"/>
    </row>
    <row r="33" spans="1:9" s="608" customFormat="1" ht="14.4" customHeight="1" hidden="1">
      <c r="A33" s="188"/>
      <c r="B33" s="605"/>
      <c r="C33" s="605"/>
      <c r="D33" s="605"/>
      <c r="E33" s="39" t="s">
        <v>44</v>
      </c>
      <c r="F33" s="605"/>
      <c r="G33" s="605"/>
      <c r="H33" s="103" t="s">
        <v>43</v>
      </c>
      <c r="I33" s="39" t="s">
        <v>45</v>
      </c>
    </row>
    <row r="34" spans="1:9" s="608" customFormat="1" ht="14.4" customHeight="1" hidden="1">
      <c r="A34" s="188"/>
      <c r="B34" s="605"/>
      <c r="C34" s="612" t="s">
        <v>46</v>
      </c>
      <c r="D34" s="612" t="s">
        <v>47</v>
      </c>
      <c r="E34" s="104" t="e">
        <f>ROUND(SUM(#REF!),2)</f>
        <v>#REF!</v>
      </c>
      <c r="F34" s="605"/>
      <c r="G34" s="605"/>
      <c r="H34" s="105">
        <v>0.21</v>
      </c>
      <c r="I34" s="104" t="e">
        <f>ROUND(ROUND((SUM(#REF!)),2)*H34,2)</f>
        <v>#REF!</v>
      </c>
    </row>
    <row r="35" spans="1:9" s="608" customFormat="1" ht="14.4" customHeight="1" hidden="1">
      <c r="A35" s="188"/>
      <c r="B35" s="605"/>
      <c r="C35" s="605"/>
      <c r="D35" s="612" t="s">
        <v>48</v>
      </c>
      <c r="E35" s="104" t="e">
        <f>ROUND(SUM(#REF!),2)</f>
        <v>#REF!</v>
      </c>
      <c r="F35" s="605"/>
      <c r="G35" s="605"/>
      <c r="H35" s="105">
        <v>0.15</v>
      </c>
      <c r="I35" s="104" t="e">
        <f>ROUND(ROUND((SUM(#REF!)),2)*H35,2)</f>
        <v>#REF!</v>
      </c>
    </row>
    <row r="36" spans="1:9" s="608" customFormat="1" ht="14.4" customHeight="1" hidden="1">
      <c r="A36" s="188"/>
      <c r="B36" s="605"/>
      <c r="C36" s="605"/>
      <c r="D36" s="612" t="s">
        <v>49</v>
      </c>
      <c r="E36" s="104" t="e">
        <f>ROUND(SUM(#REF!),2)</f>
        <v>#REF!</v>
      </c>
      <c r="F36" s="605"/>
      <c r="G36" s="605"/>
      <c r="H36" s="105">
        <v>0.21</v>
      </c>
      <c r="I36" s="104">
        <v>0</v>
      </c>
    </row>
    <row r="37" spans="1:9" s="608" customFormat="1" ht="14.4" customHeight="1" hidden="1">
      <c r="A37" s="188"/>
      <c r="B37" s="605"/>
      <c r="C37" s="605"/>
      <c r="D37" s="612" t="s">
        <v>50</v>
      </c>
      <c r="E37" s="104" t="e">
        <f>ROUND(SUM(#REF!),2)</f>
        <v>#REF!</v>
      </c>
      <c r="F37" s="605"/>
      <c r="G37" s="605"/>
      <c r="H37" s="105">
        <v>0.15</v>
      </c>
      <c r="I37" s="104">
        <v>0</v>
      </c>
    </row>
    <row r="38" spans="1:9" s="608" customFormat="1" ht="14.4" customHeight="1" hidden="1">
      <c r="A38" s="188"/>
      <c r="B38" s="605"/>
      <c r="C38" s="605"/>
      <c r="D38" s="612" t="s">
        <v>51</v>
      </c>
      <c r="E38" s="104" t="e">
        <f>ROUND(SUM(#REF!),2)</f>
        <v>#REF!</v>
      </c>
      <c r="F38" s="605"/>
      <c r="G38" s="605"/>
      <c r="H38" s="105">
        <v>0</v>
      </c>
      <c r="I38" s="104">
        <v>0</v>
      </c>
    </row>
    <row r="39" spans="1:9" s="608" customFormat="1" ht="6.9" customHeight="1" hidden="1">
      <c r="A39" s="188"/>
      <c r="B39" s="605"/>
      <c r="C39" s="605"/>
      <c r="D39" s="605"/>
      <c r="E39" s="605"/>
      <c r="F39" s="605"/>
      <c r="G39" s="605"/>
      <c r="H39" s="96"/>
      <c r="I39" s="605"/>
    </row>
    <row r="40" spans="1:9" s="608" customFormat="1" ht="25.35" customHeight="1" hidden="1">
      <c r="A40" s="188"/>
      <c r="B40" s="106"/>
      <c r="C40" s="107" t="s">
        <v>52</v>
      </c>
      <c r="D40" s="606"/>
      <c r="E40" s="606"/>
      <c r="F40" s="108" t="s">
        <v>53</v>
      </c>
      <c r="G40" s="109" t="s">
        <v>54</v>
      </c>
      <c r="H40" s="110"/>
      <c r="I40" s="111" t="e">
        <f>SUM(I31:I38)</f>
        <v>#REF!</v>
      </c>
    </row>
    <row r="41" spans="1:9" s="608" customFormat="1" ht="14.4" customHeight="1" hidden="1">
      <c r="A41" s="191"/>
      <c r="B41" s="47"/>
      <c r="C41" s="47"/>
      <c r="D41" s="47"/>
      <c r="E41" s="47"/>
      <c r="F41" s="47"/>
      <c r="G41" s="47"/>
      <c r="H41" s="112"/>
      <c r="I41" s="47"/>
    </row>
    <row r="42" spans="1:9" ht="13.5" hidden="1">
      <c r="A42" s="184"/>
      <c r="B42" s="185"/>
      <c r="C42" s="185"/>
      <c r="D42" s="185"/>
      <c r="E42" s="185"/>
      <c r="F42" s="185"/>
      <c r="G42" s="185"/>
      <c r="H42" s="95"/>
      <c r="I42" s="185"/>
    </row>
    <row r="43" spans="1:9" ht="13.5" hidden="1">
      <c r="A43" s="184"/>
      <c r="B43" s="185"/>
      <c r="C43" s="185"/>
      <c r="D43" s="185"/>
      <c r="E43" s="185"/>
      <c r="F43" s="185"/>
      <c r="G43" s="185"/>
      <c r="H43" s="95"/>
      <c r="I43" s="185"/>
    </row>
    <row r="44" spans="1:9" ht="13.5" hidden="1">
      <c r="A44" s="184"/>
      <c r="B44" s="185"/>
      <c r="C44" s="185"/>
      <c r="D44" s="185"/>
      <c r="E44" s="185"/>
      <c r="F44" s="185"/>
      <c r="G44" s="185"/>
      <c r="H44" s="95"/>
      <c r="I44" s="185"/>
    </row>
    <row r="45" spans="1:9" s="608" customFormat="1" ht="6.9" customHeight="1" hidden="1">
      <c r="A45" s="192"/>
      <c r="B45" s="113"/>
      <c r="C45" s="113"/>
      <c r="D45" s="113"/>
      <c r="E45" s="113"/>
      <c r="F45" s="113"/>
      <c r="G45" s="113"/>
      <c r="H45" s="114"/>
      <c r="I45" s="113"/>
    </row>
    <row r="46" spans="1:9" s="608" customFormat="1" ht="36.9" customHeight="1" hidden="1">
      <c r="A46" s="188"/>
      <c r="B46" s="24" t="s">
        <v>151</v>
      </c>
      <c r="C46" s="605"/>
      <c r="D46" s="605"/>
      <c r="E46" s="605"/>
      <c r="F46" s="605"/>
      <c r="G46" s="605"/>
      <c r="H46" s="96"/>
      <c r="I46" s="605"/>
    </row>
    <row r="47" spans="1:9" s="608" customFormat="1" ht="6.9" customHeight="1" hidden="1">
      <c r="A47" s="188"/>
      <c r="B47" s="605"/>
      <c r="C47" s="605"/>
      <c r="D47" s="605"/>
      <c r="E47" s="605"/>
      <c r="F47" s="605"/>
      <c r="G47" s="605"/>
      <c r="H47" s="96"/>
      <c r="I47" s="605"/>
    </row>
    <row r="48" spans="1:9" s="608" customFormat="1" ht="14.4" customHeight="1" hidden="1">
      <c r="A48" s="188"/>
      <c r="B48" s="30" t="s">
        <v>16</v>
      </c>
      <c r="C48" s="605"/>
      <c r="D48" s="605"/>
      <c r="E48" s="605"/>
      <c r="F48" s="605"/>
      <c r="G48" s="605"/>
      <c r="H48" s="96"/>
      <c r="I48" s="605"/>
    </row>
    <row r="49" spans="1:9" s="608" customFormat="1" ht="22.5" customHeight="1" hidden="1">
      <c r="A49" s="188"/>
      <c r="B49" s="605"/>
      <c r="C49" s="605"/>
      <c r="D49" s="790" t="e">
        <f>D7</f>
        <v>#REF!</v>
      </c>
      <c r="E49" s="766"/>
      <c r="F49" s="766"/>
      <c r="G49" s="766"/>
      <c r="H49" s="96"/>
      <c r="I49" s="605"/>
    </row>
    <row r="50" spans="1:9" ht="13.2" hidden="1">
      <c r="A50" s="187"/>
      <c r="B50" s="30" t="s">
        <v>104</v>
      </c>
      <c r="C50" s="609"/>
      <c r="D50" s="609"/>
      <c r="E50" s="609"/>
      <c r="F50" s="609"/>
      <c r="G50" s="609"/>
      <c r="H50" s="95"/>
      <c r="I50" s="609"/>
    </row>
    <row r="51" spans="1:9" ht="22.5" customHeight="1" hidden="1">
      <c r="A51" s="187"/>
      <c r="B51" s="609"/>
      <c r="C51" s="609"/>
      <c r="D51" s="790" t="s">
        <v>106</v>
      </c>
      <c r="E51" s="773"/>
      <c r="F51" s="773"/>
      <c r="G51" s="773"/>
      <c r="H51" s="95"/>
      <c r="I51" s="609"/>
    </row>
    <row r="52" spans="1:9" ht="13.2" hidden="1">
      <c r="A52" s="187"/>
      <c r="B52" s="30" t="s">
        <v>108</v>
      </c>
      <c r="C52" s="609"/>
      <c r="D52" s="609"/>
      <c r="E52" s="609"/>
      <c r="F52" s="609"/>
      <c r="G52" s="609"/>
      <c r="H52" s="95"/>
      <c r="I52" s="609"/>
    </row>
    <row r="53" spans="1:9" s="608" customFormat="1" ht="22.5" customHeight="1" hidden="1">
      <c r="A53" s="188"/>
      <c r="B53" s="605"/>
      <c r="C53" s="605"/>
      <c r="D53" s="791" t="s">
        <v>110</v>
      </c>
      <c r="E53" s="766"/>
      <c r="F53" s="766"/>
      <c r="G53" s="766"/>
      <c r="H53" s="96"/>
      <c r="I53" s="605"/>
    </row>
    <row r="54" spans="1:9" s="608" customFormat="1" ht="14.4" customHeight="1" hidden="1">
      <c r="A54" s="188"/>
      <c r="B54" s="30" t="s">
        <v>112</v>
      </c>
      <c r="C54" s="605"/>
      <c r="D54" s="605"/>
      <c r="E54" s="605"/>
      <c r="F54" s="605"/>
      <c r="G54" s="605"/>
      <c r="H54" s="96"/>
      <c r="I54" s="605"/>
    </row>
    <row r="55" spans="1:9" s="608" customFormat="1" ht="23.25" customHeight="1" hidden="1">
      <c r="A55" s="188"/>
      <c r="B55" s="605"/>
      <c r="C55" s="605"/>
      <c r="D55" s="792" t="str">
        <f>D13</f>
        <v>SO 10.4 - Přeložka trubní části odvodňovacího příkopu</v>
      </c>
      <c r="E55" s="766"/>
      <c r="F55" s="766"/>
      <c r="G55" s="766"/>
      <c r="H55" s="96"/>
      <c r="I55" s="605"/>
    </row>
    <row r="56" spans="1:9" s="608" customFormat="1" ht="6.9" customHeight="1" hidden="1">
      <c r="A56" s="188"/>
      <c r="B56" s="605"/>
      <c r="C56" s="605"/>
      <c r="D56" s="605"/>
      <c r="E56" s="605"/>
      <c r="F56" s="605"/>
      <c r="G56" s="605"/>
      <c r="H56" s="96"/>
      <c r="I56" s="605"/>
    </row>
    <row r="57" spans="1:9" s="608" customFormat="1" ht="18" customHeight="1" hidden="1">
      <c r="A57" s="188"/>
      <c r="B57" s="30" t="s">
        <v>24</v>
      </c>
      <c r="C57" s="605"/>
      <c r="D57" s="605"/>
      <c r="E57" s="28" t="str">
        <f>E16</f>
        <v>HRANICE - DRAHOTUŠE</v>
      </c>
      <c r="F57" s="605"/>
      <c r="G57" s="605"/>
      <c r="H57" s="97" t="s">
        <v>26</v>
      </c>
      <c r="I57" s="98" t="str">
        <f>IF(I16="","",I16)</f>
        <v>6.4.2016</v>
      </c>
    </row>
    <row r="58" spans="1:9" s="608" customFormat="1" ht="6.9" customHeight="1" hidden="1">
      <c r="A58" s="188"/>
      <c r="B58" s="605"/>
      <c r="C58" s="605"/>
      <c r="D58" s="605"/>
      <c r="E58" s="605"/>
      <c r="F58" s="605"/>
      <c r="G58" s="605"/>
      <c r="H58" s="96"/>
      <c r="I58" s="605"/>
    </row>
    <row r="59" spans="1:9" s="608" customFormat="1" ht="13.2" hidden="1">
      <c r="A59" s="188"/>
      <c r="B59" s="30" t="s">
        <v>32</v>
      </c>
      <c r="C59" s="605"/>
      <c r="D59" s="605"/>
      <c r="E59" s="28" t="str">
        <f>D19</f>
        <v>VODOVODY A KANALIZACE PŘEROV a.s.</v>
      </c>
      <c r="F59" s="605"/>
      <c r="G59" s="605"/>
      <c r="H59" s="97" t="s">
        <v>38</v>
      </c>
      <c r="I59" s="28" t="str">
        <f>D25</f>
        <v>JV PROJEKT VH s.r.o., BRNO</v>
      </c>
    </row>
    <row r="60" spans="1:9" s="608" customFormat="1" ht="14.4" customHeight="1" hidden="1">
      <c r="A60" s="188"/>
      <c r="B60" s="30" t="s">
        <v>37</v>
      </c>
      <c r="C60" s="605"/>
      <c r="D60" s="605"/>
      <c r="E60" s="28" t="e">
        <f>IF(D22="","",D22)</f>
        <v>#REF!</v>
      </c>
      <c r="F60" s="605"/>
      <c r="G60" s="605"/>
      <c r="H60" s="96"/>
      <c r="I60" s="605"/>
    </row>
    <row r="61" spans="1:9" s="608" customFormat="1" ht="10.35" customHeight="1" hidden="1">
      <c r="A61" s="188"/>
      <c r="B61" s="605"/>
      <c r="C61" s="605"/>
      <c r="D61" s="605"/>
      <c r="E61" s="605"/>
      <c r="F61" s="605"/>
      <c r="G61" s="605"/>
      <c r="H61" s="96"/>
      <c r="I61" s="605"/>
    </row>
    <row r="62" spans="1:9" s="608" customFormat="1" ht="29.25" customHeight="1" hidden="1">
      <c r="A62" s="188"/>
      <c r="B62" s="115" t="s">
        <v>169</v>
      </c>
      <c r="C62" s="106"/>
      <c r="D62" s="106"/>
      <c r="E62" s="106"/>
      <c r="F62" s="106"/>
      <c r="G62" s="106"/>
      <c r="H62" s="116"/>
      <c r="I62" s="117" t="s">
        <v>170</v>
      </c>
    </row>
    <row r="63" spans="1:9" s="608" customFormat="1" ht="10.35" customHeight="1" hidden="1">
      <c r="A63" s="188"/>
      <c r="B63" s="605"/>
      <c r="C63" s="605"/>
      <c r="D63" s="605"/>
      <c r="E63" s="605"/>
      <c r="F63" s="605"/>
      <c r="G63" s="605"/>
      <c r="H63" s="96"/>
      <c r="I63" s="605"/>
    </row>
    <row r="64" spans="1:9" s="608" customFormat="1" ht="29.25" customHeight="1" hidden="1">
      <c r="A64" s="188"/>
      <c r="B64" s="118" t="s">
        <v>172</v>
      </c>
      <c r="C64" s="605"/>
      <c r="D64" s="605"/>
      <c r="E64" s="605"/>
      <c r="F64" s="605"/>
      <c r="G64" s="605"/>
      <c r="H64" s="96"/>
      <c r="I64" s="102">
        <f>I99</f>
        <v>2372355.659999999</v>
      </c>
    </row>
    <row r="65" spans="1:9" s="8" customFormat="1" ht="24.9" customHeight="1" hidden="1">
      <c r="A65" s="193"/>
      <c r="B65" s="119"/>
      <c r="C65" s="120" t="s">
        <v>174</v>
      </c>
      <c r="D65" s="121"/>
      <c r="E65" s="121"/>
      <c r="F65" s="121"/>
      <c r="G65" s="121"/>
      <c r="H65" s="122"/>
      <c r="I65" s="123">
        <f>I100</f>
        <v>2372314.369999999</v>
      </c>
    </row>
    <row r="66" spans="1:9" s="9" customFormat="1" ht="19.95" customHeight="1" hidden="1">
      <c r="A66" s="194"/>
      <c r="B66" s="124"/>
      <c r="C66" s="125" t="s">
        <v>176</v>
      </c>
      <c r="D66" s="126"/>
      <c r="E66" s="126"/>
      <c r="F66" s="126"/>
      <c r="G66" s="126"/>
      <c r="H66" s="127"/>
      <c r="I66" s="128">
        <f>I101</f>
        <v>1462730.1399999992</v>
      </c>
    </row>
    <row r="67" spans="1:9" s="9" customFormat="1" ht="19.95" customHeight="1" hidden="1">
      <c r="A67" s="194"/>
      <c r="B67" s="124"/>
      <c r="C67" s="125" t="s">
        <v>184</v>
      </c>
      <c r="D67" s="126"/>
      <c r="E67" s="126"/>
      <c r="F67" s="126"/>
      <c r="G67" s="126"/>
      <c r="H67" s="127"/>
      <c r="I67" s="128">
        <f>I306</f>
        <v>13668.6</v>
      </c>
    </row>
    <row r="68" spans="1:9" s="9" customFormat="1" ht="19.95" customHeight="1" hidden="1">
      <c r="A68" s="194"/>
      <c r="B68" s="124"/>
      <c r="C68" s="125" t="s">
        <v>186</v>
      </c>
      <c r="D68" s="126"/>
      <c r="E68" s="126"/>
      <c r="F68" s="126"/>
      <c r="G68" s="126"/>
      <c r="H68" s="127"/>
      <c r="I68" s="128">
        <f>I310</f>
        <v>11953.21</v>
      </c>
    </row>
    <row r="69" spans="1:9" s="9" customFormat="1" ht="19.95" customHeight="1" hidden="1">
      <c r="A69" s="194"/>
      <c r="B69" s="124"/>
      <c r="C69" s="125" t="s">
        <v>188</v>
      </c>
      <c r="D69" s="126"/>
      <c r="E69" s="126"/>
      <c r="F69" s="126"/>
      <c r="G69" s="126"/>
      <c r="H69" s="127"/>
      <c r="I69" s="128">
        <f>I325</f>
        <v>162243.41999999998</v>
      </c>
    </row>
    <row r="70" spans="1:9" s="9" customFormat="1" ht="19.95" customHeight="1" hidden="1">
      <c r="A70" s="194"/>
      <c r="B70" s="124"/>
      <c r="C70" s="125" t="s">
        <v>190</v>
      </c>
      <c r="D70" s="126"/>
      <c r="E70" s="126"/>
      <c r="F70" s="126"/>
      <c r="G70" s="126"/>
      <c r="H70" s="127"/>
      <c r="I70" s="128">
        <f>I355</f>
        <v>132956.24</v>
      </c>
    </row>
    <row r="71" spans="1:9" s="9" customFormat="1" ht="19.95" customHeight="1" hidden="1">
      <c r="A71" s="194"/>
      <c r="B71" s="124"/>
      <c r="C71" s="125" t="s">
        <v>192</v>
      </c>
      <c r="D71" s="126"/>
      <c r="E71" s="126"/>
      <c r="F71" s="126"/>
      <c r="G71" s="126"/>
      <c r="H71" s="127"/>
      <c r="I71" s="128">
        <f>I380</f>
        <v>268.82</v>
      </c>
    </row>
    <row r="72" spans="1:9" s="9" customFormat="1" ht="19.95" customHeight="1" hidden="1">
      <c r="A72" s="194"/>
      <c r="B72" s="124"/>
      <c r="C72" s="125" t="s">
        <v>194</v>
      </c>
      <c r="D72" s="126"/>
      <c r="E72" s="126"/>
      <c r="F72" s="126"/>
      <c r="G72" s="126"/>
      <c r="H72" s="127"/>
      <c r="I72" s="128">
        <f>I384</f>
        <v>574074.42</v>
      </c>
    </row>
    <row r="73" spans="1:9" s="9" customFormat="1" ht="19.95" customHeight="1" hidden="1">
      <c r="A73" s="194"/>
      <c r="B73" s="124"/>
      <c r="C73" s="125" t="s">
        <v>198</v>
      </c>
      <c r="D73" s="126"/>
      <c r="E73" s="126"/>
      <c r="F73" s="126"/>
      <c r="G73" s="126"/>
      <c r="H73" s="127"/>
      <c r="I73" s="128">
        <f>I482</f>
        <v>14419.52</v>
      </c>
    </row>
    <row r="74" spans="1:9" s="8" customFormat="1" ht="24.9" customHeight="1" hidden="1">
      <c r="A74" s="193"/>
      <c r="B74" s="119"/>
      <c r="C74" s="120" t="s">
        <v>205</v>
      </c>
      <c r="D74" s="121"/>
      <c r="E74" s="121"/>
      <c r="F74" s="121"/>
      <c r="G74" s="121"/>
      <c r="H74" s="122"/>
      <c r="I74" s="123">
        <f>I484</f>
        <v>41.29</v>
      </c>
    </row>
    <row r="75" spans="1:9" s="9" customFormat="1" ht="19.95" customHeight="1" hidden="1">
      <c r="A75" s="194"/>
      <c r="B75" s="124"/>
      <c r="C75" s="125" t="s">
        <v>207</v>
      </c>
      <c r="D75" s="126"/>
      <c r="E75" s="126"/>
      <c r="F75" s="126"/>
      <c r="G75" s="126"/>
      <c r="H75" s="127"/>
      <c r="I75" s="128">
        <f>I485</f>
        <v>41.29</v>
      </c>
    </row>
    <row r="76" spans="1:9" s="608" customFormat="1" ht="21.75" customHeight="1" hidden="1">
      <c r="A76" s="188"/>
      <c r="B76" s="605"/>
      <c r="C76" s="605"/>
      <c r="D76" s="605"/>
      <c r="E76" s="605"/>
      <c r="F76" s="605"/>
      <c r="G76" s="605"/>
      <c r="H76" s="96"/>
      <c r="I76" s="605"/>
    </row>
    <row r="77" spans="1:9" s="608" customFormat="1" ht="6.9" customHeight="1" hidden="1">
      <c r="A77" s="191"/>
      <c r="B77" s="47"/>
      <c r="C77" s="47"/>
      <c r="D77" s="47"/>
      <c r="E77" s="47"/>
      <c r="F77" s="47"/>
      <c r="G77" s="47"/>
      <c r="H77" s="112"/>
      <c r="I77" s="47"/>
    </row>
    <row r="78" spans="1:9" ht="13.5" hidden="1">
      <c r="A78" s="184"/>
      <c r="B78" s="185"/>
      <c r="C78" s="185"/>
      <c r="D78" s="185"/>
      <c r="E78" s="185"/>
      <c r="F78" s="185"/>
      <c r="G78" s="185"/>
      <c r="H78" s="95"/>
      <c r="I78" s="185"/>
    </row>
    <row r="79" spans="1:9" ht="13.5" hidden="1">
      <c r="A79" s="184"/>
      <c r="B79" s="185"/>
      <c r="C79" s="185"/>
      <c r="D79" s="185"/>
      <c r="E79" s="185"/>
      <c r="F79" s="185"/>
      <c r="G79" s="185"/>
      <c r="H79" s="95"/>
      <c r="I79" s="185"/>
    </row>
    <row r="80" spans="1:9" ht="13.5" hidden="1">
      <c r="A80" s="184"/>
      <c r="B80" s="185"/>
      <c r="C80" s="185"/>
      <c r="D80" s="185"/>
      <c r="E80" s="185"/>
      <c r="F80" s="185"/>
      <c r="G80" s="185"/>
      <c r="H80" s="95"/>
      <c r="I80" s="185"/>
    </row>
    <row r="81" spans="1:9" s="608" customFormat="1" ht="6.9" customHeight="1">
      <c r="A81" s="195"/>
      <c r="B81" s="49"/>
      <c r="C81" s="49"/>
      <c r="D81" s="49"/>
      <c r="E81" s="49"/>
      <c r="F81" s="49"/>
      <c r="G81" s="49"/>
      <c r="H81" s="114"/>
      <c r="I81" s="49"/>
    </row>
    <row r="82" spans="1:9" s="608" customFormat="1" ht="36.9" customHeight="1">
      <c r="A82" s="188"/>
      <c r="B82" s="270" t="s">
        <v>3852</v>
      </c>
      <c r="C82" s="605"/>
      <c r="D82" s="605"/>
      <c r="E82" s="605"/>
      <c r="F82" s="605"/>
      <c r="G82" s="605"/>
      <c r="H82" s="96"/>
      <c r="I82" s="605"/>
    </row>
    <row r="83" spans="1:9" s="608" customFormat="1" ht="6.9" customHeight="1">
      <c r="A83" s="188"/>
      <c r="B83" s="605"/>
      <c r="C83" s="605"/>
      <c r="D83" s="605"/>
      <c r="E83" s="605"/>
      <c r="F83" s="605"/>
      <c r="G83" s="605"/>
      <c r="H83" s="96"/>
      <c r="I83" s="605"/>
    </row>
    <row r="84" spans="1:9" s="608" customFormat="1" ht="14.4" customHeight="1">
      <c r="A84" s="188"/>
      <c r="B84" s="30" t="s">
        <v>16</v>
      </c>
      <c r="C84" s="605"/>
      <c r="D84" s="605"/>
      <c r="E84" s="605"/>
      <c r="F84" s="605"/>
      <c r="G84" s="605"/>
      <c r="H84" s="96"/>
      <c r="I84" s="605"/>
    </row>
    <row r="85" spans="1:9" s="608" customFormat="1" ht="22.5" customHeight="1">
      <c r="A85" s="188"/>
      <c r="B85" s="605"/>
      <c r="C85" s="605"/>
      <c r="D85" s="790" t="s">
        <v>17</v>
      </c>
      <c r="E85" s="766"/>
      <c r="F85" s="766"/>
      <c r="G85" s="766"/>
      <c r="H85" s="96"/>
      <c r="I85" s="605"/>
    </row>
    <row r="86" spans="1:9" ht="13.2">
      <c r="A86" s="187"/>
      <c r="B86" s="30" t="s">
        <v>104</v>
      </c>
      <c r="C86" s="609"/>
      <c r="D86" s="609"/>
      <c r="E86" s="609"/>
      <c r="F86" s="609"/>
      <c r="G86" s="609"/>
      <c r="H86" s="95"/>
      <c r="I86" s="609"/>
    </row>
    <row r="87" spans="1:9" ht="22.5" customHeight="1">
      <c r="A87" s="187"/>
      <c r="B87" s="609"/>
      <c r="C87" s="609"/>
      <c r="D87" s="790" t="s">
        <v>106</v>
      </c>
      <c r="E87" s="773"/>
      <c r="F87" s="773"/>
      <c r="G87" s="773"/>
      <c r="H87" s="95"/>
      <c r="I87" s="609"/>
    </row>
    <row r="88" spans="1:9" ht="13.2">
      <c r="A88" s="187"/>
      <c r="B88" s="30" t="s">
        <v>108</v>
      </c>
      <c r="C88" s="609"/>
      <c r="D88" s="609"/>
      <c r="E88" s="609"/>
      <c r="F88" s="609"/>
      <c r="G88" s="609"/>
      <c r="H88" s="95"/>
      <c r="I88" s="609"/>
    </row>
    <row r="89" spans="1:9" s="608" customFormat="1" ht="22.5" customHeight="1">
      <c r="A89" s="188"/>
      <c r="B89" s="605"/>
      <c r="C89" s="605"/>
      <c r="D89" s="791" t="s">
        <v>110</v>
      </c>
      <c r="E89" s="766"/>
      <c r="F89" s="766"/>
      <c r="G89" s="766"/>
      <c r="H89" s="96"/>
      <c r="I89" s="605"/>
    </row>
    <row r="90" spans="1:9" s="608" customFormat="1" ht="14.4" customHeight="1">
      <c r="A90" s="188"/>
      <c r="B90" s="30" t="s">
        <v>112</v>
      </c>
      <c r="C90" s="605"/>
      <c r="D90" s="605"/>
      <c r="E90" s="605"/>
      <c r="F90" s="605"/>
      <c r="G90" s="605"/>
      <c r="H90" s="96"/>
      <c r="I90" s="605"/>
    </row>
    <row r="91" spans="1:9" s="608" customFormat="1" ht="23.25" customHeight="1">
      <c r="A91" s="188"/>
      <c r="B91" s="605"/>
      <c r="C91" s="605"/>
      <c r="D91" s="792" t="str">
        <f>D13</f>
        <v>SO 10.4 - Přeložka trubní části odvodňovacího příkopu</v>
      </c>
      <c r="E91" s="766"/>
      <c r="F91" s="766"/>
      <c r="G91" s="766"/>
      <c r="H91" s="96"/>
      <c r="I91" s="605"/>
    </row>
    <row r="92" spans="1:9" s="608" customFormat="1" ht="6.9" customHeight="1">
      <c r="A92" s="188"/>
      <c r="B92" s="605"/>
      <c r="C92" s="605"/>
      <c r="D92" s="605"/>
      <c r="E92" s="605"/>
      <c r="F92" s="605"/>
      <c r="G92" s="605"/>
      <c r="H92" s="96"/>
      <c r="I92" s="605"/>
    </row>
    <row r="93" spans="1:9" s="608" customFormat="1" ht="18" customHeight="1">
      <c r="A93" s="188"/>
      <c r="B93" s="30" t="s">
        <v>24</v>
      </c>
      <c r="C93" s="605"/>
      <c r="D93" s="605"/>
      <c r="E93" s="28" t="str">
        <f>E16</f>
        <v>HRANICE - DRAHOTUŠE</v>
      </c>
      <c r="F93" s="605"/>
      <c r="G93" s="605"/>
      <c r="H93" s="97"/>
      <c r="I93" s="98"/>
    </row>
    <row r="94" spans="1:9" s="608" customFormat="1" ht="6.9" customHeight="1">
      <c r="A94" s="188"/>
      <c r="B94" s="605"/>
      <c r="C94" s="605"/>
      <c r="D94" s="605"/>
      <c r="E94" s="605"/>
      <c r="F94" s="605"/>
      <c r="G94" s="605"/>
      <c r="H94" s="96"/>
      <c r="I94" s="605"/>
    </row>
    <row r="95" spans="1:9" s="608" customFormat="1" ht="13.2">
      <c r="A95" s="188"/>
      <c r="B95" s="30" t="s">
        <v>32</v>
      </c>
      <c r="C95" s="605"/>
      <c r="D95" s="605"/>
      <c r="E95" s="28" t="str">
        <f>D19</f>
        <v>VODOVODY A KANALIZACE PŘEROV a.s.</v>
      </c>
      <c r="F95" s="605"/>
      <c r="G95" s="605"/>
      <c r="H95" s="97"/>
      <c r="I95" s="28"/>
    </row>
    <row r="96" spans="1:9" s="608" customFormat="1" ht="14.4" customHeight="1">
      <c r="A96" s="188"/>
      <c r="B96" s="30" t="s">
        <v>37</v>
      </c>
      <c r="C96" s="605"/>
      <c r="D96" s="605"/>
      <c r="E96" s="28" t="s">
        <v>3769</v>
      </c>
      <c r="F96" s="605"/>
      <c r="G96" s="605"/>
      <c r="H96" s="96"/>
      <c r="I96" s="605"/>
    </row>
    <row r="97" spans="1:18" s="608" customFormat="1" ht="16.8" customHeight="1">
      <c r="A97" s="188"/>
      <c r="B97" s="605"/>
      <c r="C97" s="605"/>
      <c r="D97" s="605"/>
      <c r="E97" s="605"/>
      <c r="F97" s="605"/>
      <c r="G97" s="780" t="s">
        <v>3820</v>
      </c>
      <c r="H97" s="781"/>
      <c r="I97" s="781"/>
      <c r="J97" s="782" t="s">
        <v>3771</v>
      </c>
      <c r="K97" s="783"/>
      <c r="L97" s="784"/>
      <c r="M97" s="782" t="s">
        <v>3770</v>
      </c>
      <c r="N97" s="783"/>
      <c r="O97" s="784"/>
      <c r="P97" s="782" t="s">
        <v>3821</v>
      </c>
      <c r="Q97" s="783"/>
      <c r="R97" s="784"/>
    </row>
    <row r="98" spans="1:18" s="10" customFormat="1" ht="29.25" customHeight="1">
      <c r="A98" s="196"/>
      <c r="B98" s="130" t="s">
        <v>208</v>
      </c>
      <c r="C98" s="131" t="s">
        <v>57</v>
      </c>
      <c r="D98" s="131" t="s">
        <v>56</v>
      </c>
      <c r="E98" s="131" t="s">
        <v>209</v>
      </c>
      <c r="F98" s="131" t="s">
        <v>210</v>
      </c>
      <c r="G98" s="375" t="s">
        <v>211</v>
      </c>
      <c r="H98" s="376" t="s">
        <v>212</v>
      </c>
      <c r="I98" s="375" t="s">
        <v>170</v>
      </c>
      <c r="J98" s="378" t="s">
        <v>211</v>
      </c>
      <c r="K98" s="379" t="s">
        <v>212</v>
      </c>
      <c r="L98" s="380" t="s">
        <v>170</v>
      </c>
      <c r="M98" s="378" t="s">
        <v>211</v>
      </c>
      <c r="N98" s="379" t="s">
        <v>212</v>
      </c>
      <c r="O98" s="380" t="s">
        <v>170</v>
      </c>
      <c r="P98" s="378" t="s">
        <v>211</v>
      </c>
      <c r="Q98" s="379" t="s">
        <v>212</v>
      </c>
      <c r="R98" s="380" t="s">
        <v>170</v>
      </c>
    </row>
    <row r="99" spans="1:18" s="608" customFormat="1" ht="29.25" customHeight="1">
      <c r="A99" s="188"/>
      <c r="B99" s="197" t="s">
        <v>172</v>
      </c>
      <c r="C99" s="605"/>
      <c r="D99" s="605"/>
      <c r="E99" s="605"/>
      <c r="F99" s="605"/>
      <c r="G99" s="605"/>
      <c r="H99" s="218"/>
      <c r="I99" s="198">
        <f>I100+I484</f>
        <v>2372355.659999999</v>
      </c>
      <c r="J99" s="188"/>
      <c r="K99" s="218"/>
      <c r="L99" s="695">
        <f>L100+L484</f>
        <v>158933.59999999998</v>
      </c>
      <c r="M99" s="188"/>
      <c r="N99" s="218"/>
      <c r="O99" s="695">
        <f>O100+O484</f>
        <v>-218991.34</v>
      </c>
      <c r="P99" s="188"/>
      <c r="Q99" s="218"/>
      <c r="R99" s="695">
        <f>R100+R484</f>
        <v>2310297.9199999995</v>
      </c>
    </row>
    <row r="100" spans="1:18" s="11" customFormat="1" ht="37.35" customHeight="1">
      <c r="A100" s="199"/>
      <c r="B100" s="132"/>
      <c r="C100" s="133" t="s">
        <v>71</v>
      </c>
      <c r="D100" s="158" t="s">
        <v>213</v>
      </c>
      <c r="E100" s="158" t="s">
        <v>214</v>
      </c>
      <c r="F100" s="132"/>
      <c r="G100" s="132"/>
      <c r="H100" s="200"/>
      <c r="I100" s="159">
        <f>I101+I306+I310+I325+I355+I380+I384+I482</f>
        <v>2372314.369999999</v>
      </c>
      <c r="J100" s="199"/>
      <c r="K100" s="200"/>
      <c r="L100" s="696">
        <f>L101+L306+L310+L325+L355+L380+L384+L482</f>
        <v>158933.59999999998</v>
      </c>
      <c r="M100" s="199"/>
      <c r="N100" s="200"/>
      <c r="O100" s="696">
        <f>O101+O306+O310+O325+O355+O380+O384+O482</f>
        <v>-218991.34</v>
      </c>
      <c r="P100" s="199"/>
      <c r="Q100" s="200"/>
      <c r="R100" s="696">
        <f>R101+R306+R310+R325+R355+R380+R384+R482</f>
        <v>2310256.6299999994</v>
      </c>
    </row>
    <row r="101" spans="1:18" s="11" customFormat="1" ht="29.85" customHeight="1" outlineLevel="1" collapsed="1">
      <c r="A101" s="199"/>
      <c r="B101" s="132"/>
      <c r="C101" s="133" t="s">
        <v>71</v>
      </c>
      <c r="D101" s="134" t="s">
        <v>23</v>
      </c>
      <c r="E101" s="134" t="s">
        <v>215</v>
      </c>
      <c r="F101" s="132"/>
      <c r="G101" s="132"/>
      <c r="H101" s="200"/>
      <c r="I101" s="135">
        <f>SUM(I102:I304)</f>
        <v>1462730.1399999992</v>
      </c>
      <c r="J101" s="199"/>
      <c r="K101" s="200"/>
      <c r="L101" s="697">
        <f>SUM(L102:L304)</f>
        <v>0</v>
      </c>
      <c r="M101" s="199"/>
      <c r="N101" s="200"/>
      <c r="O101" s="697">
        <f>SUM(O102:O304)</f>
        <v>0</v>
      </c>
      <c r="P101" s="199"/>
      <c r="Q101" s="200"/>
      <c r="R101" s="697">
        <f>SUM(R102:R304)</f>
        <v>1462730.1399999992</v>
      </c>
    </row>
    <row r="102" spans="1:18" s="608" customFormat="1" ht="22.5" customHeight="1" hidden="1" outlineLevel="2" collapsed="1">
      <c r="A102" s="188"/>
      <c r="B102" s="136" t="s">
        <v>23</v>
      </c>
      <c r="C102" s="136" t="s">
        <v>218</v>
      </c>
      <c r="D102" s="137" t="s">
        <v>465</v>
      </c>
      <c r="E102" s="138" t="s">
        <v>466</v>
      </c>
      <c r="F102" s="139" t="s">
        <v>265</v>
      </c>
      <c r="G102" s="140">
        <v>41.404</v>
      </c>
      <c r="H102" s="175">
        <v>25.1</v>
      </c>
      <c r="I102" s="693">
        <f>ROUND(H102*G102,2)</f>
        <v>1039.24</v>
      </c>
      <c r="J102" s="698"/>
      <c r="K102" s="175">
        <v>25.1</v>
      </c>
      <c r="L102" s="699">
        <f>ROUND(K102*J102,2)</f>
        <v>0</v>
      </c>
      <c r="M102" s="698"/>
      <c r="N102" s="175">
        <v>25.1</v>
      </c>
      <c r="O102" s="699">
        <f>ROUND(N102*M102,2)</f>
        <v>0</v>
      </c>
      <c r="P102" s="698">
        <f>M102+J102+G102</f>
        <v>41.404</v>
      </c>
      <c r="Q102" s="175">
        <v>25.1</v>
      </c>
      <c r="R102" s="699">
        <f>ROUND(Q102*P102,2)</f>
        <v>1039.24</v>
      </c>
    </row>
    <row r="103" spans="1:18" s="13" customFormat="1" ht="13.5" hidden="1" outlineLevel="3">
      <c r="A103" s="204"/>
      <c r="B103" s="142"/>
      <c r="C103" s="144" t="s">
        <v>223</v>
      </c>
      <c r="D103" s="146" t="s">
        <v>34</v>
      </c>
      <c r="E103" s="147" t="s">
        <v>2270</v>
      </c>
      <c r="F103" s="142"/>
      <c r="G103" s="148">
        <v>41.404</v>
      </c>
      <c r="H103" s="205" t="s">
        <v>34</v>
      </c>
      <c r="I103" s="142"/>
      <c r="J103" s="700"/>
      <c r="K103" s="205" t="s">
        <v>34</v>
      </c>
      <c r="L103" s="206"/>
      <c r="M103" s="700"/>
      <c r="N103" s="205" t="s">
        <v>34</v>
      </c>
      <c r="O103" s="206"/>
      <c r="P103" s="700"/>
      <c r="Q103" s="205" t="s">
        <v>34</v>
      </c>
      <c r="R103" s="206"/>
    </row>
    <row r="104" spans="1:18" s="14" customFormat="1" ht="13.5" hidden="1" outlineLevel="3">
      <c r="A104" s="207"/>
      <c r="B104" s="143"/>
      <c r="C104" s="144" t="s">
        <v>223</v>
      </c>
      <c r="D104" s="227" t="s">
        <v>2267</v>
      </c>
      <c r="E104" s="228" t="s">
        <v>227</v>
      </c>
      <c r="F104" s="143"/>
      <c r="G104" s="145">
        <v>41.404</v>
      </c>
      <c r="H104" s="208" t="s">
        <v>34</v>
      </c>
      <c r="I104" s="143"/>
      <c r="J104" s="701"/>
      <c r="K104" s="208" t="s">
        <v>34</v>
      </c>
      <c r="L104" s="209"/>
      <c r="M104" s="701"/>
      <c r="N104" s="208" t="s">
        <v>34</v>
      </c>
      <c r="O104" s="209"/>
      <c r="P104" s="701"/>
      <c r="Q104" s="208" t="s">
        <v>34</v>
      </c>
      <c r="R104" s="209"/>
    </row>
    <row r="105" spans="1:18" s="608" customFormat="1" ht="22.5" customHeight="1" hidden="1" outlineLevel="2" collapsed="1">
      <c r="A105" s="188"/>
      <c r="B105" s="136" t="s">
        <v>79</v>
      </c>
      <c r="C105" s="136" t="s">
        <v>218</v>
      </c>
      <c r="D105" s="137" t="s">
        <v>219</v>
      </c>
      <c r="E105" s="138" t="s">
        <v>220</v>
      </c>
      <c r="F105" s="139" t="s">
        <v>221</v>
      </c>
      <c r="G105" s="140">
        <v>8.281</v>
      </c>
      <c r="H105" s="175">
        <v>64.1</v>
      </c>
      <c r="I105" s="693">
        <f>ROUND(H105*G105,2)</f>
        <v>530.81</v>
      </c>
      <c r="J105" s="698"/>
      <c r="K105" s="175">
        <v>64.1</v>
      </c>
      <c r="L105" s="699">
        <f>ROUND(K105*J105,2)</f>
        <v>0</v>
      </c>
      <c r="M105" s="698"/>
      <c r="N105" s="175">
        <v>64.1</v>
      </c>
      <c r="O105" s="699">
        <f>ROUND(N105*M105,2)</f>
        <v>0</v>
      </c>
      <c r="P105" s="698">
        <f aca="true" t="shared" si="0" ref="P105:P168">M105+J105+G105</f>
        <v>8.281</v>
      </c>
      <c r="Q105" s="175">
        <v>64.1</v>
      </c>
      <c r="R105" s="699">
        <f>ROUND(Q105*P105,2)</f>
        <v>530.81</v>
      </c>
    </row>
    <row r="106" spans="1:18" s="13" customFormat="1" ht="13.5" hidden="1" outlineLevel="3">
      <c r="A106" s="204"/>
      <c r="B106" s="142"/>
      <c r="C106" s="144" t="s">
        <v>223</v>
      </c>
      <c r="D106" s="146" t="s">
        <v>34</v>
      </c>
      <c r="E106" s="147" t="s">
        <v>2271</v>
      </c>
      <c r="F106" s="142"/>
      <c r="G106" s="148">
        <v>8.281</v>
      </c>
      <c r="H106" s="205" t="s">
        <v>34</v>
      </c>
      <c r="I106" s="142"/>
      <c r="J106" s="700"/>
      <c r="K106" s="205" t="s">
        <v>34</v>
      </c>
      <c r="L106" s="206"/>
      <c r="M106" s="700"/>
      <c r="N106" s="205" t="s">
        <v>34</v>
      </c>
      <c r="O106" s="206"/>
      <c r="P106" s="700">
        <f t="shared" si="0"/>
        <v>8.281</v>
      </c>
      <c r="Q106" s="205" t="s">
        <v>34</v>
      </c>
      <c r="R106" s="206"/>
    </row>
    <row r="107" spans="1:18" s="14" customFormat="1" ht="13.5" hidden="1" outlineLevel="3">
      <c r="A107" s="207"/>
      <c r="B107" s="143"/>
      <c r="C107" s="144" t="s">
        <v>223</v>
      </c>
      <c r="D107" s="227" t="s">
        <v>2263</v>
      </c>
      <c r="E107" s="228" t="s">
        <v>227</v>
      </c>
      <c r="F107" s="143"/>
      <c r="G107" s="145">
        <v>8.281</v>
      </c>
      <c r="H107" s="208" t="s">
        <v>34</v>
      </c>
      <c r="I107" s="143"/>
      <c r="J107" s="701"/>
      <c r="K107" s="208" t="s">
        <v>34</v>
      </c>
      <c r="L107" s="209"/>
      <c r="M107" s="701"/>
      <c r="N107" s="208" t="s">
        <v>34</v>
      </c>
      <c r="O107" s="209"/>
      <c r="P107" s="701">
        <f t="shared" si="0"/>
        <v>8.281</v>
      </c>
      <c r="Q107" s="208" t="s">
        <v>34</v>
      </c>
      <c r="R107" s="209"/>
    </row>
    <row r="108" spans="1:18" s="608" customFormat="1" ht="22.5" customHeight="1" hidden="1" outlineLevel="2" collapsed="1">
      <c r="A108" s="188"/>
      <c r="B108" s="136" t="s">
        <v>83</v>
      </c>
      <c r="C108" s="136" t="s">
        <v>218</v>
      </c>
      <c r="D108" s="137" t="s">
        <v>230</v>
      </c>
      <c r="E108" s="138" t="s">
        <v>231</v>
      </c>
      <c r="F108" s="139" t="s">
        <v>221</v>
      </c>
      <c r="G108" s="140">
        <v>8.281</v>
      </c>
      <c r="H108" s="175">
        <v>68.1</v>
      </c>
      <c r="I108" s="693">
        <f>ROUND(H108*G108,2)</f>
        <v>563.94</v>
      </c>
      <c r="J108" s="698"/>
      <c r="K108" s="175">
        <v>68.1</v>
      </c>
      <c r="L108" s="699">
        <f>ROUND(K108*J108,2)</f>
        <v>0</v>
      </c>
      <c r="M108" s="698"/>
      <c r="N108" s="175">
        <v>68.1</v>
      </c>
      <c r="O108" s="699">
        <f>ROUND(N108*M108,2)</f>
        <v>0</v>
      </c>
      <c r="P108" s="698">
        <f t="shared" si="0"/>
        <v>8.281</v>
      </c>
      <c r="Q108" s="175">
        <v>68.1</v>
      </c>
      <c r="R108" s="699">
        <f>ROUND(Q108*P108,2)</f>
        <v>563.94</v>
      </c>
    </row>
    <row r="109" spans="1:18" s="13" customFormat="1" ht="13.5" hidden="1" outlineLevel="3">
      <c r="A109" s="204"/>
      <c r="B109" s="142"/>
      <c r="C109" s="144" t="s">
        <v>223</v>
      </c>
      <c r="D109" s="146" t="s">
        <v>34</v>
      </c>
      <c r="E109" s="147" t="s">
        <v>2272</v>
      </c>
      <c r="F109" s="142"/>
      <c r="G109" s="148">
        <v>8.281</v>
      </c>
      <c r="H109" s="205" t="s">
        <v>34</v>
      </c>
      <c r="I109" s="142"/>
      <c r="J109" s="700"/>
      <c r="K109" s="205" t="s">
        <v>34</v>
      </c>
      <c r="L109" s="206"/>
      <c r="M109" s="700"/>
      <c r="N109" s="205" t="s">
        <v>34</v>
      </c>
      <c r="O109" s="206"/>
      <c r="P109" s="700">
        <f t="shared" si="0"/>
        <v>8.281</v>
      </c>
      <c r="Q109" s="205" t="s">
        <v>34</v>
      </c>
      <c r="R109" s="206"/>
    </row>
    <row r="110" spans="1:18" s="608" customFormat="1" ht="22.5" customHeight="1" hidden="1" outlineLevel="2" collapsed="1">
      <c r="A110" s="188"/>
      <c r="B110" s="136" t="s">
        <v>222</v>
      </c>
      <c r="C110" s="136" t="s">
        <v>218</v>
      </c>
      <c r="D110" s="137" t="s">
        <v>2273</v>
      </c>
      <c r="E110" s="138" t="s">
        <v>2274</v>
      </c>
      <c r="F110" s="139" t="s">
        <v>265</v>
      </c>
      <c r="G110" s="140">
        <v>113.597</v>
      </c>
      <c r="H110" s="175">
        <v>25.1</v>
      </c>
      <c r="I110" s="693">
        <f>ROUND(H110*G110,2)</f>
        <v>2851.28</v>
      </c>
      <c r="J110" s="698"/>
      <c r="K110" s="175">
        <v>25.1</v>
      </c>
      <c r="L110" s="699">
        <f>ROUND(K110*J110,2)</f>
        <v>0</v>
      </c>
      <c r="M110" s="698"/>
      <c r="N110" s="175">
        <v>25.1</v>
      </c>
      <c r="O110" s="699">
        <f>ROUND(N110*M110,2)</f>
        <v>0</v>
      </c>
      <c r="P110" s="698">
        <f t="shared" si="0"/>
        <v>113.597</v>
      </c>
      <c r="Q110" s="175">
        <v>25.1</v>
      </c>
      <c r="R110" s="699">
        <f>ROUND(Q110*P110,2)</f>
        <v>2851.28</v>
      </c>
    </row>
    <row r="111" spans="1:18" s="13" customFormat="1" ht="13.5" hidden="1" outlineLevel="3">
      <c r="A111" s="204"/>
      <c r="B111" s="142"/>
      <c r="C111" s="144" t="s">
        <v>223</v>
      </c>
      <c r="D111" s="146" t="s">
        <v>34</v>
      </c>
      <c r="E111" s="147" t="s">
        <v>2258</v>
      </c>
      <c r="F111" s="142"/>
      <c r="G111" s="148">
        <v>113.597</v>
      </c>
      <c r="H111" s="205" t="s">
        <v>34</v>
      </c>
      <c r="I111" s="142"/>
      <c r="J111" s="700"/>
      <c r="K111" s="205" t="s">
        <v>34</v>
      </c>
      <c r="L111" s="206"/>
      <c r="M111" s="700"/>
      <c r="N111" s="205" t="s">
        <v>34</v>
      </c>
      <c r="O111" s="206"/>
      <c r="P111" s="700">
        <f t="shared" si="0"/>
        <v>113.597</v>
      </c>
      <c r="Q111" s="205" t="s">
        <v>34</v>
      </c>
      <c r="R111" s="206"/>
    </row>
    <row r="112" spans="1:18" s="608" customFormat="1" ht="22.5" customHeight="1" hidden="1" outlineLevel="2" collapsed="1">
      <c r="A112" s="188"/>
      <c r="B112" s="136" t="s">
        <v>243</v>
      </c>
      <c r="C112" s="136" t="s">
        <v>218</v>
      </c>
      <c r="D112" s="137" t="s">
        <v>2275</v>
      </c>
      <c r="E112" s="138" t="s">
        <v>2276</v>
      </c>
      <c r="F112" s="139" t="s">
        <v>265</v>
      </c>
      <c r="G112" s="140">
        <v>113.597</v>
      </c>
      <c r="H112" s="175">
        <v>25.1</v>
      </c>
      <c r="I112" s="693">
        <f>ROUND(H112*G112,2)</f>
        <v>2851.28</v>
      </c>
      <c r="J112" s="698"/>
      <c r="K112" s="175">
        <v>25.1</v>
      </c>
      <c r="L112" s="699">
        <f>ROUND(K112*J112,2)</f>
        <v>0</v>
      </c>
      <c r="M112" s="698"/>
      <c r="N112" s="175">
        <v>25.1</v>
      </c>
      <c r="O112" s="699">
        <f>ROUND(N112*M112,2)</f>
        <v>0</v>
      </c>
      <c r="P112" s="698">
        <f t="shared" si="0"/>
        <v>113.597</v>
      </c>
      <c r="Q112" s="175">
        <v>25.1</v>
      </c>
      <c r="R112" s="699">
        <f>ROUND(Q112*P112,2)</f>
        <v>2851.28</v>
      </c>
    </row>
    <row r="113" spans="1:18" s="13" customFormat="1" ht="13.5" hidden="1" outlineLevel="3">
      <c r="A113" s="204"/>
      <c r="B113" s="142"/>
      <c r="C113" s="144" t="s">
        <v>223</v>
      </c>
      <c r="D113" s="146" t="s">
        <v>34</v>
      </c>
      <c r="E113" s="147" t="s">
        <v>2258</v>
      </c>
      <c r="F113" s="142"/>
      <c r="G113" s="148">
        <v>113.597</v>
      </c>
      <c r="H113" s="205" t="s">
        <v>34</v>
      </c>
      <c r="I113" s="142"/>
      <c r="J113" s="700"/>
      <c r="K113" s="205" t="s">
        <v>34</v>
      </c>
      <c r="L113" s="206"/>
      <c r="M113" s="700"/>
      <c r="N113" s="205" t="s">
        <v>34</v>
      </c>
      <c r="O113" s="206"/>
      <c r="P113" s="700">
        <f t="shared" si="0"/>
        <v>113.597</v>
      </c>
      <c r="Q113" s="205" t="s">
        <v>34</v>
      </c>
      <c r="R113" s="206"/>
    </row>
    <row r="114" spans="1:18" s="608" customFormat="1" ht="22.5" customHeight="1" hidden="1" outlineLevel="2">
      <c r="A114" s="188"/>
      <c r="B114" s="136" t="s">
        <v>248</v>
      </c>
      <c r="C114" s="136" t="s">
        <v>218</v>
      </c>
      <c r="D114" s="137" t="s">
        <v>383</v>
      </c>
      <c r="E114" s="138" t="s">
        <v>384</v>
      </c>
      <c r="F114" s="139" t="s">
        <v>292</v>
      </c>
      <c r="G114" s="140">
        <v>53.157</v>
      </c>
      <c r="H114" s="175">
        <v>37.2</v>
      </c>
      <c r="I114" s="693">
        <f>ROUND(H114*G114,2)</f>
        <v>1977.44</v>
      </c>
      <c r="J114" s="698"/>
      <c r="K114" s="175">
        <v>37.2</v>
      </c>
      <c r="L114" s="699">
        <f>ROUND(K114*J114,2)</f>
        <v>0</v>
      </c>
      <c r="M114" s="698"/>
      <c r="N114" s="175">
        <v>37.2</v>
      </c>
      <c r="O114" s="699">
        <f>ROUND(N114*M114,2)</f>
        <v>0</v>
      </c>
      <c r="P114" s="698">
        <f t="shared" si="0"/>
        <v>53.157</v>
      </c>
      <c r="Q114" s="175">
        <v>37.2</v>
      </c>
      <c r="R114" s="699">
        <f>ROUND(Q114*P114,2)</f>
        <v>1977.44</v>
      </c>
    </row>
    <row r="115" spans="1:18" s="608" customFormat="1" ht="22.5" customHeight="1" hidden="1" outlineLevel="2" collapsed="1">
      <c r="A115" s="188"/>
      <c r="B115" s="136" t="s">
        <v>253</v>
      </c>
      <c r="C115" s="136" t="s">
        <v>218</v>
      </c>
      <c r="D115" s="137" t="s">
        <v>386</v>
      </c>
      <c r="E115" s="138" t="s">
        <v>387</v>
      </c>
      <c r="F115" s="139" t="s">
        <v>292</v>
      </c>
      <c r="G115" s="140">
        <v>1169.454</v>
      </c>
      <c r="H115" s="175">
        <v>6.2</v>
      </c>
      <c r="I115" s="693">
        <f>ROUND(H115*G115,2)</f>
        <v>7250.61</v>
      </c>
      <c r="J115" s="698"/>
      <c r="K115" s="175">
        <v>6.2</v>
      </c>
      <c r="L115" s="699">
        <f>ROUND(K115*J115,2)</f>
        <v>0</v>
      </c>
      <c r="M115" s="698"/>
      <c r="N115" s="175">
        <v>6.2</v>
      </c>
      <c r="O115" s="699">
        <f>ROUND(N115*M115,2)</f>
        <v>0</v>
      </c>
      <c r="P115" s="698">
        <f t="shared" si="0"/>
        <v>1169.454</v>
      </c>
      <c r="Q115" s="175">
        <v>6.2</v>
      </c>
      <c r="R115" s="699">
        <f>ROUND(Q115*P115,2)</f>
        <v>7250.61</v>
      </c>
    </row>
    <row r="116" spans="1:18" s="13" customFormat="1" ht="13.5" hidden="1" outlineLevel="3">
      <c r="A116" s="204"/>
      <c r="B116" s="142"/>
      <c r="C116" s="144" t="s">
        <v>223</v>
      </c>
      <c r="D116" s="142"/>
      <c r="E116" s="147" t="s">
        <v>2277</v>
      </c>
      <c r="F116" s="142"/>
      <c r="G116" s="148">
        <v>1169.454</v>
      </c>
      <c r="H116" s="205" t="s">
        <v>34</v>
      </c>
      <c r="I116" s="142"/>
      <c r="J116" s="700"/>
      <c r="K116" s="205" t="s">
        <v>34</v>
      </c>
      <c r="L116" s="206"/>
      <c r="M116" s="700"/>
      <c r="N116" s="205" t="s">
        <v>34</v>
      </c>
      <c r="O116" s="206"/>
      <c r="P116" s="700">
        <f t="shared" si="0"/>
        <v>1169.454</v>
      </c>
      <c r="Q116" s="205" t="s">
        <v>34</v>
      </c>
      <c r="R116" s="206"/>
    </row>
    <row r="117" spans="1:18" s="608" customFormat="1" ht="22.5" customHeight="1" hidden="1" outlineLevel="2">
      <c r="A117" s="188"/>
      <c r="B117" s="136" t="s">
        <v>257</v>
      </c>
      <c r="C117" s="136" t="s">
        <v>218</v>
      </c>
      <c r="D117" s="137" t="s">
        <v>2278</v>
      </c>
      <c r="E117" s="138" t="s">
        <v>2279</v>
      </c>
      <c r="F117" s="139" t="s">
        <v>292</v>
      </c>
      <c r="G117" s="140">
        <v>53.157</v>
      </c>
      <c r="H117" s="175">
        <v>348.3</v>
      </c>
      <c r="I117" s="693">
        <f>ROUND(H117*G117,2)</f>
        <v>18514.58</v>
      </c>
      <c r="J117" s="698"/>
      <c r="K117" s="175">
        <v>348.3</v>
      </c>
      <c r="L117" s="699">
        <f>ROUND(K117*J117,2)</f>
        <v>0</v>
      </c>
      <c r="M117" s="698"/>
      <c r="N117" s="175">
        <v>348.3</v>
      </c>
      <c r="O117" s="699">
        <f>ROUND(N117*M117,2)</f>
        <v>0</v>
      </c>
      <c r="P117" s="698">
        <f t="shared" si="0"/>
        <v>53.157</v>
      </c>
      <c r="Q117" s="175">
        <v>348.3</v>
      </c>
      <c r="R117" s="699">
        <f>ROUND(Q117*P117,2)</f>
        <v>18514.58</v>
      </c>
    </row>
    <row r="118" spans="1:18" s="608" customFormat="1" ht="22.5" customHeight="1" hidden="1" outlineLevel="2" collapsed="1">
      <c r="A118" s="188"/>
      <c r="B118" s="136" t="s">
        <v>262</v>
      </c>
      <c r="C118" s="136" t="s">
        <v>218</v>
      </c>
      <c r="D118" s="137" t="s">
        <v>2280</v>
      </c>
      <c r="E118" s="138" t="s">
        <v>2281</v>
      </c>
      <c r="F118" s="139" t="s">
        <v>265</v>
      </c>
      <c r="G118" s="140">
        <v>113.597</v>
      </c>
      <c r="H118" s="175">
        <v>48.8</v>
      </c>
      <c r="I118" s="693">
        <f>ROUND(H118*G118,2)</f>
        <v>5543.53</v>
      </c>
      <c r="J118" s="698"/>
      <c r="K118" s="175">
        <v>48.8</v>
      </c>
      <c r="L118" s="699">
        <f>ROUND(K118*J118,2)</f>
        <v>0</v>
      </c>
      <c r="M118" s="698"/>
      <c r="N118" s="175">
        <v>48.8</v>
      </c>
      <c r="O118" s="699">
        <f>ROUND(N118*M118,2)</f>
        <v>0</v>
      </c>
      <c r="P118" s="698">
        <f t="shared" si="0"/>
        <v>113.597</v>
      </c>
      <c r="Q118" s="175">
        <v>48.8</v>
      </c>
      <c r="R118" s="699">
        <f>ROUND(Q118*P118,2)</f>
        <v>5543.53</v>
      </c>
    </row>
    <row r="119" spans="1:18" s="12" customFormat="1" ht="13.5" hidden="1" outlineLevel="3">
      <c r="A119" s="214"/>
      <c r="B119" s="141"/>
      <c r="C119" s="144" t="s">
        <v>223</v>
      </c>
      <c r="D119" s="215" t="s">
        <v>34</v>
      </c>
      <c r="E119" s="229" t="s">
        <v>2282</v>
      </c>
      <c r="F119" s="141"/>
      <c r="G119" s="215" t="s">
        <v>34</v>
      </c>
      <c r="H119" s="216" t="s">
        <v>34</v>
      </c>
      <c r="I119" s="141"/>
      <c r="J119" s="702"/>
      <c r="K119" s="216" t="s">
        <v>34</v>
      </c>
      <c r="L119" s="217"/>
      <c r="M119" s="702"/>
      <c r="N119" s="216" t="s">
        <v>34</v>
      </c>
      <c r="O119" s="217"/>
      <c r="P119" s="702" t="e">
        <f t="shared" si="0"/>
        <v>#VALUE!</v>
      </c>
      <c r="Q119" s="216" t="s">
        <v>34</v>
      </c>
      <c r="R119" s="217"/>
    </row>
    <row r="120" spans="1:18" s="13" customFormat="1" ht="13.5" hidden="1" outlineLevel="3">
      <c r="A120" s="204"/>
      <c r="B120" s="142"/>
      <c r="C120" s="144" t="s">
        <v>223</v>
      </c>
      <c r="D120" s="146" t="s">
        <v>34</v>
      </c>
      <c r="E120" s="147" t="s">
        <v>2283</v>
      </c>
      <c r="F120" s="142"/>
      <c r="G120" s="148">
        <v>102.151</v>
      </c>
      <c r="H120" s="205" t="s">
        <v>34</v>
      </c>
      <c r="I120" s="142"/>
      <c r="J120" s="700"/>
      <c r="K120" s="205" t="s">
        <v>34</v>
      </c>
      <c r="L120" s="206"/>
      <c r="M120" s="700"/>
      <c r="N120" s="205" t="s">
        <v>34</v>
      </c>
      <c r="O120" s="206"/>
      <c r="P120" s="700">
        <f t="shared" si="0"/>
        <v>102.151</v>
      </c>
      <c r="Q120" s="205" t="s">
        <v>34</v>
      </c>
      <c r="R120" s="206"/>
    </row>
    <row r="121" spans="1:18" s="13" customFormat="1" ht="13.5" hidden="1" outlineLevel="3">
      <c r="A121" s="204"/>
      <c r="B121" s="142"/>
      <c r="C121" s="144" t="s">
        <v>223</v>
      </c>
      <c r="D121" s="146" t="s">
        <v>34</v>
      </c>
      <c r="E121" s="147" t="s">
        <v>2284</v>
      </c>
      <c r="F121" s="142"/>
      <c r="G121" s="148">
        <v>4.686</v>
      </c>
      <c r="H121" s="205" t="s">
        <v>34</v>
      </c>
      <c r="I121" s="142"/>
      <c r="J121" s="700"/>
      <c r="K121" s="205" t="s">
        <v>34</v>
      </c>
      <c r="L121" s="206"/>
      <c r="M121" s="700"/>
      <c r="N121" s="205" t="s">
        <v>34</v>
      </c>
      <c r="O121" s="206"/>
      <c r="P121" s="700">
        <f t="shared" si="0"/>
        <v>4.686</v>
      </c>
      <c r="Q121" s="205" t="s">
        <v>34</v>
      </c>
      <c r="R121" s="206"/>
    </row>
    <row r="122" spans="1:18" s="13" customFormat="1" ht="13.5" hidden="1" outlineLevel="3">
      <c r="A122" s="204"/>
      <c r="B122" s="142"/>
      <c r="C122" s="144" t="s">
        <v>223</v>
      </c>
      <c r="D122" s="146" t="s">
        <v>34</v>
      </c>
      <c r="E122" s="147" t="s">
        <v>2285</v>
      </c>
      <c r="F122" s="142"/>
      <c r="G122" s="148">
        <v>6.76</v>
      </c>
      <c r="H122" s="205" t="s">
        <v>34</v>
      </c>
      <c r="I122" s="142"/>
      <c r="J122" s="700"/>
      <c r="K122" s="205" t="s">
        <v>34</v>
      </c>
      <c r="L122" s="206"/>
      <c r="M122" s="700"/>
      <c r="N122" s="205" t="s">
        <v>34</v>
      </c>
      <c r="O122" s="206"/>
      <c r="P122" s="700">
        <f t="shared" si="0"/>
        <v>6.76</v>
      </c>
      <c r="Q122" s="205" t="s">
        <v>34</v>
      </c>
      <c r="R122" s="206"/>
    </row>
    <row r="123" spans="1:18" s="14" customFormat="1" ht="13.5" hidden="1" outlineLevel="3">
      <c r="A123" s="207"/>
      <c r="B123" s="143"/>
      <c r="C123" s="144" t="s">
        <v>223</v>
      </c>
      <c r="D123" s="227" t="s">
        <v>2258</v>
      </c>
      <c r="E123" s="228" t="s">
        <v>227</v>
      </c>
      <c r="F123" s="143"/>
      <c r="G123" s="145">
        <v>113.597</v>
      </c>
      <c r="H123" s="208" t="s">
        <v>34</v>
      </c>
      <c r="I123" s="143"/>
      <c r="J123" s="701"/>
      <c r="K123" s="208" t="s">
        <v>34</v>
      </c>
      <c r="L123" s="209"/>
      <c r="M123" s="701"/>
      <c r="N123" s="208" t="s">
        <v>34</v>
      </c>
      <c r="O123" s="209"/>
      <c r="P123" s="701">
        <f t="shared" si="0"/>
        <v>113.597</v>
      </c>
      <c r="Q123" s="208" t="s">
        <v>34</v>
      </c>
      <c r="R123" s="209"/>
    </row>
    <row r="124" spans="1:18" s="608" customFormat="1" ht="22.5" customHeight="1" hidden="1" outlineLevel="2" collapsed="1">
      <c r="A124" s="188"/>
      <c r="B124" s="136" t="s">
        <v>28</v>
      </c>
      <c r="C124" s="136" t="s">
        <v>218</v>
      </c>
      <c r="D124" s="137" t="s">
        <v>432</v>
      </c>
      <c r="E124" s="138" t="s">
        <v>433</v>
      </c>
      <c r="F124" s="139" t="s">
        <v>366</v>
      </c>
      <c r="G124" s="140">
        <v>128.92</v>
      </c>
      <c r="H124" s="175">
        <v>55.7</v>
      </c>
      <c r="I124" s="693">
        <f>ROUND(H124*G124,2)</f>
        <v>7180.84</v>
      </c>
      <c r="J124" s="698"/>
      <c r="K124" s="175">
        <v>55.7</v>
      </c>
      <c r="L124" s="699">
        <f>ROUND(K124*J124,2)</f>
        <v>0</v>
      </c>
      <c r="M124" s="698"/>
      <c r="N124" s="175">
        <v>55.7</v>
      </c>
      <c r="O124" s="699">
        <f>ROUND(N124*M124,2)</f>
        <v>0</v>
      </c>
      <c r="P124" s="698">
        <f t="shared" si="0"/>
        <v>128.92</v>
      </c>
      <c r="Q124" s="175">
        <v>55.7</v>
      </c>
      <c r="R124" s="699">
        <f>ROUND(Q124*P124,2)</f>
        <v>7180.84</v>
      </c>
    </row>
    <row r="125" spans="1:18" s="12" customFormat="1" ht="13.5" hidden="1" outlineLevel="3">
      <c r="A125" s="214"/>
      <c r="B125" s="141"/>
      <c r="C125" s="144" t="s">
        <v>223</v>
      </c>
      <c r="D125" s="215" t="s">
        <v>34</v>
      </c>
      <c r="E125" s="229" t="s">
        <v>2282</v>
      </c>
      <c r="F125" s="141"/>
      <c r="G125" s="215" t="s">
        <v>34</v>
      </c>
      <c r="H125" s="216" t="s">
        <v>34</v>
      </c>
      <c r="I125" s="141"/>
      <c r="J125" s="702"/>
      <c r="K125" s="216" t="s">
        <v>34</v>
      </c>
      <c r="L125" s="217"/>
      <c r="M125" s="702"/>
      <c r="N125" s="216" t="s">
        <v>34</v>
      </c>
      <c r="O125" s="217"/>
      <c r="P125" s="702" t="e">
        <f t="shared" si="0"/>
        <v>#VALUE!</v>
      </c>
      <c r="Q125" s="216" t="s">
        <v>34</v>
      </c>
      <c r="R125" s="217"/>
    </row>
    <row r="126" spans="1:18" s="13" customFormat="1" ht="13.5" hidden="1" outlineLevel="3">
      <c r="A126" s="204"/>
      <c r="B126" s="142"/>
      <c r="C126" s="144" t="s">
        <v>223</v>
      </c>
      <c r="D126" s="146" t="s">
        <v>34</v>
      </c>
      <c r="E126" s="147" t="s">
        <v>2286</v>
      </c>
      <c r="F126" s="142"/>
      <c r="G126" s="148">
        <v>109.84</v>
      </c>
      <c r="H126" s="205" t="s">
        <v>34</v>
      </c>
      <c r="I126" s="142"/>
      <c r="J126" s="700"/>
      <c r="K126" s="205" t="s">
        <v>34</v>
      </c>
      <c r="L126" s="206"/>
      <c r="M126" s="700"/>
      <c r="N126" s="205" t="s">
        <v>34</v>
      </c>
      <c r="O126" s="206"/>
      <c r="P126" s="700">
        <f t="shared" si="0"/>
        <v>109.84</v>
      </c>
      <c r="Q126" s="205" t="s">
        <v>34</v>
      </c>
      <c r="R126" s="206"/>
    </row>
    <row r="127" spans="1:18" s="13" customFormat="1" ht="13.5" hidden="1" outlineLevel="3">
      <c r="A127" s="204"/>
      <c r="B127" s="142"/>
      <c r="C127" s="144" t="s">
        <v>223</v>
      </c>
      <c r="D127" s="146" t="s">
        <v>34</v>
      </c>
      <c r="E127" s="147" t="s">
        <v>2287</v>
      </c>
      <c r="F127" s="142"/>
      <c r="G127" s="148">
        <v>8.68</v>
      </c>
      <c r="H127" s="205" t="s">
        <v>34</v>
      </c>
      <c r="I127" s="142"/>
      <c r="J127" s="700"/>
      <c r="K127" s="205" t="s">
        <v>34</v>
      </c>
      <c r="L127" s="206"/>
      <c r="M127" s="700"/>
      <c r="N127" s="205" t="s">
        <v>34</v>
      </c>
      <c r="O127" s="206"/>
      <c r="P127" s="700">
        <f t="shared" si="0"/>
        <v>8.68</v>
      </c>
      <c r="Q127" s="205" t="s">
        <v>34</v>
      </c>
      <c r="R127" s="206"/>
    </row>
    <row r="128" spans="1:18" s="13" customFormat="1" ht="13.5" hidden="1" outlineLevel="3">
      <c r="A128" s="204"/>
      <c r="B128" s="142"/>
      <c r="C128" s="144" t="s">
        <v>223</v>
      </c>
      <c r="D128" s="146" t="s">
        <v>34</v>
      </c>
      <c r="E128" s="147" t="s">
        <v>2288</v>
      </c>
      <c r="F128" s="142"/>
      <c r="G128" s="148">
        <v>10.4</v>
      </c>
      <c r="H128" s="205" t="s">
        <v>34</v>
      </c>
      <c r="I128" s="142"/>
      <c r="J128" s="700"/>
      <c r="K128" s="205" t="s">
        <v>34</v>
      </c>
      <c r="L128" s="206"/>
      <c r="M128" s="700"/>
      <c r="N128" s="205" t="s">
        <v>34</v>
      </c>
      <c r="O128" s="206"/>
      <c r="P128" s="700">
        <f t="shared" si="0"/>
        <v>10.4</v>
      </c>
      <c r="Q128" s="205" t="s">
        <v>34</v>
      </c>
      <c r="R128" s="206"/>
    </row>
    <row r="129" spans="1:18" s="14" customFormat="1" ht="13.5" hidden="1" outlineLevel="3">
      <c r="A129" s="207"/>
      <c r="B129" s="143"/>
      <c r="C129" s="144" t="s">
        <v>223</v>
      </c>
      <c r="D129" s="227" t="s">
        <v>34</v>
      </c>
      <c r="E129" s="228" t="s">
        <v>227</v>
      </c>
      <c r="F129" s="143"/>
      <c r="G129" s="145">
        <v>128.92</v>
      </c>
      <c r="H129" s="208" t="s">
        <v>34</v>
      </c>
      <c r="I129" s="143"/>
      <c r="J129" s="701"/>
      <c r="K129" s="208" t="s">
        <v>34</v>
      </c>
      <c r="L129" s="209"/>
      <c r="M129" s="701"/>
      <c r="N129" s="208" t="s">
        <v>34</v>
      </c>
      <c r="O129" s="209"/>
      <c r="P129" s="701">
        <f t="shared" si="0"/>
        <v>128.92</v>
      </c>
      <c r="Q129" s="208" t="s">
        <v>34</v>
      </c>
      <c r="R129" s="209"/>
    </row>
    <row r="130" spans="1:18" s="608" customFormat="1" ht="22.5" customHeight="1" hidden="1" outlineLevel="2">
      <c r="A130" s="188"/>
      <c r="B130" s="136" t="s">
        <v>216</v>
      </c>
      <c r="C130" s="136" t="s">
        <v>218</v>
      </c>
      <c r="D130" s="137" t="s">
        <v>383</v>
      </c>
      <c r="E130" s="138" t="s">
        <v>384</v>
      </c>
      <c r="F130" s="139" t="s">
        <v>292</v>
      </c>
      <c r="G130" s="140">
        <v>35.363</v>
      </c>
      <c r="H130" s="175">
        <v>37.2</v>
      </c>
      <c r="I130" s="693">
        <f>ROUND(H130*G130,2)</f>
        <v>1315.5</v>
      </c>
      <c r="J130" s="698"/>
      <c r="K130" s="175">
        <v>37.2</v>
      </c>
      <c r="L130" s="699">
        <f>ROUND(K130*J130,2)</f>
        <v>0</v>
      </c>
      <c r="M130" s="698"/>
      <c r="N130" s="175">
        <v>37.2</v>
      </c>
      <c r="O130" s="699">
        <f>ROUND(N130*M130,2)</f>
        <v>0</v>
      </c>
      <c r="P130" s="698">
        <f t="shared" si="0"/>
        <v>35.363</v>
      </c>
      <c r="Q130" s="175">
        <v>37.2</v>
      </c>
      <c r="R130" s="699">
        <f>ROUND(Q130*P130,2)</f>
        <v>1315.5</v>
      </c>
    </row>
    <row r="131" spans="1:18" s="608" customFormat="1" ht="22.5" customHeight="1" hidden="1" outlineLevel="2" collapsed="1">
      <c r="A131" s="188"/>
      <c r="B131" s="136" t="s">
        <v>272</v>
      </c>
      <c r="C131" s="136" t="s">
        <v>218</v>
      </c>
      <c r="D131" s="137" t="s">
        <v>386</v>
      </c>
      <c r="E131" s="138" t="s">
        <v>387</v>
      </c>
      <c r="F131" s="139" t="s">
        <v>292</v>
      </c>
      <c r="G131" s="140">
        <v>176.815</v>
      </c>
      <c r="H131" s="175">
        <v>6.2</v>
      </c>
      <c r="I131" s="693">
        <f>ROUND(H131*G131,2)</f>
        <v>1096.25</v>
      </c>
      <c r="J131" s="698"/>
      <c r="K131" s="175">
        <v>6.2</v>
      </c>
      <c r="L131" s="699">
        <f>ROUND(K131*J131,2)</f>
        <v>0</v>
      </c>
      <c r="M131" s="698"/>
      <c r="N131" s="175">
        <v>6.2</v>
      </c>
      <c r="O131" s="699">
        <f>ROUND(N131*M131,2)</f>
        <v>0</v>
      </c>
      <c r="P131" s="698">
        <f t="shared" si="0"/>
        <v>176.815</v>
      </c>
      <c r="Q131" s="175">
        <v>6.2</v>
      </c>
      <c r="R131" s="699">
        <f>ROUND(Q131*P131,2)</f>
        <v>1096.25</v>
      </c>
    </row>
    <row r="132" spans="1:18" s="13" customFormat="1" ht="13.5" hidden="1" outlineLevel="3">
      <c r="A132" s="204"/>
      <c r="B132" s="142"/>
      <c r="C132" s="144" t="s">
        <v>223</v>
      </c>
      <c r="D132" s="142"/>
      <c r="E132" s="147" t="s">
        <v>2289</v>
      </c>
      <c r="F132" s="142"/>
      <c r="G132" s="148">
        <v>176.815</v>
      </c>
      <c r="H132" s="205" t="s">
        <v>34</v>
      </c>
      <c r="I132" s="142"/>
      <c r="J132" s="700"/>
      <c r="K132" s="205" t="s">
        <v>34</v>
      </c>
      <c r="L132" s="206"/>
      <c r="M132" s="700"/>
      <c r="N132" s="205" t="s">
        <v>34</v>
      </c>
      <c r="O132" s="206"/>
      <c r="P132" s="700">
        <f t="shared" si="0"/>
        <v>176.815</v>
      </c>
      <c r="Q132" s="205" t="s">
        <v>34</v>
      </c>
      <c r="R132" s="206"/>
    </row>
    <row r="133" spans="1:18" s="608" customFormat="1" ht="22.5" customHeight="1" hidden="1" outlineLevel="2">
      <c r="A133" s="188"/>
      <c r="B133" s="136" t="s">
        <v>158</v>
      </c>
      <c r="C133" s="136" t="s">
        <v>218</v>
      </c>
      <c r="D133" s="137" t="s">
        <v>2290</v>
      </c>
      <c r="E133" s="138" t="s">
        <v>2291</v>
      </c>
      <c r="F133" s="139" t="s">
        <v>292</v>
      </c>
      <c r="G133" s="140">
        <v>35.363</v>
      </c>
      <c r="H133" s="175">
        <v>543.3</v>
      </c>
      <c r="I133" s="693">
        <f>ROUND(H133*G133,2)</f>
        <v>19212.72</v>
      </c>
      <c r="J133" s="698"/>
      <c r="K133" s="175">
        <v>543.3</v>
      </c>
      <c r="L133" s="699">
        <f>ROUND(K133*J133,2)</f>
        <v>0</v>
      </c>
      <c r="M133" s="698"/>
      <c r="N133" s="175">
        <v>543.3</v>
      </c>
      <c r="O133" s="699">
        <f>ROUND(N133*M133,2)</f>
        <v>0</v>
      </c>
      <c r="P133" s="698">
        <f t="shared" si="0"/>
        <v>35.363</v>
      </c>
      <c r="Q133" s="175">
        <v>543.3</v>
      </c>
      <c r="R133" s="699">
        <f>ROUND(Q133*P133,2)</f>
        <v>19212.72</v>
      </c>
    </row>
    <row r="134" spans="1:18" s="608" customFormat="1" ht="31.5" customHeight="1" hidden="1" outlineLevel="2">
      <c r="A134" s="188"/>
      <c r="B134" s="136" t="s">
        <v>278</v>
      </c>
      <c r="C134" s="136" t="s">
        <v>218</v>
      </c>
      <c r="D134" s="137" t="s">
        <v>457</v>
      </c>
      <c r="E134" s="138" t="s">
        <v>458</v>
      </c>
      <c r="F134" s="139" t="s">
        <v>454</v>
      </c>
      <c r="G134" s="140">
        <v>2415</v>
      </c>
      <c r="H134" s="175">
        <v>16.7</v>
      </c>
      <c r="I134" s="693">
        <f>ROUND(H134*G134,2)</f>
        <v>40330.5</v>
      </c>
      <c r="J134" s="698"/>
      <c r="K134" s="175">
        <v>16.7</v>
      </c>
      <c r="L134" s="699">
        <f>ROUND(K134*J134,2)</f>
        <v>0</v>
      </c>
      <c r="M134" s="698"/>
      <c r="N134" s="175">
        <v>16.7</v>
      </c>
      <c r="O134" s="699">
        <f>ROUND(N134*M134,2)</f>
        <v>0</v>
      </c>
      <c r="P134" s="698">
        <f t="shared" si="0"/>
        <v>2415</v>
      </c>
      <c r="Q134" s="175">
        <v>16.7</v>
      </c>
      <c r="R134" s="699">
        <f>ROUND(Q134*P134,2)</f>
        <v>40330.5</v>
      </c>
    </row>
    <row r="135" spans="1:18" s="608" customFormat="1" ht="22.5" customHeight="1" hidden="1" outlineLevel="2" collapsed="1">
      <c r="A135" s="188"/>
      <c r="B135" s="136" t="s">
        <v>8</v>
      </c>
      <c r="C135" s="136" t="s">
        <v>218</v>
      </c>
      <c r="D135" s="137" t="s">
        <v>476</v>
      </c>
      <c r="E135" s="138" t="s">
        <v>477</v>
      </c>
      <c r="F135" s="139" t="s">
        <v>366</v>
      </c>
      <c r="G135" s="140">
        <v>1.86</v>
      </c>
      <c r="H135" s="175">
        <v>132.4</v>
      </c>
      <c r="I135" s="693">
        <f>ROUND(H135*G135,2)</f>
        <v>246.26</v>
      </c>
      <c r="J135" s="698"/>
      <c r="K135" s="175">
        <v>132.4</v>
      </c>
      <c r="L135" s="699">
        <f>ROUND(K135*J135,2)</f>
        <v>0</v>
      </c>
      <c r="M135" s="698"/>
      <c r="N135" s="175">
        <v>132.4</v>
      </c>
      <c r="O135" s="699">
        <f>ROUND(N135*M135,2)</f>
        <v>0</v>
      </c>
      <c r="P135" s="698">
        <f t="shared" si="0"/>
        <v>1.86</v>
      </c>
      <c r="Q135" s="175">
        <v>132.4</v>
      </c>
      <c r="R135" s="699">
        <f>ROUND(Q135*P135,2)</f>
        <v>246.26</v>
      </c>
    </row>
    <row r="136" spans="1:18" s="13" customFormat="1" ht="13.5" hidden="1" outlineLevel="3">
      <c r="A136" s="204"/>
      <c r="B136" s="142"/>
      <c r="C136" s="144" t="s">
        <v>223</v>
      </c>
      <c r="D136" s="146" t="s">
        <v>34</v>
      </c>
      <c r="E136" s="147" t="s">
        <v>2292</v>
      </c>
      <c r="F136" s="142"/>
      <c r="G136" s="148">
        <v>1.86</v>
      </c>
      <c r="H136" s="205" t="s">
        <v>34</v>
      </c>
      <c r="I136" s="142"/>
      <c r="J136" s="700"/>
      <c r="K136" s="205" t="s">
        <v>34</v>
      </c>
      <c r="L136" s="206"/>
      <c r="M136" s="700"/>
      <c r="N136" s="205" t="s">
        <v>34</v>
      </c>
      <c r="O136" s="206"/>
      <c r="P136" s="700">
        <f t="shared" si="0"/>
        <v>1.86</v>
      </c>
      <c r="Q136" s="205" t="s">
        <v>34</v>
      </c>
      <c r="R136" s="206"/>
    </row>
    <row r="137" spans="1:18" s="14" customFormat="1" ht="13.5" hidden="1" outlineLevel="3">
      <c r="A137" s="207"/>
      <c r="B137" s="143"/>
      <c r="C137" s="144" t="s">
        <v>223</v>
      </c>
      <c r="D137" s="227" t="s">
        <v>144</v>
      </c>
      <c r="E137" s="228" t="s">
        <v>227</v>
      </c>
      <c r="F137" s="143"/>
      <c r="G137" s="145">
        <v>1.86</v>
      </c>
      <c r="H137" s="208" t="s">
        <v>34</v>
      </c>
      <c r="I137" s="143"/>
      <c r="J137" s="701"/>
      <c r="K137" s="208" t="s">
        <v>34</v>
      </c>
      <c r="L137" s="209"/>
      <c r="M137" s="701"/>
      <c r="N137" s="208" t="s">
        <v>34</v>
      </c>
      <c r="O137" s="209"/>
      <c r="P137" s="701">
        <f t="shared" si="0"/>
        <v>1.86</v>
      </c>
      <c r="Q137" s="208" t="s">
        <v>34</v>
      </c>
      <c r="R137" s="209"/>
    </row>
    <row r="138" spans="1:18" s="608" customFormat="1" ht="22.5" customHeight="1" hidden="1" outlineLevel="2" collapsed="1">
      <c r="A138" s="188"/>
      <c r="B138" s="136" t="s">
        <v>285</v>
      </c>
      <c r="C138" s="136" t="s">
        <v>218</v>
      </c>
      <c r="D138" s="137" t="s">
        <v>480</v>
      </c>
      <c r="E138" s="138" t="s">
        <v>481</v>
      </c>
      <c r="F138" s="139" t="s">
        <v>366</v>
      </c>
      <c r="G138" s="140">
        <v>3.72</v>
      </c>
      <c r="H138" s="175">
        <v>278.6</v>
      </c>
      <c r="I138" s="693">
        <f>ROUND(H138*G138,2)</f>
        <v>1036.39</v>
      </c>
      <c r="J138" s="698"/>
      <c r="K138" s="175">
        <v>278.6</v>
      </c>
      <c r="L138" s="699">
        <f>ROUND(K138*J138,2)</f>
        <v>0</v>
      </c>
      <c r="M138" s="698"/>
      <c r="N138" s="175">
        <v>278.6</v>
      </c>
      <c r="O138" s="699">
        <f>ROUND(N138*M138,2)</f>
        <v>0</v>
      </c>
      <c r="P138" s="698">
        <f t="shared" si="0"/>
        <v>3.72</v>
      </c>
      <c r="Q138" s="175">
        <v>278.6</v>
      </c>
      <c r="R138" s="699">
        <f>ROUND(Q138*P138,2)</f>
        <v>1036.39</v>
      </c>
    </row>
    <row r="139" spans="1:18" s="12" customFormat="1" ht="13.5" hidden="1" outlineLevel="3">
      <c r="A139" s="214"/>
      <c r="B139" s="141"/>
      <c r="C139" s="144" t="s">
        <v>223</v>
      </c>
      <c r="D139" s="215" t="s">
        <v>34</v>
      </c>
      <c r="E139" s="229" t="s">
        <v>2293</v>
      </c>
      <c r="F139" s="141"/>
      <c r="G139" s="215" t="s">
        <v>34</v>
      </c>
      <c r="H139" s="216" t="s">
        <v>34</v>
      </c>
      <c r="I139" s="141"/>
      <c r="J139" s="702"/>
      <c r="K139" s="216" t="s">
        <v>34</v>
      </c>
      <c r="L139" s="217"/>
      <c r="M139" s="702"/>
      <c r="N139" s="216" t="s">
        <v>34</v>
      </c>
      <c r="O139" s="217"/>
      <c r="P139" s="702" t="e">
        <f t="shared" si="0"/>
        <v>#VALUE!</v>
      </c>
      <c r="Q139" s="216" t="s">
        <v>34</v>
      </c>
      <c r="R139" s="217"/>
    </row>
    <row r="140" spans="1:18" s="13" customFormat="1" ht="13.5" hidden="1" outlineLevel="3">
      <c r="A140" s="204"/>
      <c r="B140" s="142"/>
      <c r="C140" s="144" t="s">
        <v>223</v>
      </c>
      <c r="D140" s="146" t="s">
        <v>34</v>
      </c>
      <c r="E140" s="147" t="s">
        <v>2294</v>
      </c>
      <c r="F140" s="142"/>
      <c r="G140" s="148">
        <v>3.72</v>
      </c>
      <c r="H140" s="205" t="s">
        <v>34</v>
      </c>
      <c r="I140" s="142"/>
      <c r="J140" s="700"/>
      <c r="K140" s="205" t="s">
        <v>34</v>
      </c>
      <c r="L140" s="206"/>
      <c r="M140" s="700"/>
      <c r="N140" s="205" t="s">
        <v>34</v>
      </c>
      <c r="O140" s="206"/>
      <c r="P140" s="700">
        <f t="shared" si="0"/>
        <v>3.72</v>
      </c>
      <c r="Q140" s="205" t="s">
        <v>34</v>
      </c>
      <c r="R140" s="206"/>
    </row>
    <row r="141" spans="1:18" s="14" customFormat="1" ht="13.5" hidden="1" outlineLevel="3">
      <c r="A141" s="207"/>
      <c r="B141" s="143"/>
      <c r="C141" s="144" t="s">
        <v>223</v>
      </c>
      <c r="D141" s="227" t="s">
        <v>145</v>
      </c>
      <c r="E141" s="228" t="s">
        <v>227</v>
      </c>
      <c r="F141" s="143"/>
      <c r="G141" s="145">
        <v>3.72</v>
      </c>
      <c r="H141" s="208" t="s">
        <v>34</v>
      </c>
      <c r="I141" s="143"/>
      <c r="J141" s="701"/>
      <c r="K141" s="208" t="s">
        <v>34</v>
      </c>
      <c r="L141" s="209"/>
      <c r="M141" s="701"/>
      <c r="N141" s="208" t="s">
        <v>34</v>
      </c>
      <c r="O141" s="209"/>
      <c r="P141" s="701">
        <f t="shared" si="0"/>
        <v>3.72</v>
      </c>
      <c r="Q141" s="208" t="s">
        <v>34</v>
      </c>
      <c r="R141" s="209"/>
    </row>
    <row r="142" spans="1:18" s="608" customFormat="1" ht="22.5" customHeight="1" hidden="1" outlineLevel="2" collapsed="1">
      <c r="A142" s="188"/>
      <c r="B142" s="136" t="s">
        <v>289</v>
      </c>
      <c r="C142" s="136" t="s">
        <v>218</v>
      </c>
      <c r="D142" s="137" t="s">
        <v>484</v>
      </c>
      <c r="E142" s="138" t="s">
        <v>485</v>
      </c>
      <c r="F142" s="139" t="s">
        <v>366</v>
      </c>
      <c r="G142" s="140">
        <v>1.86</v>
      </c>
      <c r="H142" s="175">
        <v>69.7</v>
      </c>
      <c r="I142" s="693">
        <f>ROUND(H142*G142,2)</f>
        <v>129.64</v>
      </c>
      <c r="J142" s="698"/>
      <c r="K142" s="175">
        <v>69.7</v>
      </c>
      <c r="L142" s="699">
        <f>ROUND(K142*J142,2)</f>
        <v>0</v>
      </c>
      <c r="M142" s="698"/>
      <c r="N142" s="175">
        <v>69.7</v>
      </c>
      <c r="O142" s="699">
        <f>ROUND(N142*M142,2)</f>
        <v>0</v>
      </c>
      <c r="P142" s="698">
        <f t="shared" si="0"/>
        <v>1.86</v>
      </c>
      <c r="Q142" s="175">
        <v>69.7</v>
      </c>
      <c r="R142" s="699">
        <f>ROUND(Q142*P142,2)</f>
        <v>129.64</v>
      </c>
    </row>
    <row r="143" spans="1:18" s="13" customFormat="1" ht="13.5" hidden="1" outlineLevel="3">
      <c r="A143" s="204"/>
      <c r="B143" s="142"/>
      <c r="C143" s="144" t="s">
        <v>223</v>
      </c>
      <c r="D143" s="146" t="s">
        <v>34</v>
      </c>
      <c r="E143" s="147" t="s">
        <v>2295</v>
      </c>
      <c r="F143" s="142"/>
      <c r="G143" s="148">
        <v>1.86</v>
      </c>
      <c r="H143" s="205" t="s">
        <v>34</v>
      </c>
      <c r="I143" s="142"/>
      <c r="J143" s="700"/>
      <c r="K143" s="205" t="s">
        <v>34</v>
      </c>
      <c r="L143" s="206"/>
      <c r="M143" s="700"/>
      <c r="N143" s="205" t="s">
        <v>34</v>
      </c>
      <c r="O143" s="206"/>
      <c r="P143" s="700">
        <f t="shared" si="0"/>
        <v>1.86</v>
      </c>
      <c r="Q143" s="205" t="s">
        <v>34</v>
      </c>
      <c r="R143" s="206"/>
    </row>
    <row r="144" spans="1:18" s="14" customFormat="1" ht="13.5" hidden="1" outlineLevel="3">
      <c r="A144" s="207"/>
      <c r="B144" s="143"/>
      <c r="C144" s="144" t="s">
        <v>223</v>
      </c>
      <c r="D144" s="227" t="s">
        <v>122</v>
      </c>
      <c r="E144" s="228" t="s">
        <v>227</v>
      </c>
      <c r="F144" s="143"/>
      <c r="G144" s="145">
        <v>1.86</v>
      </c>
      <c r="H144" s="208" t="s">
        <v>34</v>
      </c>
      <c r="I144" s="143"/>
      <c r="J144" s="701"/>
      <c r="K144" s="208" t="s">
        <v>34</v>
      </c>
      <c r="L144" s="209"/>
      <c r="M144" s="701"/>
      <c r="N144" s="208" t="s">
        <v>34</v>
      </c>
      <c r="O144" s="209"/>
      <c r="P144" s="701">
        <f t="shared" si="0"/>
        <v>1.86</v>
      </c>
      <c r="Q144" s="208" t="s">
        <v>34</v>
      </c>
      <c r="R144" s="209"/>
    </row>
    <row r="145" spans="1:18" s="608" customFormat="1" ht="22.5" customHeight="1" hidden="1" outlineLevel="2" collapsed="1">
      <c r="A145" s="188"/>
      <c r="B145" s="136" t="s">
        <v>293</v>
      </c>
      <c r="C145" s="136" t="s">
        <v>218</v>
      </c>
      <c r="D145" s="137" t="s">
        <v>488</v>
      </c>
      <c r="E145" s="138" t="s">
        <v>489</v>
      </c>
      <c r="F145" s="139" t="s">
        <v>221</v>
      </c>
      <c r="G145" s="140">
        <v>16.098</v>
      </c>
      <c r="H145" s="175">
        <v>111.5</v>
      </c>
      <c r="I145" s="693">
        <f>ROUND(H145*G145,2)</f>
        <v>1794.93</v>
      </c>
      <c r="J145" s="698"/>
      <c r="K145" s="175">
        <v>111.5</v>
      </c>
      <c r="L145" s="699">
        <f>ROUND(K145*J145,2)</f>
        <v>0</v>
      </c>
      <c r="M145" s="698"/>
      <c r="N145" s="175">
        <v>111.5</v>
      </c>
      <c r="O145" s="699">
        <f>ROUND(N145*M145,2)</f>
        <v>0</v>
      </c>
      <c r="P145" s="698">
        <f t="shared" si="0"/>
        <v>16.098</v>
      </c>
      <c r="Q145" s="175">
        <v>111.5</v>
      </c>
      <c r="R145" s="699">
        <f>ROUND(Q145*P145,2)</f>
        <v>1794.93</v>
      </c>
    </row>
    <row r="146" spans="1:18" s="13" customFormat="1" ht="13.5" hidden="1" outlineLevel="3">
      <c r="A146" s="204"/>
      <c r="B146" s="142"/>
      <c r="C146" s="144" t="s">
        <v>223</v>
      </c>
      <c r="D146" s="146" t="s">
        <v>34</v>
      </c>
      <c r="E146" s="147" t="s">
        <v>2296</v>
      </c>
      <c r="F146" s="142"/>
      <c r="G146" s="148">
        <v>2.79</v>
      </c>
      <c r="H146" s="205" t="s">
        <v>34</v>
      </c>
      <c r="I146" s="142"/>
      <c r="J146" s="700"/>
      <c r="K146" s="205" t="s">
        <v>34</v>
      </c>
      <c r="L146" s="206"/>
      <c r="M146" s="700"/>
      <c r="N146" s="205" t="s">
        <v>34</v>
      </c>
      <c r="O146" s="206"/>
      <c r="P146" s="700">
        <f t="shared" si="0"/>
        <v>2.79</v>
      </c>
      <c r="Q146" s="205" t="s">
        <v>34</v>
      </c>
      <c r="R146" s="206"/>
    </row>
    <row r="147" spans="1:18" s="13" customFormat="1" ht="13.5" hidden="1" outlineLevel="3">
      <c r="A147" s="204"/>
      <c r="B147" s="142"/>
      <c r="C147" s="144" t="s">
        <v>223</v>
      </c>
      <c r="D147" s="146" t="s">
        <v>34</v>
      </c>
      <c r="E147" s="147" t="s">
        <v>2297</v>
      </c>
      <c r="F147" s="142"/>
      <c r="G147" s="148">
        <v>10.518</v>
      </c>
      <c r="H147" s="205" t="s">
        <v>34</v>
      </c>
      <c r="I147" s="142"/>
      <c r="J147" s="700"/>
      <c r="K147" s="205" t="s">
        <v>34</v>
      </c>
      <c r="L147" s="206"/>
      <c r="M147" s="700"/>
      <c r="N147" s="205" t="s">
        <v>34</v>
      </c>
      <c r="O147" s="206"/>
      <c r="P147" s="700">
        <f t="shared" si="0"/>
        <v>10.518</v>
      </c>
      <c r="Q147" s="205" t="s">
        <v>34</v>
      </c>
      <c r="R147" s="206"/>
    </row>
    <row r="148" spans="1:18" s="13" customFormat="1" ht="13.5" hidden="1" outlineLevel="3">
      <c r="A148" s="204"/>
      <c r="B148" s="142"/>
      <c r="C148" s="144" t="s">
        <v>223</v>
      </c>
      <c r="D148" s="146" t="s">
        <v>34</v>
      </c>
      <c r="E148" s="147" t="s">
        <v>2298</v>
      </c>
      <c r="F148" s="142"/>
      <c r="G148" s="148">
        <v>2.79</v>
      </c>
      <c r="H148" s="205" t="s">
        <v>34</v>
      </c>
      <c r="I148" s="142"/>
      <c r="J148" s="700"/>
      <c r="K148" s="205" t="s">
        <v>34</v>
      </c>
      <c r="L148" s="206"/>
      <c r="M148" s="700"/>
      <c r="N148" s="205" t="s">
        <v>34</v>
      </c>
      <c r="O148" s="206"/>
      <c r="P148" s="700">
        <f t="shared" si="0"/>
        <v>2.79</v>
      </c>
      <c r="Q148" s="205" t="s">
        <v>34</v>
      </c>
      <c r="R148" s="206"/>
    </row>
    <row r="149" spans="1:18" s="14" customFormat="1" ht="13.5" hidden="1" outlineLevel="3">
      <c r="A149" s="207"/>
      <c r="B149" s="143"/>
      <c r="C149" s="144" t="s">
        <v>223</v>
      </c>
      <c r="D149" s="227" t="s">
        <v>34</v>
      </c>
      <c r="E149" s="228" t="s">
        <v>227</v>
      </c>
      <c r="F149" s="143"/>
      <c r="G149" s="145">
        <v>16.098</v>
      </c>
      <c r="H149" s="208" t="s">
        <v>34</v>
      </c>
      <c r="I149" s="143"/>
      <c r="J149" s="701"/>
      <c r="K149" s="208" t="s">
        <v>34</v>
      </c>
      <c r="L149" s="209"/>
      <c r="M149" s="701"/>
      <c r="N149" s="208" t="s">
        <v>34</v>
      </c>
      <c r="O149" s="209"/>
      <c r="P149" s="701">
        <f t="shared" si="0"/>
        <v>16.098</v>
      </c>
      <c r="Q149" s="208" t="s">
        <v>34</v>
      </c>
      <c r="R149" s="209"/>
    </row>
    <row r="150" spans="1:18" s="608" customFormat="1" ht="22.5" customHeight="1" hidden="1" outlineLevel="2" collapsed="1">
      <c r="A150" s="188"/>
      <c r="B150" s="136" t="s">
        <v>297</v>
      </c>
      <c r="C150" s="136" t="s">
        <v>218</v>
      </c>
      <c r="D150" s="137" t="s">
        <v>494</v>
      </c>
      <c r="E150" s="138" t="s">
        <v>495</v>
      </c>
      <c r="F150" s="139" t="s">
        <v>221</v>
      </c>
      <c r="G150" s="140">
        <v>364.435</v>
      </c>
      <c r="H150" s="175">
        <v>250.8</v>
      </c>
      <c r="I150" s="693">
        <f>ROUND(H150*G150,2)</f>
        <v>91400.3</v>
      </c>
      <c r="J150" s="698"/>
      <c r="K150" s="175">
        <v>250.8</v>
      </c>
      <c r="L150" s="699">
        <f>ROUND(K150*J150,2)</f>
        <v>0</v>
      </c>
      <c r="M150" s="698"/>
      <c r="N150" s="175">
        <v>250.8</v>
      </c>
      <c r="O150" s="699">
        <f>ROUND(N150*M150,2)</f>
        <v>0</v>
      </c>
      <c r="P150" s="698">
        <f t="shared" si="0"/>
        <v>364.435</v>
      </c>
      <c r="Q150" s="175">
        <v>250.8</v>
      </c>
      <c r="R150" s="699">
        <f>ROUND(Q150*P150,2)</f>
        <v>91400.3</v>
      </c>
    </row>
    <row r="151" spans="1:18" s="12" customFormat="1" ht="13.5" hidden="1" outlineLevel="3">
      <c r="A151" s="214"/>
      <c r="B151" s="141"/>
      <c r="C151" s="144" t="s">
        <v>223</v>
      </c>
      <c r="D151" s="215" t="s">
        <v>34</v>
      </c>
      <c r="E151" s="229" t="s">
        <v>2299</v>
      </c>
      <c r="F151" s="141"/>
      <c r="G151" s="215" t="s">
        <v>34</v>
      </c>
      <c r="H151" s="216" t="s">
        <v>34</v>
      </c>
      <c r="I151" s="141"/>
      <c r="J151" s="702"/>
      <c r="K151" s="216" t="s">
        <v>34</v>
      </c>
      <c r="L151" s="217"/>
      <c r="M151" s="702"/>
      <c r="N151" s="216" t="s">
        <v>34</v>
      </c>
      <c r="O151" s="217"/>
      <c r="P151" s="702" t="e">
        <f t="shared" si="0"/>
        <v>#VALUE!</v>
      </c>
      <c r="Q151" s="216" t="s">
        <v>34</v>
      </c>
      <c r="R151" s="217"/>
    </row>
    <row r="152" spans="1:18" s="13" customFormat="1" ht="13.5" hidden="1" outlineLevel="3">
      <c r="A152" s="204"/>
      <c r="B152" s="142"/>
      <c r="C152" s="144" t="s">
        <v>223</v>
      </c>
      <c r="D152" s="146" t="s">
        <v>34</v>
      </c>
      <c r="E152" s="147" t="s">
        <v>2300</v>
      </c>
      <c r="F152" s="142"/>
      <c r="G152" s="148">
        <v>301.668</v>
      </c>
      <c r="H152" s="205" t="s">
        <v>34</v>
      </c>
      <c r="I152" s="142"/>
      <c r="J152" s="700"/>
      <c r="K152" s="205" t="s">
        <v>34</v>
      </c>
      <c r="L152" s="206"/>
      <c r="M152" s="700"/>
      <c r="N152" s="205" t="s">
        <v>34</v>
      </c>
      <c r="O152" s="206"/>
      <c r="P152" s="700">
        <f t="shared" si="0"/>
        <v>301.668</v>
      </c>
      <c r="Q152" s="205" t="s">
        <v>34</v>
      </c>
      <c r="R152" s="206"/>
    </row>
    <row r="153" spans="1:18" s="13" customFormat="1" ht="13.5" hidden="1" outlineLevel="3">
      <c r="A153" s="204"/>
      <c r="B153" s="142"/>
      <c r="C153" s="144" t="s">
        <v>223</v>
      </c>
      <c r="D153" s="146" t="s">
        <v>34</v>
      </c>
      <c r="E153" s="147" t="s">
        <v>2301</v>
      </c>
      <c r="F153" s="142"/>
      <c r="G153" s="148">
        <v>74.232</v>
      </c>
      <c r="H153" s="205" t="s">
        <v>34</v>
      </c>
      <c r="I153" s="142"/>
      <c r="J153" s="700"/>
      <c r="K153" s="205" t="s">
        <v>34</v>
      </c>
      <c r="L153" s="206"/>
      <c r="M153" s="700"/>
      <c r="N153" s="205" t="s">
        <v>34</v>
      </c>
      <c r="O153" s="206"/>
      <c r="P153" s="700">
        <f t="shared" si="0"/>
        <v>74.232</v>
      </c>
      <c r="Q153" s="205" t="s">
        <v>34</v>
      </c>
      <c r="R153" s="206"/>
    </row>
    <row r="154" spans="1:18" s="13" customFormat="1" ht="13.5" hidden="1" outlineLevel="3">
      <c r="A154" s="204"/>
      <c r="B154" s="142"/>
      <c r="C154" s="144" t="s">
        <v>223</v>
      </c>
      <c r="D154" s="146" t="s">
        <v>34</v>
      </c>
      <c r="E154" s="147" t="s">
        <v>2302</v>
      </c>
      <c r="F154" s="142"/>
      <c r="G154" s="148">
        <v>226.416</v>
      </c>
      <c r="H154" s="205" t="s">
        <v>34</v>
      </c>
      <c r="I154" s="142"/>
      <c r="J154" s="700"/>
      <c r="K154" s="205" t="s">
        <v>34</v>
      </c>
      <c r="L154" s="206"/>
      <c r="M154" s="700"/>
      <c r="N154" s="205" t="s">
        <v>34</v>
      </c>
      <c r="O154" s="206"/>
      <c r="P154" s="700">
        <f t="shared" si="0"/>
        <v>226.416</v>
      </c>
      <c r="Q154" s="205" t="s">
        <v>34</v>
      </c>
      <c r="R154" s="206"/>
    </row>
    <row r="155" spans="1:18" s="12" customFormat="1" ht="13.5" hidden="1" outlineLevel="3">
      <c r="A155" s="214"/>
      <c r="B155" s="141"/>
      <c r="C155" s="144" t="s">
        <v>223</v>
      </c>
      <c r="D155" s="215" t="s">
        <v>34</v>
      </c>
      <c r="E155" s="229" t="s">
        <v>500</v>
      </c>
      <c r="F155" s="141"/>
      <c r="G155" s="215" t="s">
        <v>34</v>
      </c>
      <c r="H155" s="216" t="s">
        <v>34</v>
      </c>
      <c r="I155" s="141"/>
      <c r="J155" s="702"/>
      <c r="K155" s="216" t="s">
        <v>34</v>
      </c>
      <c r="L155" s="217"/>
      <c r="M155" s="702"/>
      <c r="N155" s="216" t="s">
        <v>34</v>
      </c>
      <c r="O155" s="217"/>
      <c r="P155" s="702" t="e">
        <f t="shared" si="0"/>
        <v>#VALUE!</v>
      </c>
      <c r="Q155" s="216" t="s">
        <v>34</v>
      </c>
      <c r="R155" s="217"/>
    </row>
    <row r="156" spans="1:18" s="13" customFormat="1" ht="13.5" hidden="1" outlineLevel="3">
      <c r="A156" s="204"/>
      <c r="B156" s="142"/>
      <c r="C156" s="144" t="s">
        <v>223</v>
      </c>
      <c r="D156" s="146" t="s">
        <v>34</v>
      </c>
      <c r="E156" s="147" t="s">
        <v>2303</v>
      </c>
      <c r="F156" s="142"/>
      <c r="G156" s="148">
        <v>20.526</v>
      </c>
      <c r="H156" s="205" t="s">
        <v>34</v>
      </c>
      <c r="I156" s="142"/>
      <c r="J156" s="700"/>
      <c r="K156" s="205" t="s">
        <v>34</v>
      </c>
      <c r="L156" s="206"/>
      <c r="M156" s="700"/>
      <c r="N156" s="205" t="s">
        <v>34</v>
      </c>
      <c r="O156" s="206"/>
      <c r="P156" s="700">
        <f t="shared" si="0"/>
        <v>20.526</v>
      </c>
      <c r="Q156" s="205" t="s">
        <v>34</v>
      </c>
      <c r="R156" s="206"/>
    </row>
    <row r="157" spans="1:18" s="13" customFormat="1" ht="13.5" hidden="1" outlineLevel="3">
      <c r="A157" s="204"/>
      <c r="B157" s="142"/>
      <c r="C157" s="144" t="s">
        <v>223</v>
      </c>
      <c r="D157" s="146" t="s">
        <v>34</v>
      </c>
      <c r="E157" s="147" t="s">
        <v>2304</v>
      </c>
      <c r="F157" s="142"/>
      <c r="G157" s="148">
        <v>29.068</v>
      </c>
      <c r="H157" s="205" t="s">
        <v>34</v>
      </c>
      <c r="I157" s="142"/>
      <c r="J157" s="700"/>
      <c r="K157" s="205" t="s">
        <v>34</v>
      </c>
      <c r="L157" s="206"/>
      <c r="M157" s="700"/>
      <c r="N157" s="205" t="s">
        <v>34</v>
      </c>
      <c r="O157" s="206"/>
      <c r="P157" s="700">
        <f t="shared" si="0"/>
        <v>29.068</v>
      </c>
      <c r="Q157" s="205" t="s">
        <v>34</v>
      </c>
      <c r="R157" s="206"/>
    </row>
    <row r="158" spans="1:18" s="15" customFormat="1" ht="13.5" hidden="1" outlineLevel="3">
      <c r="A158" s="211"/>
      <c r="B158" s="149"/>
      <c r="C158" s="144" t="s">
        <v>223</v>
      </c>
      <c r="D158" s="150" t="s">
        <v>175</v>
      </c>
      <c r="E158" s="151" t="s">
        <v>238</v>
      </c>
      <c r="F158" s="149"/>
      <c r="G158" s="152">
        <v>651.91</v>
      </c>
      <c r="H158" s="212" t="s">
        <v>34</v>
      </c>
      <c r="I158" s="149"/>
      <c r="J158" s="703"/>
      <c r="K158" s="212" t="s">
        <v>34</v>
      </c>
      <c r="L158" s="213"/>
      <c r="M158" s="703"/>
      <c r="N158" s="212" t="s">
        <v>34</v>
      </c>
      <c r="O158" s="213"/>
      <c r="P158" s="703">
        <f t="shared" si="0"/>
        <v>651.91</v>
      </c>
      <c r="Q158" s="212" t="s">
        <v>34</v>
      </c>
      <c r="R158" s="213"/>
    </row>
    <row r="159" spans="1:18" s="12" customFormat="1" ht="13.5" hidden="1" outlineLevel="3">
      <c r="A159" s="214"/>
      <c r="B159" s="141"/>
      <c r="C159" s="144" t="s">
        <v>223</v>
      </c>
      <c r="D159" s="215" t="s">
        <v>34</v>
      </c>
      <c r="E159" s="229" t="s">
        <v>2305</v>
      </c>
      <c r="F159" s="141"/>
      <c r="G159" s="215" t="s">
        <v>34</v>
      </c>
      <c r="H159" s="216" t="s">
        <v>34</v>
      </c>
      <c r="I159" s="141"/>
      <c r="J159" s="702"/>
      <c r="K159" s="216" t="s">
        <v>34</v>
      </c>
      <c r="L159" s="217"/>
      <c r="M159" s="702"/>
      <c r="N159" s="216" t="s">
        <v>34</v>
      </c>
      <c r="O159" s="217"/>
      <c r="P159" s="702" t="e">
        <f t="shared" si="0"/>
        <v>#VALUE!</v>
      </c>
      <c r="Q159" s="216" t="s">
        <v>34</v>
      </c>
      <c r="R159" s="217"/>
    </row>
    <row r="160" spans="1:18" s="13" customFormat="1" ht="13.5" hidden="1" outlineLevel="3">
      <c r="A160" s="204"/>
      <c r="B160" s="142"/>
      <c r="C160" s="144" t="s">
        <v>223</v>
      </c>
      <c r="D160" s="146" t="s">
        <v>34</v>
      </c>
      <c r="E160" s="147" t="s">
        <v>2306</v>
      </c>
      <c r="F160" s="142"/>
      <c r="G160" s="148">
        <v>1.635</v>
      </c>
      <c r="H160" s="205" t="s">
        <v>34</v>
      </c>
      <c r="I160" s="142"/>
      <c r="J160" s="700"/>
      <c r="K160" s="205" t="s">
        <v>34</v>
      </c>
      <c r="L160" s="206"/>
      <c r="M160" s="700"/>
      <c r="N160" s="205" t="s">
        <v>34</v>
      </c>
      <c r="O160" s="206"/>
      <c r="P160" s="700">
        <f t="shared" si="0"/>
        <v>1.635</v>
      </c>
      <c r="Q160" s="205" t="s">
        <v>34</v>
      </c>
      <c r="R160" s="206"/>
    </row>
    <row r="161" spans="1:18" s="12" customFormat="1" ht="13.5" hidden="1" outlineLevel="3">
      <c r="A161" s="214"/>
      <c r="B161" s="141"/>
      <c r="C161" s="144" t="s">
        <v>223</v>
      </c>
      <c r="D161" s="215" t="s">
        <v>34</v>
      </c>
      <c r="E161" s="229" t="s">
        <v>502</v>
      </c>
      <c r="F161" s="141"/>
      <c r="G161" s="215" t="s">
        <v>34</v>
      </c>
      <c r="H161" s="216" t="s">
        <v>34</v>
      </c>
      <c r="I161" s="141"/>
      <c r="J161" s="702"/>
      <c r="K161" s="216" t="s">
        <v>34</v>
      </c>
      <c r="L161" s="217"/>
      <c r="M161" s="702"/>
      <c r="N161" s="216" t="s">
        <v>34</v>
      </c>
      <c r="O161" s="217"/>
      <c r="P161" s="702" t="e">
        <f t="shared" si="0"/>
        <v>#VALUE!</v>
      </c>
      <c r="Q161" s="216" t="s">
        <v>34</v>
      </c>
      <c r="R161" s="217"/>
    </row>
    <row r="162" spans="1:18" s="13" customFormat="1" ht="13.5" hidden="1" outlineLevel="3">
      <c r="A162" s="204"/>
      <c r="B162" s="142"/>
      <c r="C162" s="144" t="s">
        <v>223</v>
      </c>
      <c r="D162" s="146" t="s">
        <v>34</v>
      </c>
      <c r="E162" s="147" t="s">
        <v>2307</v>
      </c>
      <c r="F162" s="142"/>
      <c r="G162" s="148">
        <v>-51.119</v>
      </c>
      <c r="H162" s="205" t="s">
        <v>34</v>
      </c>
      <c r="I162" s="142"/>
      <c r="J162" s="700"/>
      <c r="K162" s="205" t="s">
        <v>34</v>
      </c>
      <c r="L162" s="206"/>
      <c r="M162" s="700"/>
      <c r="N162" s="205" t="s">
        <v>34</v>
      </c>
      <c r="O162" s="206"/>
      <c r="P162" s="700">
        <f t="shared" si="0"/>
        <v>-51.119</v>
      </c>
      <c r="Q162" s="205" t="s">
        <v>34</v>
      </c>
      <c r="R162" s="206"/>
    </row>
    <row r="163" spans="1:18" s="13" customFormat="1" ht="13.5" hidden="1" outlineLevel="3">
      <c r="A163" s="204"/>
      <c r="B163" s="142"/>
      <c r="C163" s="144" t="s">
        <v>223</v>
      </c>
      <c r="D163" s="146" t="s">
        <v>34</v>
      </c>
      <c r="E163" s="147" t="s">
        <v>2308</v>
      </c>
      <c r="F163" s="142"/>
      <c r="G163" s="148">
        <v>-12.421</v>
      </c>
      <c r="H163" s="205" t="s">
        <v>34</v>
      </c>
      <c r="I163" s="142"/>
      <c r="J163" s="700"/>
      <c r="K163" s="205" t="s">
        <v>34</v>
      </c>
      <c r="L163" s="206"/>
      <c r="M163" s="700"/>
      <c r="N163" s="205" t="s">
        <v>34</v>
      </c>
      <c r="O163" s="206"/>
      <c r="P163" s="700">
        <f t="shared" si="0"/>
        <v>-12.421</v>
      </c>
      <c r="Q163" s="205" t="s">
        <v>34</v>
      </c>
      <c r="R163" s="206"/>
    </row>
    <row r="164" spans="1:18" s="12" customFormat="1" ht="13.5" hidden="1" outlineLevel="3">
      <c r="A164" s="214"/>
      <c r="B164" s="141"/>
      <c r="C164" s="144" t="s">
        <v>223</v>
      </c>
      <c r="D164" s="215" t="s">
        <v>34</v>
      </c>
      <c r="E164" s="229" t="s">
        <v>2309</v>
      </c>
      <c r="F164" s="141"/>
      <c r="G164" s="215" t="s">
        <v>34</v>
      </c>
      <c r="H164" s="216" t="s">
        <v>34</v>
      </c>
      <c r="I164" s="141"/>
      <c r="J164" s="702"/>
      <c r="K164" s="216" t="s">
        <v>34</v>
      </c>
      <c r="L164" s="217"/>
      <c r="M164" s="702"/>
      <c r="N164" s="216" t="s">
        <v>34</v>
      </c>
      <c r="O164" s="217"/>
      <c r="P164" s="702" t="e">
        <f t="shared" si="0"/>
        <v>#VALUE!</v>
      </c>
      <c r="Q164" s="216" t="s">
        <v>34</v>
      </c>
      <c r="R164" s="217"/>
    </row>
    <row r="165" spans="1:18" s="13" customFormat="1" ht="13.5" hidden="1" outlineLevel="3">
      <c r="A165" s="204"/>
      <c r="B165" s="142"/>
      <c r="C165" s="144" t="s">
        <v>223</v>
      </c>
      <c r="D165" s="146" t="s">
        <v>34</v>
      </c>
      <c r="E165" s="147" t="s">
        <v>2310</v>
      </c>
      <c r="F165" s="142"/>
      <c r="G165" s="148">
        <v>-2.206</v>
      </c>
      <c r="H165" s="205" t="s">
        <v>34</v>
      </c>
      <c r="I165" s="142"/>
      <c r="J165" s="700"/>
      <c r="K165" s="205" t="s">
        <v>34</v>
      </c>
      <c r="L165" s="206"/>
      <c r="M165" s="700"/>
      <c r="N165" s="205" t="s">
        <v>34</v>
      </c>
      <c r="O165" s="206"/>
      <c r="P165" s="700">
        <f t="shared" si="0"/>
        <v>-2.206</v>
      </c>
      <c r="Q165" s="205" t="s">
        <v>34</v>
      </c>
      <c r="R165" s="206"/>
    </row>
    <row r="166" spans="1:18" s="14" customFormat="1" ht="13.5" hidden="1" outlineLevel="3">
      <c r="A166" s="207"/>
      <c r="B166" s="143"/>
      <c r="C166" s="144" t="s">
        <v>223</v>
      </c>
      <c r="D166" s="227" t="s">
        <v>2250</v>
      </c>
      <c r="E166" s="228" t="s">
        <v>227</v>
      </c>
      <c r="F166" s="143"/>
      <c r="G166" s="145">
        <v>587.799</v>
      </c>
      <c r="H166" s="208" t="s">
        <v>34</v>
      </c>
      <c r="I166" s="143"/>
      <c r="J166" s="701"/>
      <c r="K166" s="208" t="s">
        <v>34</v>
      </c>
      <c r="L166" s="209"/>
      <c r="M166" s="701"/>
      <c r="N166" s="208" t="s">
        <v>34</v>
      </c>
      <c r="O166" s="209"/>
      <c r="P166" s="701">
        <f t="shared" si="0"/>
        <v>587.799</v>
      </c>
      <c r="Q166" s="208" t="s">
        <v>34</v>
      </c>
      <c r="R166" s="209"/>
    </row>
    <row r="167" spans="1:18" s="12" customFormat="1" ht="13.5" hidden="1" outlineLevel="3">
      <c r="A167" s="214"/>
      <c r="B167" s="141"/>
      <c r="C167" s="144" t="s">
        <v>223</v>
      </c>
      <c r="D167" s="215" t="s">
        <v>34</v>
      </c>
      <c r="E167" s="229" t="s">
        <v>241</v>
      </c>
      <c r="F167" s="141"/>
      <c r="G167" s="215" t="s">
        <v>34</v>
      </c>
      <c r="H167" s="216" t="s">
        <v>34</v>
      </c>
      <c r="I167" s="141"/>
      <c r="J167" s="702"/>
      <c r="K167" s="216" t="s">
        <v>34</v>
      </c>
      <c r="L167" s="217"/>
      <c r="M167" s="702"/>
      <c r="N167" s="216" t="s">
        <v>34</v>
      </c>
      <c r="O167" s="217"/>
      <c r="P167" s="702" t="e">
        <f t="shared" si="0"/>
        <v>#VALUE!</v>
      </c>
      <c r="Q167" s="216" t="s">
        <v>34</v>
      </c>
      <c r="R167" s="217"/>
    </row>
    <row r="168" spans="1:18" s="13" customFormat="1" ht="13.5" hidden="1" outlineLevel="3">
      <c r="A168" s="204"/>
      <c r="B168" s="142"/>
      <c r="C168" s="144" t="s">
        <v>223</v>
      </c>
      <c r="D168" s="146" t="s">
        <v>34</v>
      </c>
      <c r="E168" s="147" t="s">
        <v>2311</v>
      </c>
      <c r="F168" s="142"/>
      <c r="G168" s="148">
        <v>364.435</v>
      </c>
      <c r="H168" s="205" t="s">
        <v>34</v>
      </c>
      <c r="I168" s="142"/>
      <c r="J168" s="700"/>
      <c r="K168" s="205" t="s">
        <v>34</v>
      </c>
      <c r="L168" s="206"/>
      <c r="M168" s="700"/>
      <c r="N168" s="205" t="s">
        <v>34</v>
      </c>
      <c r="O168" s="206"/>
      <c r="P168" s="700">
        <f t="shared" si="0"/>
        <v>364.435</v>
      </c>
      <c r="Q168" s="205" t="s">
        <v>34</v>
      </c>
      <c r="R168" s="206"/>
    </row>
    <row r="169" spans="1:18" s="608" customFormat="1" ht="22.5" customHeight="1" hidden="1" outlineLevel="2" collapsed="1">
      <c r="A169" s="188"/>
      <c r="B169" s="136" t="s">
        <v>300</v>
      </c>
      <c r="C169" s="136" t="s">
        <v>218</v>
      </c>
      <c r="D169" s="137" t="s">
        <v>244</v>
      </c>
      <c r="E169" s="138" t="s">
        <v>245</v>
      </c>
      <c r="F169" s="139" t="s">
        <v>221</v>
      </c>
      <c r="G169" s="140">
        <v>182.218</v>
      </c>
      <c r="H169" s="175">
        <v>12.4</v>
      </c>
      <c r="I169" s="693">
        <f>ROUND(H169*G169,2)</f>
        <v>2259.5</v>
      </c>
      <c r="J169" s="698"/>
      <c r="K169" s="175">
        <v>12.4</v>
      </c>
      <c r="L169" s="699">
        <f>ROUND(K169*J169,2)</f>
        <v>0</v>
      </c>
      <c r="M169" s="698"/>
      <c r="N169" s="175">
        <v>12.4</v>
      </c>
      <c r="O169" s="699">
        <f>ROUND(N169*M169,2)</f>
        <v>0</v>
      </c>
      <c r="P169" s="698">
        <f aca="true" t="shared" si="1" ref="P169:P232">M169+J169+G169</f>
        <v>182.218</v>
      </c>
      <c r="Q169" s="175">
        <v>12.4</v>
      </c>
      <c r="R169" s="699">
        <f>ROUND(Q169*P169,2)</f>
        <v>2259.5</v>
      </c>
    </row>
    <row r="170" spans="1:18" s="12" customFormat="1" ht="13.5" hidden="1" outlineLevel="3">
      <c r="A170" s="214"/>
      <c r="B170" s="141"/>
      <c r="C170" s="144" t="s">
        <v>223</v>
      </c>
      <c r="D170" s="215" t="s">
        <v>34</v>
      </c>
      <c r="E170" s="229" t="s">
        <v>246</v>
      </c>
      <c r="F170" s="141"/>
      <c r="G170" s="215" t="s">
        <v>34</v>
      </c>
      <c r="H170" s="216" t="s">
        <v>34</v>
      </c>
      <c r="I170" s="141"/>
      <c r="J170" s="702"/>
      <c r="K170" s="216" t="s">
        <v>34</v>
      </c>
      <c r="L170" s="217"/>
      <c r="M170" s="702"/>
      <c r="N170" s="216" t="s">
        <v>34</v>
      </c>
      <c r="O170" s="217"/>
      <c r="P170" s="702" t="e">
        <f t="shared" si="1"/>
        <v>#VALUE!</v>
      </c>
      <c r="Q170" s="216" t="s">
        <v>34</v>
      </c>
      <c r="R170" s="217"/>
    </row>
    <row r="171" spans="1:18" s="13" customFormat="1" ht="13.5" hidden="1" outlineLevel="3">
      <c r="A171" s="204"/>
      <c r="B171" s="142"/>
      <c r="C171" s="144" t="s">
        <v>223</v>
      </c>
      <c r="D171" s="146" t="s">
        <v>34</v>
      </c>
      <c r="E171" s="147" t="s">
        <v>2312</v>
      </c>
      <c r="F171" s="142"/>
      <c r="G171" s="148">
        <v>182.218</v>
      </c>
      <c r="H171" s="205" t="s">
        <v>34</v>
      </c>
      <c r="I171" s="142"/>
      <c r="J171" s="700"/>
      <c r="K171" s="205" t="s">
        <v>34</v>
      </c>
      <c r="L171" s="206"/>
      <c r="M171" s="700"/>
      <c r="N171" s="205" t="s">
        <v>34</v>
      </c>
      <c r="O171" s="206"/>
      <c r="P171" s="700">
        <f t="shared" si="1"/>
        <v>182.218</v>
      </c>
      <c r="Q171" s="205" t="s">
        <v>34</v>
      </c>
      <c r="R171" s="206"/>
    </row>
    <row r="172" spans="1:18" s="608" customFormat="1" ht="22.5" customHeight="1" hidden="1" outlineLevel="2" collapsed="1">
      <c r="A172" s="188"/>
      <c r="B172" s="136" t="s">
        <v>7</v>
      </c>
      <c r="C172" s="136" t="s">
        <v>218</v>
      </c>
      <c r="D172" s="137" t="s">
        <v>249</v>
      </c>
      <c r="E172" s="138" t="s">
        <v>250</v>
      </c>
      <c r="F172" s="139" t="s">
        <v>221</v>
      </c>
      <c r="G172" s="140">
        <v>176.34</v>
      </c>
      <c r="H172" s="175">
        <v>250.8</v>
      </c>
      <c r="I172" s="693">
        <f>ROUND(H172*G172,2)</f>
        <v>44226.07</v>
      </c>
      <c r="J172" s="698"/>
      <c r="K172" s="175">
        <v>250.8</v>
      </c>
      <c r="L172" s="699">
        <f>ROUND(K172*J172,2)</f>
        <v>0</v>
      </c>
      <c r="M172" s="698"/>
      <c r="N172" s="175">
        <v>250.8</v>
      </c>
      <c r="O172" s="699">
        <f>ROUND(N172*M172,2)</f>
        <v>0</v>
      </c>
      <c r="P172" s="698">
        <f t="shared" si="1"/>
        <v>176.34</v>
      </c>
      <c r="Q172" s="175">
        <v>250.8</v>
      </c>
      <c r="R172" s="699">
        <f>ROUND(Q172*P172,2)</f>
        <v>44226.07</v>
      </c>
    </row>
    <row r="173" spans="1:18" s="12" customFormat="1" ht="13.5" hidden="1" outlineLevel="3">
      <c r="A173" s="214"/>
      <c r="B173" s="141"/>
      <c r="C173" s="144" t="s">
        <v>223</v>
      </c>
      <c r="D173" s="215" t="s">
        <v>34</v>
      </c>
      <c r="E173" s="229" t="s">
        <v>251</v>
      </c>
      <c r="F173" s="141"/>
      <c r="G173" s="215" t="s">
        <v>34</v>
      </c>
      <c r="H173" s="216" t="s">
        <v>34</v>
      </c>
      <c r="I173" s="141"/>
      <c r="J173" s="702"/>
      <c r="K173" s="216" t="s">
        <v>34</v>
      </c>
      <c r="L173" s="217"/>
      <c r="M173" s="702"/>
      <c r="N173" s="216" t="s">
        <v>34</v>
      </c>
      <c r="O173" s="217"/>
      <c r="P173" s="702" t="e">
        <f t="shared" si="1"/>
        <v>#VALUE!</v>
      </c>
      <c r="Q173" s="216" t="s">
        <v>34</v>
      </c>
      <c r="R173" s="217"/>
    </row>
    <row r="174" spans="1:18" s="13" customFormat="1" ht="13.5" hidden="1" outlineLevel="3">
      <c r="A174" s="204"/>
      <c r="B174" s="142"/>
      <c r="C174" s="144" t="s">
        <v>223</v>
      </c>
      <c r="D174" s="146" t="s">
        <v>34</v>
      </c>
      <c r="E174" s="147" t="s">
        <v>2251</v>
      </c>
      <c r="F174" s="142"/>
      <c r="G174" s="148">
        <v>176.34</v>
      </c>
      <c r="H174" s="205" t="s">
        <v>34</v>
      </c>
      <c r="I174" s="142"/>
      <c r="J174" s="700"/>
      <c r="K174" s="205" t="s">
        <v>34</v>
      </c>
      <c r="L174" s="206"/>
      <c r="M174" s="700"/>
      <c r="N174" s="205" t="s">
        <v>34</v>
      </c>
      <c r="O174" s="206"/>
      <c r="P174" s="700">
        <f t="shared" si="1"/>
        <v>176.34</v>
      </c>
      <c r="Q174" s="205" t="s">
        <v>34</v>
      </c>
      <c r="R174" s="206"/>
    </row>
    <row r="175" spans="1:18" s="608" customFormat="1" ht="22.5" customHeight="1" hidden="1" outlineLevel="2" collapsed="1">
      <c r="A175" s="188"/>
      <c r="B175" s="136" t="s">
        <v>306</v>
      </c>
      <c r="C175" s="136" t="s">
        <v>218</v>
      </c>
      <c r="D175" s="137" t="s">
        <v>254</v>
      </c>
      <c r="E175" s="138" t="s">
        <v>255</v>
      </c>
      <c r="F175" s="139" t="s">
        <v>221</v>
      </c>
      <c r="G175" s="140">
        <v>88.17</v>
      </c>
      <c r="H175" s="175">
        <v>12.4</v>
      </c>
      <c r="I175" s="693">
        <f>ROUND(H175*G175,2)</f>
        <v>1093.31</v>
      </c>
      <c r="J175" s="698"/>
      <c r="K175" s="175">
        <v>12.4</v>
      </c>
      <c r="L175" s="699">
        <f>ROUND(K175*J175,2)</f>
        <v>0</v>
      </c>
      <c r="M175" s="698"/>
      <c r="N175" s="175">
        <v>12.4</v>
      </c>
      <c r="O175" s="699">
        <f>ROUND(N175*M175,2)</f>
        <v>0</v>
      </c>
      <c r="P175" s="698">
        <f t="shared" si="1"/>
        <v>88.17</v>
      </c>
      <c r="Q175" s="175">
        <v>12.4</v>
      </c>
      <c r="R175" s="699">
        <f>ROUND(Q175*P175,2)</f>
        <v>1093.31</v>
      </c>
    </row>
    <row r="176" spans="1:18" s="12" customFormat="1" ht="13.5" hidden="1" outlineLevel="3">
      <c r="A176" s="214"/>
      <c r="B176" s="141"/>
      <c r="C176" s="144" t="s">
        <v>223</v>
      </c>
      <c r="D176" s="215" t="s">
        <v>34</v>
      </c>
      <c r="E176" s="229" t="s">
        <v>2313</v>
      </c>
      <c r="F176" s="141"/>
      <c r="G176" s="215" t="s">
        <v>34</v>
      </c>
      <c r="H176" s="216" t="s">
        <v>34</v>
      </c>
      <c r="I176" s="141"/>
      <c r="J176" s="702"/>
      <c r="K176" s="216" t="s">
        <v>34</v>
      </c>
      <c r="L176" s="217"/>
      <c r="M176" s="702"/>
      <c r="N176" s="216" t="s">
        <v>34</v>
      </c>
      <c r="O176" s="217"/>
      <c r="P176" s="702" t="e">
        <f t="shared" si="1"/>
        <v>#VALUE!</v>
      </c>
      <c r="Q176" s="216" t="s">
        <v>34</v>
      </c>
      <c r="R176" s="217"/>
    </row>
    <row r="177" spans="1:18" s="13" customFormat="1" ht="13.5" hidden="1" outlineLevel="3">
      <c r="A177" s="204"/>
      <c r="B177" s="142"/>
      <c r="C177" s="144" t="s">
        <v>223</v>
      </c>
      <c r="D177" s="146" t="s">
        <v>34</v>
      </c>
      <c r="E177" s="147" t="s">
        <v>2314</v>
      </c>
      <c r="F177" s="142"/>
      <c r="G177" s="148">
        <v>88.17</v>
      </c>
      <c r="H177" s="205" t="s">
        <v>34</v>
      </c>
      <c r="I177" s="142"/>
      <c r="J177" s="700"/>
      <c r="K177" s="205" t="s">
        <v>34</v>
      </c>
      <c r="L177" s="206"/>
      <c r="M177" s="700"/>
      <c r="N177" s="205" t="s">
        <v>34</v>
      </c>
      <c r="O177" s="206"/>
      <c r="P177" s="700">
        <f t="shared" si="1"/>
        <v>88.17</v>
      </c>
      <c r="Q177" s="205" t="s">
        <v>34</v>
      </c>
      <c r="R177" s="206"/>
    </row>
    <row r="178" spans="1:18" s="608" customFormat="1" ht="22.5" customHeight="1" hidden="1" outlineLevel="2" collapsed="1">
      <c r="A178" s="188"/>
      <c r="B178" s="136" t="s">
        <v>310</v>
      </c>
      <c r="C178" s="136" t="s">
        <v>218</v>
      </c>
      <c r="D178" s="137" t="s">
        <v>258</v>
      </c>
      <c r="E178" s="138" t="s">
        <v>259</v>
      </c>
      <c r="F178" s="139" t="s">
        <v>221</v>
      </c>
      <c r="G178" s="140">
        <v>47.024</v>
      </c>
      <c r="H178" s="175">
        <v>585.1</v>
      </c>
      <c r="I178" s="693">
        <f>ROUND(H178*G178,2)</f>
        <v>27513.74</v>
      </c>
      <c r="J178" s="698"/>
      <c r="K178" s="175">
        <v>585.1</v>
      </c>
      <c r="L178" s="699">
        <f>ROUND(K178*J178,2)</f>
        <v>0</v>
      </c>
      <c r="M178" s="698"/>
      <c r="N178" s="175">
        <v>585.1</v>
      </c>
      <c r="O178" s="699">
        <f>ROUND(N178*M178,2)</f>
        <v>0</v>
      </c>
      <c r="P178" s="698">
        <f t="shared" si="1"/>
        <v>47.024</v>
      </c>
      <c r="Q178" s="175">
        <v>585.1</v>
      </c>
      <c r="R178" s="699">
        <f>ROUND(Q178*P178,2)</f>
        <v>27513.74</v>
      </c>
    </row>
    <row r="179" spans="1:18" s="12" customFormat="1" ht="13.5" hidden="1" outlineLevel="3">
      <c r="A179" s="214"/>
      <c r="B179" s="141"/>
      <c r="C179" s="144" t="s">
        <v>223</v>
      </c>
      <c r="D179" s="215" t="s">
        <v>34</v>
      </c>
      <c r="E179" s="229" t="s">
        <v>2315</v>
      </c>
      <c r="F179" s="141"/>
      <c r="G179" s="215" t="s">
        <v>34</v>
      </c>
      <c r="H179" s="216" t="s">
        <v>34</v>
      </c>
      <c r="I179" s="141"/>
      <c r="J179" s="702"/>
      <c r="K179" s="216" t="s">
        <v>34</v>
      </c>
      <c r="L179" s="217"/>
      <c r="M179" s="702"/>
      <c r="N179" s="216" t="s">
        <v>34</v>
      </c>
      <c r="O179" s="217"/>
      <c r="P179" s="702" t="e">
        <f t="shared" si="1"/>
        <v>#VALUE!</v>
      </c>
      <c r="Q179" s="216" t="s">
        <v>34</v>
      </c>
      <c r="R179" s="217"/>
    </row>
    <row r="180" spans="1:18" s="13" customFormat="1" ht="13.5" hidden="1" outlineLevel="3">
      <c r="A180" s="204"/>
      <c r="B180" s="142"/>
      <c r="C180" s="144" t="s">
        <v>223</v>
      </c>
      <c r="D180" s="146" t="s">
        <v>34</v>
      </c>
      <c r="E180" s="147" t="s">
        <v>2316</v>
      </c>
      <c r="F180" s="142"/>
      <c r="G180" s="148">
        <v>47.024</v>
      </c>
      <c r="H180" s="205" t="s">
        <v>34</v>
      </c>
      <c r="I180" s="142"/>
      <c r="J180" s="700"/>
      <c r="K180" s="205" t="s">
        <v>34</v>
      </c>
      <c r="L180" s="206"/>
      <c r="M180" s="700"/>
      <c r="N180" s="205" t="s">
        <v>34</v>
      </c>
      <c r="O180" s="206"/>
      <c r="P180" s="700">
        <f t="shared" si="1"/>
        <v>47.024</v>
      </c>
      <c r="Q180" s="205" t="s">
        <v>34</v>
      </c>
      <c r="R180" s="206"/>
    </row>
    <row r="181" spans="1:18" s="608" customFormat="1" ht="22.5" customHeight="1" hidden="1" outlineLevel="2" collapsed="1">
      <c r="A181" s="188"/>
      <c r="B181" s="136" t="s">
        <v>311</v>
      </c>
      <c r="C181" s="136" t="s">
        <v>218</v>
      </c>
      <c r="D181" s="137" t="s">
        <v>263</v>
      </c>
      <c r="E181" s="138" t="s">
        <v>264</v>
      </c>
      <c r="F181" s="139" t="s">
        <v>265</v>
      </c>
      <c r="G181" s="140">
        <v>647.652</v>
      </c>
      <c r="H181" s="175">
        <v>585.1</v>
      </c>
      <c r="I181" s="693">
        <f>ROUND(H181*G181,2)</f>
        <v>378941.19</v>
      </c>
      <c r="J181" s="698"/>
      <c r="K181" s="175">
        <v>585.1</v>
      </c>
      <c r="L181" s="699">
        <f>ROUND(K181*J181,2)</f>
        <v>0</v>
      </c>
      <c r="M181" s="698"/>
      <c r="N181" s="175">
        <v>585.1</v>
      </c>
      <c r="O181" s="699">
        <f>ROUND(N181*M181,2)</f>
        <v>0</v>
      </c>
      <c r="P181" s="698">
        <f t="shared" si="1"/>
        <v>647.652</v>
      </c>
      <c r="Q181" s="175">
        <v>585.1</v>
      </c>
      <c r="R181" s="699">
        <f>ROUND(Q181*P181,2)</f>
        <v>378941.19</v>
      </c>
    </row>
    <row r="182" spans="1:18" s="12" customFormat="1" ht="13.5" hidden="1" outlineLevel="3">
      <c r="A182" s="214"/>
      <c r="B182" s="141"/>
      <c r="C182" s="144" t="s">
        <v>223</v>
      </c>
      <c r="D182" s="215" t="s">
        <v>34</v>
      </c>
      <c r="E182" s="229" t="s">
        <v>2299</v>
      </c>
      <c r="F182" s="141"/>
      <c r="G182" s="215" t="s">
        <v>34</v>
      </c>
      <c r="H182" s="216" t="s">
        <v>34</v>
      </c>
      <c r="I182" s="141"/>
      <c r="J182" s="702"/>
      <c r="K182" s="216" t="s">
        <v>34</v>
      </c>
      <c r="L182" s="217"/>
      <c r="M182" s="702"/>
      <c r="N182" s="216" t="s">
        <v>34</v>
      </c>
      <c r="O182" s="217"/>
      <c r="P182" s="702" t="e">
        <f t="shared" si="1"/>
        <v>#VALUE!</v>
      </c>
      <c r="Q182" s="216" t="s">
        <v>34</v>
      </c>
      <c r="R182" s="217"/>
    </row>
    <row r="183" spans="1:18" s="13" customFormat="1" ht="13.5" hidden="1" outlineLevel="3">
      <c r="A183" s="204"/>
      <c r="B183" s="142"/>
      <c r="C183" s="144" t="s">
        <v>223</v>
      </c>
      <c r="D183" s="146" t="s">
        <v>34</v>
      </c>
      <c r="E183" s="147" t="s">
        <v>2317</v>
      </c>
      <c r="F183" s="142"/>
      <c r="G183" s="148">
        <v>324.375</v>
      </c>
      <c r="H183" s="205" t="s">
        <v>34</v>
      </c>
      <c r="I183" s="142"/>
      <c r="J183" s="700"/>
      <c r="K183" s="205" t="s">
        <v>34</v>
      </c>
      <c r="L183" s="206"/>
      <c r="M183" s="700"/>
      <c r="N183" s="205" t="s">
        <v>34</v>
      </c>
      <c r="O183" s="206"/>
      <c r="P183" s="700">
        <f t="shared" si="1"/>
        <v>324.375</v>
      </c>
      <c r="Q183" s="205" t="s">
        <v>34</v>
      </c>
      <c r="R183" s="206"/>
    </row>
    <row r="184" spans="1:18" s="13" customFormat="1" ht="13.5" hidden="1" outlineLevel="3">
      <c r="A184" s="204"/>
      <c r="B184" s="142"/>
      <c r="C184" s="144" t="s">
        <v>223</v>
      </c>
      <c r="D184" s="146" t="s">
        <v>34</v>
      </c>
      <c r="E184" s="147" t="s">
        <v>2318</v>
      </c>
      <c r="F184" s="142"/>
      <c r="G184" s="148">
        <v>79.819</v>
      </c>
      <c r="H184" s="205" t="s">
        <v>34</v>
      </c>
      <c r="I184" s="142"/>
      <c r="J184" s="700"/>
      <c r="K184" s="205" t="s">
        <v>34</v>
      </c>
      <c r="L184" s="206"/>
      <c r="M184" s="700"/>
      <c r="N184" s="205" t="s">
        <v>34</v>
      </c>
      <c r="O184" s="206"/>
      <c r="P184" s="700">
        <f t="shared" si="1"/>
        <v>79.819</v>
      </c>
      <c r="Q184" s="205" t="s">
        <v>34</v>
      </c>
      <c r="R184" s="206"/>
    </row>
    <row r="185" spans="1:18" s="13" customFormat="1" ht="13.5" hidden="1" outlineLevel="3">
      <c r="A185" s="204"/>
      <c r="B185" s="142"/>
      <c r="C185" s="144" t="s">
        <v>223</v>
      </c>
      <c r="D185" s="146" t="s">
        <v>34</v>
      </c>
      <c r="E185" s="147" t="s">
        <v>2319</v>
      </c>
      <c r="F185" s="142"/>
      <c r="G185" s="148">
        <v>243.458</v>
      </c>
      <c r="H185" s="205" t="s">
        <v>34</v>
      </c>
      <c r="I185" s="142"/>
      <c r="J185" s="700"/>
      <c r="K185" s="205" t="s">
        <v>34</v>
      </c>
      <c r="L185" s="206"/>
      <c r="M185" s="700"/>
      <c r="N185" s="205" t="s">
        <v>34</v>
      </c>
      <c r="O185" s="206"/>
      <c r="P185" s="700">
        <f t="shared" si="1"/>
        <v>243.458</v>
      </c>
      <c r="Q185" s="205" t="s">
        <v>34</v>
      </c>
      <c r="R185" s="206"/>
    </row>
    <row r="186" spans="1:18" s="14" customFormat="1" ht="13.5" hidden="1" outlineLevel="3">
      <c r="A186" s="207"/>
      <c r="B186" s="143"/>
      <c r="C186" s="144" t="s">
        <v>223</v>
      </c>
      <c r="D186" s="227" t="s">
        <v>34</v>
      </c>
      <c r="E186" s="228" t="s">
        <v>227</v>
      </c>
      <c r="F186" s="143"/>
      <c r="G186" s="145">
        <v>647.652</v>
      </c>
      <c r="H186" s="208" t="s">
        <v>34</v>
      </c>
      <c r="I186" s="143"/>
      <c r="J186" s="701"/>
      <c r="K186" s="208" t="s">
        <v>34</v>
      </c>
      <c r="L186" s="209"/>
      <c r="M186" s="701"/>
      <c r="N186" s="208" t="s">
        <v>34</v>
      </c>
      <c r="O186" s="209"/>
      <c r="P186" s="701">
        <f t="shared" si="1"/>
        <v>647.652</v>
      </c>
      <c r="Q186" s="208" t="s">
        <v>34</v>
      </c>
      <c r="R186" s="209"/>
    </row>
    <row r="187" spans="1:18" s="608" customFormat="1" ht="22.5" customHeight="1" hidden="1" outlineLevel="2">
      <c r="A187" s="188"/>
      <c r="B187" s="136" t="s">
        <v>315</v>
      </c>
      <c r="C187" s="136" t="s">
        <v>218</v>
      </c>
      <c r="D187" s="137" t="s">
        <v>267</v>
      </c>
      <c r="E187" s="138" t="s">
        <v>268</v>
      </c>
      <c r="F187" s="139" t="s">
        <v>265</v>
      </c>
      <c r="G187" s="140">
        <v>647.652</v>
      </c>
      <c r="H187" s="175">
        <v>111.5</v>
      </c>
      <c r="I187" s="693">
        <f>ROUND(H187*G187,2)</f>
        <v>72213.2</v>
      </c>
      <c r="J187" s="698"/>
      <c r="K187" s="175">
        <v>111.5</v>
      </c>
      <c r="L187" s="699">
        <f>ROUND(K187*J187,2)</f>
        <v>0</v>
      </c>
      <c r="M187" s="698"/>
      <c r="N187" s="175">
        <v>111.5</v>
      </c>
      <c r="O187" s="699">
        <f>ROUND(N187*M187,2)</f>
        <v>0</v>
      </c>
      <c r="P187" s="698">
        <f t="shared" si="1"/>
        <v>647.652</v>
      </c>
      <c r="Q187" s="175">
        <v>111.5</v>
      </c>
      <c r="R187" s="699">
        <f>ROUND(Q187*P187,2)</f>
        <v>72213.2</v>
      </c>
    </row>
    <row r="188" spans="1:18" s="608" customFormat="1" ht="22.5" customHeight="1" hidden="1" outlineLevel="2" collapsed="1">
      <c r="A188" s="188"/>
      <c r="B188" s="136" t="s">
        <v>321</v>
      </c>
      <c r="C188" s="136" t="s">
        <v>218</v>
      </c>
      <c r="D188" s="137" t="s">
        <v>648</v>
      </c>
      <c r="E188" s="138" t="s">
        <v>649</v>
      </c>
      <c r="F188" s="139" t="s">
        <v>265</v>
      </c>
      <c r="G188" s="140">
        <v>44.492</v>
      </c>
      <c r="H188" s="175">
        <v>1003.1</v>
      </c>
      <c r="I188" s="693">
        <f>ROUND(H188*G188,2)</f>
        <v>44629.93</v>
      </c>
      <c r="J188" s="698"/>
      <c r="K188" s="175">
        <v>1003.1</v>
      </c>
      <c r="L188" s="699">
        <f>ROUND(K188*J188,2)</f>
        <v>0</v>
      </c>
      <c r="M188" s="698"/>
      <c r="N188" s="175">
        <v>1003.1</v>
      </c>
      <c r="O188" s="699">
        <f>ROUND(N188*M188,2)</f>
        <v>0</v>
      </c>
      <c r="P188" s="698">
        <f t="shared" si="1"/>
        <v>44.492</v>
      </c>
      <c r="Q188" s="175">
        <v>1003.1</v>
      </c>
      <c r="R188" s="699">
        <f>ROUND(Q188*P188,2)</f>
        <v>44629.93</v>
      </c>
    </row>
    <row r="189" spans="1:18" s="12" customFormat="1" ht="13.5" hidden="1" outlineLevel="3">
      <c r="A189" s="214"/>
      <c r="B189" s="141"/>
      <c r="C189" s="144" t="s">
        <v>223</v>
      </c>
      <c r="D189" s="215" t="s">
        <v>34</v>
      </c>
      <c r="E189" s="229" t="s">
        <v>500</v>
      </c>
      <c r="F189" s="141"/>
      <c r="G189" s="215" t="s">
        <v>34</v>
      </c>
      <c r="H189" s="216" t="s">
        <v>34</v>
      </c>
      <c r="I189" s="141"/>
      <c r="J189" s="702"/>
      <c r="K189" s="216" t="s">
        <v>34</v>
      </c>
      <c r="L189" s="217"/>
      <c r="M189" s="702"/>
      <c r="N189" s="216" t="s">
        <v>34</v>
      </c>
      <c r="O189" s="217"/>
      <c r="P189" s="702" t="e">
        <f t="shared" si="1"/>
        <v>#VALUE!</v>
      </c>
      <c r="Q189" s="216" t="s">
        <v>34</v>
      </c>
      <c r="R189" s="217"/>
    </row>
    <row r="190" spans="1:18" s="13" customFormat="1" ht="13.5" hidden="1" outlineLevel="3">
      <c r="A190" s="204"/>
      <c r="B190" s="142"/>
      <c r="C190" s="144" t="s">
        <v>223</v>
      </c>
      <c r="D190" s="146" t="s">
        <v>34</v>
      </c>
      <c r="E190" s="147" t="s">
        <v>2320</v>
      </c>
      <c r="F190" s="142"/>
      <c r="G190" s="148">
        <v>21.092</v>
      </c>
      <c r="H190" s="205" t="s">
        <v>34</v>
      </c>
      <c r="I190" s="142"/>
      <c r="J190" s="700"/>
      <c r="K190" s="205" t="s">
        <v>34</v>
      </c>
      <c r="L190" s="206"/>
      <c r="M190" s="700"/>
      <c r="N190" s="205" t="s">
        <v>34</v>
      </c>
      <c r="O190" s="206"/>
      <c r="P190" s="700">
        <f t="shared" si="1"/>
        <v>21.092</v>
      </c>
      <c r="Q190" s="205" t="s">
        <v>34</v>
      </c>
      <c r="R190" s="206"/>
    </row>
    <row r="191" spans="1:18" s="13" customFormat="1" ht="13.5" hidden="1" outlineLevel="3">
      <c r="A191" s="204"/>
      <c r="B191" s="142"/>
      <c r="C191" s="144" t="s">
        <v>223</v>
      </c>
      <c r="D191" s="146" t="s">
        <v>34</v>
      </c>
      <c r="E191" s="147" t="s">
        <v>2321</v>
      </c>
      <c r="F191" s="142"/>
      <c r="G191" s="148">
        <v>23.4</v>
      </c>
      <c r="H191" s="205" t="s">
        <v>34</v>
      </c>
      <c r="I191" s="142"/>
      <c r="J191" s="700"/>
      <c r="K191" s="205" t="s">
        <v>34</v>
      </c>
      <c r="L191" s="206"/>
      <c r="M191" s="700"/>
      <c r="N191" s="205" t="s">
        <v>34</v>
      </c>
      <c r="O191" s="206"/>
      <c r="P191" s="700">
        <f t="shared" si="1"/>
        <v>23.4</v>
      </c>
      <c r="Q191" s="205" t="s">
        <v>34</v>
      </c>
      <c r="R191" s="206"/>
    </row>
    <row r="192" spans="1:18" s="14" customFormat="1" ht="13.5" hidden="1" outlineLevel="3">
      <c r="A192" s="207"/>
      <c r="B192" s="143"/>
      <c r="C192" s="144" t="s">
        <v>223</v>
      </c>
      <c r="D192" s="227" t="s">
        <v>34</v>
      </c>
      <c r="E192" s="228" t="s">
        <v>227</v>
      </c>
      <c r="F192" s="143"/>
      <c r="G192" s="145">
        <v>44.492</v>
      </c>
      <c r="H192" s="208" t="s">
        <v>34</v>
      </c>
      <c r="I192" s="143"/>
      <c r="J192" s="701"/>
      <c r="K192" s="208" t="s">
        <v>34</v>
      </c>
      <c r="L192" s="209"/>
      <c r="M192" s="701"/>
      <c r="N192" s="208" t="s">
        <v>34</v>
      </c>
      <c r="O192" s="209"/>
      <c r="P192" s="701">
        <f t="shared" si="1"/>
        <v>44.492</v>
      </c>
      <c r="Q192" s="208" t="s">
        <v>34</v>
      </c>
      <c r="R192" s="209"/>
    </row>
    <row r="193" spans="1:18" s="608" customFormat="1" ht="22.5" customHeight="1" hidden="1" outlineLevel="2">
      <c r="A193" s="188"/>
      <c r="B193" s="136" t="s">
        <v>324</v>
      </c>
      <c r="C193" s="136" t="s">
        <v>218</v>
      </c>
      <c r="D193" s="137" t="s">
        <v>655</v>
      </c>
      <c r="E193" s="138" t="s">
        <v>656</v>
      </c>
      <c r="F193" s="139" t="s">
        <v>265</v>
      </c>
      <c r="G193" s="140">
        <v>44.492</v>
      </c>
      <c r="H193" s="175">
        <v>501.6</v>
      </c>
      <c r="I193" s="693">
        <f>ROUND(H193*G193,2)</f>
        <v>22317.19</v>
      </c>
      <c r="J193" s="698"/>
      <c r="K193" s="175">
        <v>501.6</v>
      </c>
      <c r="L193" s="699">
        <f>ROUND(K193*J193,2)</f>
        <v>0</v>
      </c>
      <c r="M193" s="698"/>
      <c r="N193" s="175">
        <v>501.6</v>
      </c>
      <c r="O193" s="699">
        <f>ROUND(N193*M193,2)</f>
        <v>0</v>
      </c>
      <c r="P193" s="698">
        <f t="shared" si="1"/>
        <v>44.492</v>
      </c>
      <c r="Q193" s="175">
        <v>501.6</v>
      </c>
      <c r="R193" s="699">
        <f>ROUND(Q193*P193,2)</f>
        <v>22317.19</v>
      </c>
    </row>
    <row r="194" spans="1:18" s="608" customFormat="1" ht="22.5" customHeight="1" hidden="1" outlineLevel="2" collapsed="1">
      <c r="A194" s="188"/>
      <c r="B194" s="136" t="s">
        <v>326</v>
      </c>
      <c r="C194" s="136" t="s">
        <v>218</v>
      </c>
      <c r="D194" s="137" t="s">
        <v>658</v>
      </c>
      <c r="E194" s="138" t="s">
        <v>659</v>
      </c>
      <c r="F194" s="139" t="s">
        <v>265</v>
      </c>
      <c r="G194" s="140">
        <v>43.97</v>
      </c>
      <c r="H194" s="175">
        <v>1671.8</v>
      </c>
      <c r="I194" s="693">
        <f>ROUND(H194*G194,2)</f>
        <v>73509.05</v>
      </c>
      <c r="J194" s="698"/>
      <c r="K194" s="175">
        <v>1671.8</v>
      </c>
      <c r="L194" s="699">
        <f>ROUND(K194*J194,2)</f>
        <v>0</v>
      </c>
      <c r="M194" s="698"/>
      <c r="N194" s="175">
        <v>1671.8</v>
      </c>
      <c r="O194" s="699">
        <f>ROUND(N194*M194,2)</f>
        <v>0</v>
      </c>
      <c r="P194" s="698">
        <f t="shared" si="1"/>
        <v>43.97</v>
      </c>
      <c r="Q194" s="175">
        <v>1671.8</v>
      </c>
      <c r="R194" s="699">
        <f>ROUND(Q194*P194,2)</f>
        <v>73509.05</v>
      </c>
    </row>
    <row r="195" spans="1:18" s="12" customFormat="1" ht="13.5" hidden="1" outlineLevel="3">
      <c r="A195" s="214"/>
      <c r="B195" s="141"/>
      <c r="C195" s="144" t="s">
        <v>223</v>
      </c>
      <c r="D195" s="215" t="s">
        <v>34</v>
      </c>
      <c r="E195" s="229" t="s">
        <v>500</v>
      </c>
      <c r="F195" s="141"/>
      <c r="G195" s="215" t="s">
        <v>34</v>
      </c>
      <c r="H195" s="216">
        <v>1003.1</v>
      </c>
      <c r="I195" s="141"/>
      <c r="J195" s="702"/>
      <c r="K195" s="216">
        <v>1003.1</v>
      </c>
      <c r="L195" s="217"/>
      <c r="M195" s="702"/>
      <c r="N195" s="216">
        <v>1003.1</v>
      </c>
      <c r="O195" s="217"/>
      <c r="P195" s="702" t="e">
        <f t="shared" si="1"/>
        <v>#VALUE!</v>
      </c>
      <c r="Q195" s="216">
        <v>1003.1</v>
      </c>
      <c r="R195" s="217"/>
    </row>
    <row r="196" spans="1:18" s="13" customFormat="1" ht="13.5" hidden="1" outlineLevel="3">
      <c r="A196" s="204"/>
      <c r="B196" s="142"/>
      <c r="C196" s="144" t="s">
        <v>223</v>
      </c>
      <c r="D196" s="146" t="s">
        <v>34</v>
      </c>
      <c r="E196" s="147" t="s">
        <v>2322</v>
      </c>
      <c r="F196" s="142"/>
      <c r="G196" s="148">
        <v>19.53</v>
      </c>
      <c r="H196" s="205" t="s">
        <v>34</v>
      </c>
      <c r="I196" s="142"/>
      <c r="J196" s="700"/>
      <c r="K196" s="205" t="s">
        <v>34</v>
      </c>
      <c r="L196" s="206"/>
      <c r="M196" s="700"/>
      <c r="N196" s="205" t="s">
        <v>34</v>
      </c>
      <c r="O196" s="206"/>
      <c r="P196" s="700">
        <f t="shared" si="1"/>
        <v>19.53</v>
      </c>
      <c r="Q196" s="205" t="s">
        <v>34</v>
      </c>
      <c r="R196" s="206"/>
    </row>
    <row r="197" spans="1:18" s="13" customFormat="1" ht="13.5" hidden="1" outlineLevel="3">
      <c r="A197" s="204"/>
      <c r="B197" s="142"/>
      <c r="C197" s="144" t="s">
        <v>223</v>
      </c>
      <c r="D197" s="146" t="s">
        <v>34</v>
      </c>
      <c r="E197" s="147" t="s">
        <v>2323</v>
      </c>
      <c r="F197" s="142"/>
      <c r="G197" s="148">
        <v>24.44</v>
      </c>
      <c r="H197" s="205" t="s">
        <v>34</v>
      </c>
      <c r="I197" s="142"/>
      <c r="J197" s="700"/>
      <c r="K197" s="205" t="s">
        <v>34</v>
      </c>
      <c r="L197" s="206"/>
      <c r="M197" s="700"/>
      <c r="N197" s="205" t="s">
        <v>34</v>
      </c>
      <c r="O197" s="206"/>
      <c r="P197" s="700">
        <f t="shared" si="1"/>
        <v>24.44</v>
      </c>
      <c r="Q197" s="205" t="s">
        <v>34</v>
      </c>
      <c r="R197" s="206"/>
    </row>
    <row r="198" spans="1:18" s="14" customFormat="1" ht="13.5" hidden="1" outlineLevel="3">
      <c r="A198" s="207"/>
      <c r="B198" s="143"/>
      <c r="C198" s="144" t="s">
        <v>223</v>
      </c>
      <c r="D198" s="227" t="s">
        <v>34</v>
      </c>
      <c r="E198" s="228" t="s">
        <v>227</v>
      </c>
      <c r="F198" s="143"/>
      <c r="G198" s="145">
        <v>43.97</v>
      </c>
      <c r="H198" s="208" t="s">
        <v>34</v>
      </c>
      <c r="I198" s="143"/>
      <c r="J198" s="701"/>
      <c r="K198" s="208" t="s">
        <v>34</v>
      </c>
      <c r="L198" s="209"/>
      <c r="M198" s="701"/>
      <c r="N198" s="208" t="s">
        <v>34</v>
      </c>
      <c r="O198" s="209"/>
      <c r="P198" s="701">
        <f t="shared" si="1"/>
        <v>43.97</v>
      </c>
      <c r="Q198" s="208" t="s">
        <v>34</v>
      </c>
      <c r="R198" s="209"/>
    </row>
    <row r="199" spans="1:18" s="608" customFormat="1" ht="22.5" customHeight="1" hidden="1" outlineLevel="2" collapsed="1">
      <c r="A199" s="188"/>
      <c r="B199" s="136" t="s">
        <v>329</v>
      </c>
      <c r="C199" s="136" t="s">
        <v>218</v>
      </c>
      <c r="D199" s="137" t="s">
        <v>665</v>
      </c>
      <c r="E199" s="138" t="s">
        <v>666</v>
      </c>
      <c r="F199" s="139" t="s">
        <v>319</v>
      </c>
      <c r="G199" s="140">
        <v>2481.49</v>
      </c>
      <c r="H199" s="175">
        <v>20.9</v>
      </c>
      <c r="I199" s="693">
        <f>ROUND(H199*G199,2)</f>
        <v>51863.14</v>
      </c>
      <c r="J199" s="698"/>
      <c r="K199" s="175">
        <v>20.9</v>
      </c>
      <c r="L199" s="699">
        <f>ROUND(K199*J199,2)</f>
        <v>0</v>
      </c>
      <c r="M199" s="698"/>
      <c r="N199" s="175">
        <v>20.9</v>
      </c>
      <c r="O199" s="699">
        <f>ROUND(N199*M199,2)</f>
        <v>0</v>
      </c>
      <c r="P199" s="698">
        <f t="shared" si="1"/>
        <v>2481.49</v>
      </c>
      <c r="Q199" s="175">
        <v>20.9</v>
      </c>
      <c r="R199" s="699">
        <f>ROUND(Q199*P199,2)</f>
        <v>51863.14</v>
      </c>
    </row>
    <row r="200" spans="1:18" s="12" customFormat="1" ht="13.5" hidden="1" outlineLevel="3">
      <c r="A200" s="214"/>
      <c r="B200" s="141"/>
      <c r="C200" s="144" t="s">
        <v>223</v>
      </c>
      <c r="D200" s="215" t="s">
        <v>34</v>
      </c>
      <c r="E200" s="229" t="s">
        <v>2324</v>
      </c>
      <c r="F200" s="141"/>
      <c r="G200" s="215" t="s">
        <v>34</v>
      </c>
      <c r="H200" s="216" t="s">
        <v>34</v>
      </c>
      <c r="I200" s="141"/>
      <c r="J200" s="702"/>
      <c r="K200" s="216" t="s">
        <v>34</v>
      </c>
      <c r="L200" s="217"/>
      <c r="M200" s="702"/>
      <c r="N200" s="216" t="s">
        <v>34</v>
      </c>
      <c r="O200" s="217"/>
      <c r="P200" s="702" t="e">
        <f t="shared" si="1"/>
        <v>#VALUE!</v>
      </c>
      <c r="Q200" s="216" t="s">
        <v>34</v>
      </c>
      <c r="R200" s="217"/>
    </row>
    <row r="201" spans="1:18" s="13" customFormat="1" ht="13.5" hidden="1" outlineLevel="3">
      <c r="A201" s="204"/>
      <c r="B201" s="142"/>
      <c r="C201" s="144" t="s">
        <v>223</v>
      </c>
      <c r="D201" s="146" t="s">
        <v>2268</v>
      </c>
      <c r="E201" s="147" t="s">
        <v>2325</v>
      </c>
      <c r="F201" s="142"/>
      <c r="G201" s="148">
        <v>788.45</v>
      </c>
      <c r="H201" s="205" t="s">
        <v>34</v>
      </c>
      <c r="I201" s="142"/>
      <c r="J201" s="700"/>
      <c r="K201" s="205" t="s">
        <v>34</v>
      </c>
      <c r="L201" s="206"/>
      <c r="M201" s="700"/>
      <c r="N201" s="205" t="s">
        <v>34</v>
      </c>
      <c r="O201" s="206"/>
      <c r="P201" s="700">
        <f t="shared" si="1"/>
        <v>788.45</v>
      </c>
      <c r="Q201" s="205" t="s">
        <v>34</v>
      </c>
      <c r="R201" s="206"/>
    </row>
    <row r="202" spans="1:18" s="13" customFormat="1" ht="13.5" hidden="1" outlineLevel="3">
      <c r="A202" s="204"/>
      <c r="B202" s="142"/>
      <c r="C202" s="144" t="s">
        <v>223</v>
      </c>
      <c r="D202" s="146" t="s">
        <v>164</v>
      </c>
      <c r="E202" s="147" t="s">
        <v>2326</v>
      </c>
      <c r="F202" s="142"/>
      <c r="G202" s="148">
        <v>1451.76</v>
      </c>
      <c r="H202" s="205" t="s">
        <v>34</v>
      </c>
      <c r="I202" s="142"/>
      <c r="J202" s="700"/>
      <c r="K202" s="205" t="s">
        <v>34</v>
      </c>
      <c r="L202" s="206"/>
      <c r="M202" s="700"/>
      <c r="N202" s="205" t="s">
        <v>34</v>
      </c>
      <c r="O202" s="206"/>
      <c r="P202" s="700">
        <f t="shared" si="1"/>
        <v>1451.76</v>
      </c>
      <c r="Q202" s="205" t="s">
        <v>34</v>
      </c>
      <c r="R202" s="206"/>
    </row>
    <row r="203" spans="1:18" s="13" customFormat="1" ht="13.5" hidden="1" outlineLevel="3">
      <c r="A203" s="204"/>
      <c r="B203" s="142"/>
      <c r="C203" s="144" t="s">
        <v>223</v>
      </c>
      <c r="D203" s="146" t="s">
        <v>671</v>
      </c>
      <c r="E203" s="147" t="s">
        <v>2327</v>
      </c>
      <c r="F203" s="142"/>
      <c r="G203" s="148">
        <v>241.28</v>
      </c>
      <c r="H203" s="205" t="s">
        <v>34</v>
      </c>
      <c r="I203" s="142"/>
      <c r="J203" s="700"/>
      <c r="K203" s="205" t="s">
        <v>34</v>
      </c>
      <c r="L203" s="206"/>
      <c r="M203" s="700"/>
      <c r="N203" s="205" t="s">
        <v>34</v>
      </c>
      <c r="O203" s="206"/>
      <c r="P203" s="700">
        <f t="shared" si="1"/>
        <v>241.28</v>
      </c>
      <c r="Q203" s="205" t="s">
        <v>34</v>
      </c>
      <c r="R203" s="206"/>
    </row>
    <row r="204" spans="1:18" s="14" customFormat="1" ht="13.5" hidden="1" outlineLevel="3">
      <c r="A204" s="207"/>
      <c r="B204" s="143"/>
      <c r="C204" s="144" t="s">
        <v>223</v>
      </c>
      <c r="D204" s="227" t="s">
        <v>127</v>
      </c>
      <c r="E204" s="228" t="s">
        <v>227</v>
      </c>
      <c r="F204" s="143"/>
      <c r="G204" s="145">
        <v>2481.49</v>
      </c>
      <c r="H204" s="208" t="s">
        <v>34</v>
      </c>
      <c r="I204" s="143"/>
      <c r="J204" s="701"/>
      <c r="K204" s="208" t="s">
        <v>34</v>
      </c>
      <c r="L204" s="209"/>
      <c r="M204" s="701"/>
      <c r="N204" s="208" t="s">
        <v>34</v>
      </c>
      <c r="O204" s="209"/>
      <c r="P204" s="701">
        <f t="shared" si="1"/>
        <v>2481.49</v>
      </c>
      <c r="Q204" s="208" t="s">
        <v>34</v>
      </c>
      <c r="R204" s="209"/>
    </row>
    <row r="205" spans="1:18" s="608" customFormat="1" ht="22.5" customHeight="1" hidden="1" outlineLevel="2" collapsed="1">
      <c r="A205" s="188"/>
      <c r="B205" s="153" t="s">
        <v>147</v>
      </c>
      <c r="C205" s="153" t="s">
        <v>316</v>
      </c>
      <c r="D205" s="154" t="s">
        <v>2328</v>
      </c>
      <c r="E205" s="155" t="s">
        <v>2329</v>
      </c>
      <c r="F205" s="156" t="s">
        <v>292</v>
      </c>
      <c r="G205" s="157">
        <v>0.406</v>
      </c>
      <c r="H205" s="176">
        <v>20062.1</v>
      </c>
      <c r="I205" s="694">
        <f>ROUND(H205*G205,2)</f>
        <v>8145.21</v>
      </c>
      <c r="J205" s="704"/>
      <c r="K205" s="176">
        <v>20062.1</v>
      </c>
      <c r="L205" s="705">
        <f>ROUND(K205*J205,2)</f>
        <v>0</v>
      </c>
      <c r="M205" s="704"/>
      <c r="N205" s="176">
        <v>20062.1</v>
      </c>
      <c r="O205" s="705">
        <f>ROUND(N205*M205,2)</f>
        <v>0</v>
      </c>
      <c r="P205" s="704">
        <f t="shared" si="1"/>
        <v>0.406</v>
      </c>
      <c r="Q205" s="176">
        <v>20062.1</v>
      </c>
      <c r="R205" s="705">
        <f>ROUND(Q205*P205,2)</f>
        <v>8145.21</v>
      </c>
    </row>
    <row r="206" spans="1:18" s="13" customFormat="1" ht="13.5" hidden="1" outlineLevel="3">
      <c r="A206" s="204"/>
      <c r="B206" s="142"/>
      <c r="C206" s="144" t="s">
        <v>223</v>
      </c>
      <c r="D206" s="146" t="s">
        <v>34</v>
      </c>
      <c r="E206" s="147" t="s">
        <v>2330</v>
      </c>
      <c r="F206" s="142"/>
      <c r="G206" s="148">
        <v>0.406</v>
      </c>
      <c r="H206" s="205" t="s">
        <v>34</v>
      </c>
      <c r="I206" s="142"/>
      <c r="J206" s="700"/>
      <c r="K206" s="205" t="s">
        <v>34</v>
      </c>
      <c r="L206" s="206"/>
      <c r="M206" s="700"/>
      <c r="N206" s="205" t="s">
        <v>34</v>
      </c>
      <c r="O206" s="206"/>
      <c r="P206" s="700">
        <f t="shared" si="1"/>
        <v>0.406</v>
      </c>
      <c r="Q206" s="205" t="s">
        <v>34</v>
      </c>
      <c r="R206" s="206"/>
    </row>
    <row r="207" spans="1:18" s="608" customFormat="1" ht="22.5" customHeight="1" hidden="1" outlineLevel="2" collapsed="1">
      <c r="A207" s="188"/>
      <c r="B207" s="153" t="s">
        <v>336</v>
      </c>
      <c r="C207" s="153" t="s">
        <v>316</v>
      </c>
      <c r="D207" s="154" t="s">
        <v>2331</v>
      </c>
      <c r="E207" s="155" t="s">
        <v>2332</v>
      </c>
      <c r="F207" s="156" t="s">
        <v>292</v>
      </c>
      <c r="G207" s="157">
        <v>0.406</v>
      </c>
      <c r="H207" s="176">
        <v>10031</v>
      </c>
      <c r="I207" s="694">
        <f>ROUND(H207*G207,2)</f>
        <v>4072.59</v>
      </c>
      <c r="J207" s="704"/>
      <c r="K207" s="176">
        <v>10031</v>
      </c>
      <c r="L207" s="705">
        <f>ROUND(K207*J207,2)</f>
        <v>0</v>
      </c>
      <c r="M207" s="704"/>
      <c r="N207" s="176">
        <v>10031</v>
      </c>
      <c r="O207" s="705">
        <f>ROUND(N207*M207,2)</f>
        <v>0</v>
      </c>
      <c r="P207" s="704">
        <f t="shared" si="1"/>
        <v>0.406</v>
      </c>
      <c r="Q207" s="176">
        <v>10031</v>
      </c>
      <c r="R207" s="705">
        <f>ROUND(Q207*P207,2)</f>
        <v>4072.59</v>
      </c>
    </row>
    <row r="208" spans="1:18" s="13" customFormat="1" ht="13.5" hidden="1" outlineLevel="3">
      <c r="A208" s="204"/>
      <c r="B208" s="142"/>
      <c r="C208" s="144" t="s">
        <v>223</v>
      </c>
      <c r="D208" s="146" t="s">
        <v>34</v>
      </c>
      <c r="E208" s="147" t="s">
        <v>2333</v>
      </c>
      <c r="F208" s="142"/>
      <c r="G208" s="148">
        <v>0.406</v>
      </c>
      <c r="H208" s="205" t="s">
        <v>34</v>
      </c>
      <c r="I208" s="142"/>
      <c r="J208" s="700"/>
      <c r="K208" s="205" t="s">
        <v>34</v>
      </c>
      <c r="L208" s="206"/>
      <c r="M208" s="700"/>
      <c r="N208" s="205" t="s">
        <v>34</v>
      </c>
      <c r="O208" s="206"/>
      <c r="P208" s="700">
        <f t="shared" si="1"/>
        <v>0.406</v>
      </c>
      <c r="Q208" s="205" t="s">
        <v>34</v>
      </c>
      <c r="R208" s="206"/>
    </row>
    <row r="209" spans="1:18" s="608" customFormat="1" ht="22.5" customHeight="1" hidden="1" outlineLevel="2" collapsed="1">
      <c r="A209" s="188"/>
      <c r="B209" s="153" t="s">
        <v>340</v>
      </c>
      <c r="C209" s="153" t="s">
        <v>316</v>
      </c>
      <c r="D209" s="154" t="s">
        <v>2334</v>
      </c>
      <c r="E209" s="155" t="s">
        <v>2335</v>
      </c>
      <c r="F209" s="156" t="s">
        <v>292</v>
      </c>
      <c r="G209" s="157">
        <v>0.748</v>
      </c>
      <c r="H209" s="176">
        <v>20062.1</v>
      </c>
      <c r="I209" s="694">
        <f>ROUND(H209*G209,2)</f>
        <v>15006.45</v>
      </c>
      <c r="J209" s="704"/>
      <c r="K209" s="176">
        <v>20062.1</v>
      </c>
      <c r="L209" s="705">
        <f>ROUND(K209*J209,2)</f>
        <v>0</v>
      </c>
      <c r="M209" s="704"/>
      <c r="N209" s="176">
        <v>20062.1</v>
      </c>
      <c r="O209" s="705">
        <f>ROUND(N209*M209,2)</f>
        <v>0</v>
      </c>
      <c r="P209" s="704">
        <f t="shared" si="1"/>
        <v>0.748</v>
      </c>
      <c r="Q209" s="176">
        <v>20062.1</v>
      </c>
      <c r="R209" s="705">
        <f>ROUND(Q209*P209,2)</f>
        <v>15006.45</v>
      </c>
    </row>
    <row r="210" spans="1:18" s="13" customFormat="1" ht="13.5" hidden="1" outlineLevel="3">
      <c r="A210" s="204"/>
      <c r="B210" s="142"/>
      <c r="C210" s="144" t="s">
        <v>223</v>
      </c>
      <c r="D210" s="146" t="s">
        <v>34</v>
      </c>
      <c r="E210" s="147" t="s">
        <v>2336</v>
      </c>
      <c r="F210" s="142"/>
      <c r="G210" s="148">
        <v>0.748</v>
      </c>
      <c r="H210" s="205" t="s">
        <v>34</v>
      </c>
      <c r="I210" s="142"/>
      <c r="J210" s="700"/>
      <c r="K210" s="205" t="s">
        <v>34</v>
      </c>
      <c r="L210" s="206"/>
      <c r="M210" s="700"/>
      <c r="N210" s="205" t="s">
        <v>34</v>
      </c>
      <c r="O210" s="206"/>
      <c r="P210" s="700">
        <f t="shared" si="1"/>
        <v>0.748</v>
      </c>
      <c r="Q210" s="205" t="s">
        <v>34</v>
      </c>
      <c r="R210" s="206"/>
    </row>
    <row r="211" spans="1:18" s="608" customFormat="1" ht="22.5" customHeight="1" hidden="1" outlineLevel="2" collapsed="1">
      <c r="A211" s="188"/>
      <c r="B211" s="153" t="s">
        <v>347</v>
      </c>
      <c r="C211" s="153" t="s">
        <v>316</v>
      </c>
      <c r="D211" s="154" t="s">
        <v>2337</v>
      </c>
      <c r="E211" s="155" t="s">
        <v>2338</v>
      </c>
      <c r="F211" s="156" t="s">
        <v>292</v>
      </c>
      <c r="G211" s="157">
        <v>0.748</v>
      </c>
      <c r="H211" s="176">
        <v>10031</v>
      </c>
      <c r="I211" s="694">
        <f>ROUND(H211*G211,2)</f>
        <v>7503.19</v>
      </c>
      <c r="J211" s="704"/>
      <c r="K211" s="176">
        <v>10031</v>
      </c>
      <c r="L211" s="705">
        <f>ROUND(K211*J211,2)</f>
        <v>0</v>
      </c>
      <c r="M211" s="704"/>
      <c r="N211" s="176">
        <v>10031</v>
      </c>
      <c r="O211" s="705">
        <f>ROUND(N211*M211,2)</f>
        <v>0</v>
      </c>
      <c r="P211" s="704">
        <f t="shared" si="1"/>
        <v>0.748</v>
      </c>
      <c r="Q211" s="176">
        <v>10031</v>
      </c>
      <c r="R211" s="705">
        <f>ROUND(Q211*P211,2)</f>
        <v>7503.19</v>
      </c>
    </row>
    <row r="212" spans="1:18" s="13" customFormat="1" ht="13.5" hidden="1" outlineLevel="3">
      <c r="A212" s="204"/>
      <c r="B212" s="142"/>
      <c r="C212" s="144" t="s">
        <v>223</v>
      </c>
      <c r="D212" s="146" t="s">
        <v>34</v>
      </c>
      <c r="E212" s="147" t="s">
        <v>2339</v>
      </c>
      <c r="F212" s="142"/>
      <c r="G212" s="148">
        <v>0.748</v>
      </c>
      <c r="H212" s="205" t="s">
        <v>34</v>
      </c>
      <c r="I212" s="142"/>
      <c r="J212" s="700"/>
      <c r="K212" s="205" t="s">
        <v>34</v>
      </c>
      <c r="L212" s="206"/>
      <c r="M212" s="700"/>
      <c r="N212" s="205" t="s">
        <v>34</v>
      </c>
      <c r="O212" s="206"/>
      <c r="P212" s="700">
        <f t="shared" si="1"/>
        <v>0.748</v>
      </c>
      <c r="Q212" s="205" t="s">
        <v>34</v>
      </c>
      <c r="R212" s="206"/>
    </row>
    <row r="213" spans="1:18" s="608" customFormat="1" ht="22.5" customHeight="1" hidden="1" outlineLevel="2" collapsed="1">
      <c r="A213" s="188"/>
      <c r="B213" s="153" t="s">
        <v>350</v>
      </c>
      <c r="C213" s="153" t="s">
        <v>316</v>
      </c>
      <c r="D213" s="154" t="s">
        <v>696</v>
      </c>
      <c r="E213" s="155" t="s">
        <v>697</v>
      </c>
      <c r="F213" s="156" t="s">
        <v>292</v>
      </c>
      <c r="G213" s="157">
        <v>0.124</v>
      </c>
      <c r="H213" s="176">
        <v>20062.1</v>
      </c>
      <c r="I213" s="694">
        <f>ROUND(H213*G213,2)</f>
        <v>2487.7</v>
      </c>
      <c r="J213" s="704"/>
      <c r="K213" s="176">
        <v>20062.1</v>
      </c>
      <c r="L213" s="705">
        <f>ROUND(K213*J213,2)</f>
        <v>0</v>
      </c>
      <c r="M213" s="704"/>
      <c r="N213" s="176">
        <v>20062.1</v>
      </c>
      <c r="O213" s="705">
        <f>ROUND(N213*M213,2)</f>
        <v>0</v>
      </c>
      <c r="P213" s="704">
        <f t="shared" si="1"/>
        <v>0.124</v>
      </c>
      <c r="Q213" s="176">
        <v>20062.1</v>
      </c>
      <c r="R213" s="705">
        <f>ROUND(Q213*P213,2)</f>
        <v>2487.7</v>
      </c>
    </row>
    <row r="214" spans="1:18" s="13" customFormat="1" ht="13.5" hidden="1" outlineLevel="3">
      <c r="A214" s="204"/>
      <c r="B214" s="142"/>
      <c r="C214" s="144" t="s">
        <v>223</v>
      </c>
      <c r="D214" s="146" t="s">
        <v>34</v>
      </c>
      <c r="E214" s="147" t="s">
        <v>2340</v>
      </c>
      <c r="F214" s="142"/>
      <c r="G214" s="148">
        <v>0.124</v>
      </c>
      <c r="H214" s="205" t="s">
        <v>34</v>
      </c>
      <c r="I214" s="142"/>
      <c r="J214" s="700"/>
      <c r="K214" s="205" t="s">
        <v>34</v>
      </c>
      <c r="L214" s="206"/>
      <c r="M214" s="700"/>
      <c r="N214" s="205" t="s">
        <v>34</v>
      </c>
      <c r="O214" s="206"/>
      <c r="P214" s="700">
        <f t="shared" si="1"/>
        <v>0.124</v>
      </c>
      <c r="Q214" s="205" t="s">
        <v>34</v>
      </c>
      <c r="R214" s="206"/>
    </row>
    <row r="215" spans="1:18" s="608" customFormat="1" ht="22.5" customHeight="1" hidden="1" outlineLevel="2" collapsed="1">
      <c r="A215" s="188"/>
      <c r="B215" s="153" t="s">
        <v>353</v>
      </c>
      <c r="C215" s="153" t="s">
        <v>316</v>
      </c>
      <c r="D215" s="154" t="s">
        <v>705</v>
      </c>
      <c r="E215" s="155" t="s">
        <v>706</v>
      </c>
      <c r="F215" s="156" t="s">
        <v>292</v>
      </c>
      <c r="G215" s="157">
        <v>0.124</v>
      </c>
      <c r="H215" s="176">
        <v>10031</v>
      </c>
      <c r="I215" s="694">
        <f>ROUND(H215*G215,2)</f>
        <v>1243.84</v>
      </c>
      <c r="J215" s="704"/>
      <c r="K215" s="176">
        <v>10031</v>
      </c>
      <c r="L215" s="705">
        <f>ROUND(K215*J215,2)</f>
        <v>0</v>
      </c>
      <c r="M215" s="704"/>
      <c r="N215" s="176">
        <v>10031</v>
      </c>
      <c r="O215" s="705">
        <f>ROUND(N215*M215,2)</f>
        <v>0</v>
      </c>
      <c r="P215" s="704">
        <f t="shared" si="1"/>
        <v>0.124</v>
      </c>
      <c r="Q215" s="176">
        <v>10031</v>
      </c>
      <c r="R215" s="705">
        <f>ROUND(Q215*P215,2)</f>
        <v>1243.84</v>
      </c>
    </row>
    <row r="216" spans="1:18" s="13" customFormat="1" ht="13.5" hidden="1" outlineLevel="3">
      <c r="A216" s="204"/>
      <c r="B216" s="142"/>
      <c r="C216" s="144" t="s">
        <v>223</v>
      </c>
      <c r="D216" s="146" t="s">
        <v>34</v>
      </c>
      <c r="E216" s="147" t="s">
        <v>2341</v>
      </c>
      <c r="F216" s="142"/>
      <c r="G216" s="148">
        <v>0.124</v>
      </c>
      <c r="H216" s="205" t="s">
        <v>34</v>
      </c>
      <c r="I216" s="142"/>
      <c r="J216" s="700"/>
      <c r="K216" s="205" t="s">
        <v>34</v>
      </c>
      <c r="L216" s="206"/>
      <c r="M216" s="700"/>
      <c r="N216" s="205" t="s">
        <v>34</v>
      </c>
      <c r="O216" s="206"/>
      <c r="P216" s="700">
        <f t="shared" si="1"/>
        <v>0.124</v>
      </c>
      <c r="Q216" s="205" t="s">
        <v>34</v>
      </c>
      <c r="R216" s="206"/>
    </row>
    <row r="217" spans="1:18" s="608" customFormat="1" ht="22.5" customHeight="1" hidden="1" outlineLevel="2" collapsed="1">
      <c r="A217" s="188"/>
      <c r="B217" s="136" t="s">
        <v>357</v>
      </c>
      <c r="C217" s="136" t="s">
        <v>218</v>
      </c>
      <c r="D217" s="137" t="s">
        <v>713</v>
      </c>
      <c r="E217" s="138" t="s">
        <v>714</v>
      </c>
      <c r="F217" s="139" t="s">
        <v>319</v>
      </c>
      <c r="G217" s="140">
        <v>1240.745</v>
      </c>
      <c r="H217" s="175">
        <v>20.9</v>
      </c>
      <c r="I217" s="693">
        <f>ROUND(H217*G217,2)</f>
        <v>25931.57</v>
      </c>
      <c r="J217" s="698"/>
      <c r="K217" s="175">
        <v>20.9</v>
      </c>
      <c r="L217" s="699">
        <f>ROUND(K217*J217,2)</f>
        <v>0</v>
      </c>
      <c r="M217" s="698"/>
      <c r="N217" s="175">
        <v>20.9</v>
      </c>
      <c r="O217" s="699">
        <f>ROUND(N217*M217,2)</f>
        <v>0</v>
      </c>
      <c r="P217" s="698">
        <f t="shared" si="1"/>
        <v>1240.745</v>
      </c>
      <c r="Q217" s="175">
        <v>20.9</v>
      </c>
      <c r="R217" s="699">
        <f>ROUND(Q217*P217,2)</f>
        <v>25931.57</v>
      </c>
    </row>
    <row r="218" spans="1:18" s="13" customFormat="1" ht="13.5" hidden="1" outlineLevel="3">
      <c r="A218" s="204"/>
      <c r="B218" s="142"/>
      <c r="C218" s="144" t="s">
        <v>223</v>
      </c>
      <c r="D218" s="146" t="s">
        <v>34</v>
      </c>
      <c r="E218" s="147" t="s">
        <v>2342</v>
      </c>
      <c r="F218" s="142"/>
      <c r="G218" s="148">
        <v>1240.745</v>
      </c>
      <c r="H218" s="205" t="s">
        <v>34</v>
      </c>
      <c r="I218" s="142"/>
      <c r="J218" s="700"/>
      <c r="K218" s="205" t="s">
        <v>34</v>
      </c>
      <c r="L218" s="206"/>
      <c r="M218" s="700"/>
      <c r="N218" s="205" t="s">
        <v>34</v>
      </c>
      <c r="O218" s="206"/>
      <c r="P218" s="700">
        <f t="shared" si="1"/>
        <v>1240.745</v>
      </c>
      <c r="Q218" s="205" t="s">
        <v>34</v>
      </c>
      <c r="R218" s="206"/>
    </row>
    <row r="219" spans="1:18" s="608" customFormat="1" ht="22.5" customHeight="1" hidden="1" outlineLevel="2" collapsed="1">
      <c r="A219" s="188"/>
      <c r="B219" s="136" t="s">
        <v>358</v>
      </c>
      <c r="C219" s="136" t="s">
        <v>218</v>
      </c>
      <c r="D219" s="137" t="s">
        <v>269</v>
      </c>
      <c r="E219" s="138" t="s">
        <v>270</v>
      </c>
      <c r="F219" s="139" t="s">
        <v>221</v>
      </c>
      <c r="G219" s="140">
        <v>324.465</v>
      </c>
      <c r="H219" s="175">
        <v>36.1</v>
      </c>
      <c r="I219" s="693">
        <f>ROUND(H219*G219,2)</f>
        <v>11713.19</v>
      </c>
      <c r="J219" s="698"/>
      <c r="K219" s="175">
        <v>36.1</v>
      </c>
      <c r="L219" s="699">
        <f>ROUND(K219*J219,2)</f>
        <v>0</v>
      </c>
      <c r="M219" s="698"/>
      <c r="N219" s="175">
        <v>36.1</v>
      </c>
      <c r="O219" s="699">
        <f>ROUND(N219*M219,2)</f>
        <v>0</v>
      </c>
      <c r="P219" s="698">
        <f t="shared" si="1"/>
        <v>324.465</v>
      </c>
      <c r="Q219" s="175">
        <v>36.1</v>
      </c>
      <c r="R219" s="699">
        <f>ROUND(Q219*P219,2)</f>
        <v>11713.19</v>
      </c>
    </row>
    <row r="220" spans="1:18" s="13" customFormat="1" ht="13.5" hidden="1" outlineLevel="3">
      <c r="A220" s="204"/>
      <c r="B220" s="142"/>
      <c r="C220" s="144" t="s">
        <v>223</v>
      </c>
      <c r="D220" s="146" t="s">
        <v>34</v>
      </c>
      <c r="E220" s="147" t="s">
        <v>2343</v>
      </c>
      <c r="F220" s="142"/>
      <c r="G220" s="148">
        <v>324.465</v>
      </c>
      <c r="H220" s="205" t="s">
        <v>34</v>
      </c>
      <c r="I220" s="142"/>
      <c r="J220" s="700"/>
      <c r="K220" s="205" t="s">
        <v>34</v>
      </c>
      <c r="L220" s="206"/>
      <c r="M220" s="700"/>
      <c r="N220" s="205" t="s">
        <v>34</v>
      </c>
      <c r="O220" s="206"/>
      <c r="P220" s="700">
        <f t="shared" si="1"/>
        <v>324.465</v>
      </c>
      <c r="Q220" s="205" t="s">
        <v>34</v>
      </c>
      <c r="R220" s="206"/>
    </row>
    <row r="221" spans="1:18" s="608" customFormat="1" ht="22.5" customHeight="1" hidden="1" outlineLevel="2" collapsed="1">
      <c r="A221" s="188"/>
      <c r="B221" s="136" t="s">
        <v>363</v>
      </c>
      <c r="C221" s="136" t="s">
        <v>218</v>
      </c>
      <c r="D221" s="137" t="s">
        <v>273</v>
      </c>
      <c r="E221" s="138" t="s">
        <v>274</v>
      </c>
      <c r="F221" s="139" t="s">
        <v>221</v>
      </c>
      <c r="G221" s="140">
        <v>28.214</v>
      </c>
      <c r="H221" s="175">
        <v>72.2</v>
      </c>
      <c r="I221" s="693">
        <f>ROUND(H221*G221,2)</f>
        <v>2037.05</v>
      </c>
      <c r="J221" s="698"/>
      <c r="K221" s="175">
        <v>72.2</v>
      </c>
      <c r="L221" s="699">
        <f>ROUND(K221*J221,2)</f>
        <v>0</v>
      </c>
      <c r="M221" s="698"/>
      <c r="N221" s="175">
        <v>72.2</v>
      </c>
      <c r="O221" s="699">
        <f>ROUND(N221*M221,2)</f>
        <v>0</v>
      </c>
      <c r="P221" s="698">
        <f t="shared" si="1"/>
        <v>28.214</v>
      </c>
      <c r="Q221" s="175">
        <v>72.2</v>
      </c>
      <c r="R221" s="699">
        <f>ROUND(Q221*P221,2)</f>
        <v>2037.05</v>
      </c>
    </row>
    <row r="222" spans="1:18" s="13" customFormat="1" ht="13.5" hidden="1" outlineLevel="3">
      <c r="A222" s="204"/>
      <c r="B222" s="142"/>
      <c r="C222" s="144" t="s">
        <v>223</v>
      </c>
      <c r="D222" s="146" t="s">
        <v>34</v>
      </c>
      <c r="E222" s="147" t="s">
        <v>2344</v>
      </c>
      <c r="F222" s="142"/>
      <c r="G222" s="148">
        <v>28.214</v>
      </c>
      <c r="H222" s="205" t="s">
        <v>34</v>
      </c>
      <c r="I222" s="142"/>
      <c r="J222" s="700"/>
      <c r="K222" s="205" t="s">
        <v>34</v>
      </c>
      <c r="L222" s="206"/>
      <c r="M222" s="700"/>
      <c r="N222" s="205" t="s">
        <v>34</v>
      </c>
      <c r="O222" s="206"/>
      <c r="P222" s="700">
        <f t="shared" si="1"/>
        <v>28.214</v>
      </c>
      <c r="Q222" s="205" t="s">
        <v>34</v>
      </c>
      <c r="R222" s="206"/>
    </row>
    <row r="223" spans="1:18" s="608" customFormat="1" ht="22.5" customHeight="1" hidden="1" outlineLevel="2" collapsed="1">
      <c r="A223" s="188"/>
      <c r="B223" s="136" t="s">
        <v>369</v>
      </c>
      <c r="C223" s="136" t="s">
        <v>218</v>
      </c>
      <c r="D223" s="137" t="s">
        <v>307</v>
      </c>
      <c r="E223" s="138" t="s">
        <v>308</v>
      </c>
      <c r="F223" s="139" t="s">
        <v>221</v>
      </c>
      <c r="G223" s="140">
        <v>98.541</v>
      </c>
      <c r="H223" s="175">
        <v>36.1</v>
      </c>
      <c r="I223" s="693">
        <f>ROUND(H223*G223,2)</f>
        <v>3557.33</v>
      </c>
      <c r="J223" s="698"/>
      <c r="K223" s="175">
        <v>36.1</v>
      </c>
      <c r="L223" s="699">
        <f>ROUND(K223*J223,2)</f>
        <v>0</v>
      </c>
      <c r="M223" s="698"/>
      <c r="N223" s="175">
        <v>36.1</v>
      </c>
      <c r="O223" s="699">
        <f>ROUND(N223*M223,2)</f>
        <v>0</v>
      </c>
      <c r="P223" s="698">
        <f t="shared" si="1"/>
        <v>98.541</v>
      </c>
      <c r="Q223" s="175">
        <v>36.1</v>
      </c>
      <c r="R223" s="699">
        <f>ROUND(Q223*P223,2)</f>
        <v>3557.33</v>
      </c>
    </row>
    <row r="224" spans="1:18" s="12" customFormat="1" ht="13.5" hidden="1" outlineLevel="3">
      <c r="A224" s="214"/>
      <c r="B224" s="141"/>
      <c r="C224" s="144" t="s">
        <v>223</v>
      </c>
      <c r="D224" s="215" t="s">
        <v>34</v>
      </c>
      <c r="E224" s="229" t="s">
        <v>2345</v>
      </c>
      <c r="F224" s="141"/>
      <c r="G224" s="215" t="s">
        <v>34</v>
      </c>
      <c r="H224" s="216" t="s">
        <v>34</v>
      </c>
      <c r="I224" s="141"/>
      <c r="J224" s="702"/>
      <c r="K224" s="216" t="s">
        <v>34</v>
      </c>
      <c r="L224" s="217"/>
      <c r="M224" s="702"/>
      <c r="N224" s="216" t="s">
        <v>34</v>
      </c>
      <c r="O224" s="217"/>
      <c r="P224" s="702" t="e">
        <f t="shared" si="1"/>
        <v>#VALUE!</v>
      </c>
      <c r="Q224" s="216" t="s">
        <v>34</v>
      </c>
      <c r="R224" s="217"/>
    </row>
    <row r="225" spans="1:18" s="13" customFormat="1" ht="13.5" hidden="1" outlineLevel="3">
      <c r="A225" s="204"/>
      <c r="B225" s="142"/>
      <c r="C225" s="144" t="s">
        <v>223</v>
      </c>
      <c r="D225" s="146" t="s">
        <v>34</v>
      </c>
      <c r="E225" s="147" t="s">
        <v>2346</v>
      </c>
      <c r="F225" s="142"/>
      <c r="G225" s="148">
        <v>98.541</v>
      </c>
      <c r="H225" s="205" t="s">
        <v>34</v>
      </c>
      <c r="I225" s="142"/>
      <c r="J225" s="700"/>
      <c r="K225" s="205" t="s">
        <v>34</v>
      </c>
      <c r="L225" s="206"/>
      <c r="M225" s="700"/>
      <c r="N225" s="205" t="s">
        <v>34</v>
      </c>
      <c r="O225" s="206"/>
      <c r="P225" s="700">
        <f t="shared" si="1"/>
        <v>98.541</v>
      </c>
      <c r="Q225" s="205" t="s">
        <v>34</v>
      </c>
      <c r="R225" s="206"/>
    </row>
    <row r="226" spans="1:18" s="608" customFormat="1" ht="22.5" customHeight="1" hidden="1" outlineLevel="2">
      <c r="A226" s="188"/>
      <c r="B226" s="136" t="s">
        <v>375</v>
      </c>
      <c r="C226" s="136" t="s">
        <v>218</v>
      </c>
      <c r="D226" s="137" t="s">
        <v>230</v>
      </c>
      <c r="E226" s="138" t="s">
        <v>231</v>
      </c>
      <c r="F226" s="139" t="s">
        <v>221</v>
      </c>
      <c r="G226" s="140">
        <v>98.541</v>
      </c>
      <c r="H226" s="175">
        <v>68.1</v>
      </c>
      <c r="I226" s="693">
        <f>ROUND(H226*G226,2)</f>
        <v>6710.64</v>
      </c>
      <c r="J226" s="698"/>
      <c r="K226" s="175">
        <v>68.1</v>
      </c>
      <c r="L226" s="699">
        <f>ROUND(K226*J226,2)</f>
        <v>0</v>
      </c>
      <c r="M226" s="698"/>
      <c r="N226" s="175">
        <v>68.1</v>
      </c>
      <c r="O226" s="699">
        <f>ROUND(N226*M226,2)</f>
        <v>0</v>
      </c>
      <c r="P226" s="698">
        <f t="shared" si="1"/>
        <v>98.541</v>
      </c>
      <c r="Q226" s="175">
        <v>68.1</v>
      </c>
      <c r="R226" s="699">
        <f>ROUND(Q226*P226,2)</f>
        <v>6710.64</v>
      </c>
    </row>
    <row r="227" spans="1:18" s="608" customFormat="1" ht="22.5" customHeight="1" hidden="1" outlineLevel="2" collapsed="1">
      <c r="A227" s="188"/>
      <c r="B227" s="136" t="s">
        <v>382</v>
      </c>
      <c r="C227" s="136" t="s">
        <v>218</v>
      </c>
      <c r="D227" s="137" t="s">
        <v>327</v>
      </c>
      <c r="E227" s="138" t="s">
        <v>328</v>
      </c>
      <c r="F227" s="139" t="s">
        <v>221</v>
      </c>
      <c r="G227" s="140">
        <v>453.926</v>
      </c>
      <c r="H227" s="175">
        <v>181.1</v>
      </c>
      <c r="I227" s="693">
        <f>ROUND(H227*G227,2)</f>
        <v>82206</v>
      </c>
      <c r="J227" s="698"/>
      <c r="K227" s="175">
        <v>181.1</v>
      </c>
      <c r="L227" s="699">
        <f>ROUND(K227*J227,2)</f>
        <v>0</v>
      </c>
      <c r="M227" s="698"/>
      <c r="N227" s="175">
        <v>181.1</v>
      </c>
      <c r="O227" s="699">
        <f>ROUND(N227*M227,2)</f>
        <v>0</v>
      </c>
      <c r="P227" s="698">
        <f t="shared" si="1"/>
        <v>453.926</v>
      </c>
      <c r="Q227" s="175">
        <v>181.1</v>
      </c>
      <c r="R227" s="699">
        <f>ROUND(Q227*P227,2)</f>
        <v>82206</v>
      </c>
    </row>
    <row r="228" spans="1:18" s="13" customFormat="1" ht="13.5" hidden="1" outlineLevel="3">
      <c r="A228" s="204"/>
      <c r="B228" s="142"/>
      <c r="C228" s="144" t="s">
        <v>223</v>
      </c>
      <c r="D228" s="146" t="s">
        <v>34</v>
      </c>
      <c r="E228" s="147" t="s">
        <v>2347</v>
      </c>
      <c r="F228" s="142"/>
      <c r="G228" s="148">
        <v>591.939</v>
      </c>
      <c r="H228" s="205" t="s">
        <v>34</v>
      </c>
      <c r="I228" s="142"/>
      <c r="J228" s="700"/>
      <c r="K228" s="205" t="s">
        <v>34</v>
      </c>
      <c r="L228" s="206"/>
      <c r="M228" s="700"/>
      <c r="N228" s="205" t="s">
        <v>34</v>
      </c>
      <c r="O228" s="206"/>
      <c r="P228" s="700">
        <f t="shared" si="1"/>
        <v>591.939</v>
      </c>
      <c r="Q228" s="205" t="s">
        <v>34</v>
      </c>
      <c r="R228" s="206"/>
    </row>
    <row r="229" spans="1:18" s="13" customFormat="1" ht="13.5" hidden="1" outlineLevel="3">
      <c r="A229" s="204"/>
      <c r="B229" s="142"/>
      <c r="C229" s="144" t="s">
        <v>223</v>
      </c>
      <c r="D229" s="146" t="s">
        <v>34</v>
      </c>
      <c r="E229" s="147" t="s">
        <v>2348</v>
      </c>
      <c r="F229" s="142"/>
      <c r="G229" s="148">
        <v>-98.541</v>
      </c>
      <c r="H229" s="205" t="s">
        <v>34</v>
      </c>
      <c r="I229" s="142"/>
      <c r="J229" s="700"/>
      <c r="K229" s="205" t="s">
        <v>34</v>
      </c>
      <c r="L229" s="206"/>
      <c r="M229" s="700"/>
      <c r="N229" s="205" t="s">
        <v>34</v>
      </c>
      <c r="O229" s="206"/>
      <c r="P229" s="700">
        <f t="shared" si="1"/>
        <v>-98.541</v>
      </c>
      <c r="Q229" s="205" t="s">
        <v>34</v>
      </c>
      <c r="R229" s="206"/>
    </row>
    <row r="230" spans="1:18" s="14" customFormat="1" ht="13.5" hidden="1" outlineLevel="3">
      <c r="A230" s="207"/>
      <c r="B230" s="143"/>
      <c r="C230" s="144" t="s">
        <v>223</v>
      </c>
      <c r="D230" s="227" t="s">
        <v>2249</v>
      </c>
      <c r="E230" s="228" t="s">
        <v>227</v>
      </c>
      <c r="F230" s="143"/>
      <c r="G230" s="145">
        <v>493.398</v>
      </c>
      <c r="H230" s="208" t="s">
        <v>34</v>
      </c>
      <c r="I230" s="143"/>
      <c r="J230" s="701"/>
      <c r="K230" s="208" t="s">
        <v>34</v>
      </c>
      <c r="L230" s="209"/>
      <c r="M230" s="701"/>
      <c r="N230" s="208" t="s">
        <v>34</v>
      </c>
      <c r="O230" s="209"/>
      <c r="P230" s="701">
        <f t="shared" si="1"/>
        <v>493.398</v>
      </c>
      <c r="Q230" s="208" t="s">
        <v>34</v>
      </c>
      <c r="R230" s="209"/>
    </row>
    <row r="231" spans="1:18" s="12" customFormat="1" ht="13.5" hidden="1" outlineLevel="3">
      <c r="A231" s="214"/>
      <c r="B231" s="141"/>
      <c r="C231" s="144" t="s">
        <v>223</v>
      </c>
      <c r="D231" s="215" t="s">
        <v>34</v>
      </c>
      <c r="E231" s="229" t="s">
        <v>2349</v>
      </c>
      <c r="F231" s="141"/>
      <c r="G231" s="215" t="s">
        <v>34</v>
      </c>
      <c r="H231" s="216" t="s">
        <v>34</v>
      </c>
      <c r="I231" s="141"/>
      <c r="J231" s="702"/>
      <c r="K231" s="216" t="s">
        <v>34</v>
      </c>
      <c r="L231" s="217"/>
      <c r="M231" s="702"/>
      <c r="N231" s="216" t="s">
        <v>34</v>
      </c>
      <c r="O231" s="217"/>
      <c r="P231" s="702" t="e">
        <f t="shared" si="1"/>
        <v>#VALUE!</v>
      </c>
      <c r="Q231" s="216" t="s">
        <v>34</v>
      </c>
      <c r="R231" s="217"/>
    </row>
    <row r="232" spans="1:18" s="13" customFormat="1" ht="13.5" hidden="1" outlineLevel="3">
      <c r="A232" s="204"/>
      <c r="B232" s="142"/>
      <c r="C232" s="144" t="s">
        <v>223</v>
      </c>
      <c r="D232" s="146" t="s">
        <v>34</v>
      </c>
      <c r="E232" s="147" t="s">
        <v>2350</v>
      </c>
      <c r="F232" s="142"/>
      <c r="G232" s="148">
        <v>453.926</v>
      </c>
      <c r="H232" s="205" t="s">
        <v>34</v>
      </c>
      <c r="I232" s="142"/>
      <c r="J232" s="700"/>
      <c r="K232" s="205" t="s">
        <v>34</v>
      </c>
      <c r="L232" s="206"/>
      <c r="M232" s="700"/>
      <c r="N232" s="205" t="s">
        <v>34</v>
      </c>
      <c r="O232" s="206"/>
      <c r="P232" s="700">
        <f t="shared" si="1"/>
        <v>453.926</v>
      </c>
      <c r="Q232" s="205" t="s">
        <v>34</v>
      </c>
      <c r="R232" s="206"/>
    </row>
    <row r="233" spans="1:18" s="608" customFormat="1" ht="31.5" customHeight="1" hidden="1" outlineLevel="2" collapsed="1">
      <c r="A233" s="188"/>
      <c r="B233" s="136" t="s">
        <v>385</v>
      </c>
      <c r="C233" s="136" t="s">
        <v>218</v>
      </c>
      <c r="D233" s="137" t="s">
        <v>330</v>
      </c>
      <c r="E233" s="138" t="s">
        <v>331</v>
      </c>
      <c r="F233" s="139" t="s">
        <v>221</v>
      </c>
      <c r="G233" s="140">
        <v>5901.038</v>
      </c>
      <c r="H233" s="175">
        <v>6.2</v>
      </c>
      <c r="I233" s="693">
        <f>ROUND(H233*G233,2)</f>
        <v>36586.44</v>
      </c>
      <c r="J233" s="698"/>
      <c r="K233" s="175">
        <v>6.2</v>
      </c>
      <c r="L233" s="699">
        <f>ROUND(K233*J233,2)</f>
        <v>0</v>
      </c>
      <c r="M233" s="698"/>
      <c r="N233" s="175">
        <v>6.2</v>
      </c>
      <c r="O233" s="699">
        <f>ROUND(N233*M233,2)</f>
        <v>0</v>
      </c>
      <c r="P233" s="698">
        <f aca="true" t="shared" si="2" ref="P233:P296">M233+J233+G233</f>
        <v>5901.038</v>
      </c>
      <c r="Q233" s="175">
        <v>6.2</v>
      </c>
      <c r="R233" s="699">
        <f>ROUND(Q233*P233,2)</f>
        <v>36586.44</v>
      </c>
    </row>
    <row r="234" spans="1:18" s="13" customFormat="1" ht="13.5" hidden="1" outlineLevel="3">
      <c r="A234" s="204"/>
      <c r="B234" s="142"/>
      <c r="C234" s="144" t="s">
        <v>223</v>
      </c>
      <c r="D234" s="142"/>
      <c r="E234" s="147" t="s">
        <v>2351</v>
      </c>
      <c r="F234" s="142"/>
      <c r="G234" s="148">
        <v>5901.038</v>
      </c>
      <c r="H234" s="205" t="s">
        <v>34</v>
      </c>
      <c r="I234" s="142"/>
      <c r="J234" s="700"/>
      <c r="K234" s="205" t="s">
        <v>34</v>
      </c>
      <c r="L234" s="206"/>
      <c r="M234" s="700"/>
      <c r="N234" s="205" t="s">
        <v>34</v>
      </c>
      <c r="O234" s="206"/>
      <c r="P234" s="700">
        <f t="shared" si="2"/>
        <v>5901.038</v>
      </c>
      <c r="Q234" s="205" t="s">
        <v>34</v>
      </c>
      <c r="R234" s="206"/>
    </row>
    <row r="235" spans="1:18" s="608" customFormat="1" ht="22.5" customHeight="1" hidden="1" outlineLevel="2" collapsed="1">
      <c r="A235" s="188"/>
      <c r="B235" s="136" t="s">
        <v>389</v>
      </c>
      <c r="C235" s="136" t="s">
        <v>218</v>
      </c>
      <c r="D235" s="137" t="s">
        <v>351</v>
      </c>
      <c r="E235" s="138" t="s">
        <v>352</v>
      </c>
      <c r="F235" s="139" t="s">
        <v>221</v>
      </c>
      <c r="G235" s="140">
        <v>39.472</v>
      </c>
      <c r="H235" s="175">
        <v>181.1</v>
      </c>
      <c r="I235" s="693">
        <f>ROUND(H235*G235,2)</f>
        <v>7148.38</v>
      </c>
      <c r="J235" s="698"/>
      <c r="K235" s="175">
        <v>181.1</v>
      </c>
      <c r="L235" s="699">
        <f>ROUND(K235*J235,2)</f>
        <v>0</v>
      </c>
      <c r="M235" s="698"/>
      <c r="N235" s="175">
        <v>181.1</v>
      </c>
      <c r="O235" s="699">
        <f>ROUND(N235*M235,2)</f>
        <v>0</v>
      </c>
      <c r="P235" s="698">
        <f t="shared" si="2"/>
        <v>39.472</v>
      </c>
      <c r="Q235" s="175">
        <v>181.1</v>
      </c>
      <c r="R235" s="699">
        <f>ROUND(Q235*P235,2)</f>
        <v>7148.38</v>
      </c>
    </row>
    <row r="236" spans="1:18" s="12" customFormat="1" ht="13.5" hidden="1" outlineLevel="3">
      <c r="A236" s="214"/>
      <c r="B236" s="141"/>
      <c r="C236" s="144" t="s">
        <v>223</v>
      </c>
      <c r="D236" s="215" t="s">
        <v>34</v>
      </c>
      <c r="E236" s="229" t="s">
        <v>2315</v>
      </c>
      <c r="F236" s="141"/>
      <c r="G236" s="215" t="s">
        <v>34</v>
      </c>
      <c r="H236" s="216" t="s">
        <v>34</v>
      </c>
      <c r="I236" s="141"/>
      <c r="J236" s="702"/>
      <c r="K236" s="216" t="s">
        <v>34</v>
      </c>
      <c r="L236" s="217"/>
      <c r="M236" s="702"/>
      <c r="N236" s="216" t="s">
        <v>34</v>
      </c>
      <c r="O236" s="217"/>
      <c r="P236" s="702" t="e">
        <f t="shared" si="2"/>
        <v>#VALUE!</v>
      </c>
      <c r="Q236" s="216" t="s">
        <v>34</v>
      </c>
      <c r="R236" s="217"/>
    </row>
    <row r="237" spans="1:18" s="13" customFormat="1" ht="13.5" hidden="1" outlineLevel="3">
      <c r="A237" s="204"/>
      <c r="B237" s="142"/>
      <c r="C237" s="144" t="s">
        <v>223</v>
      </c>
      <c r="D237" s="146" t="s">
        <v>34</v>
      </c>
      <c r="E237" s="147" t="s">
        <v>2352</v>
      </c>
      <c r="F237" s="142"/>
      <c r="G237" s="148">
        <v>39.472</v>
      </c>
      <c r="H237" s="205" t="s">
        <v>34</v>
      </c>
      <c r="I237" s="142"/>
      <c r="J237" s="700"/>
      <c r="K237" s="205" t="s">
        <v>34</v>
      </c>
      <c r="L237" s="206"/>
      <c r="M237" s="700"/>
      <c r="N237" s="205" t="s">
        <v>34</v>
      </c>
      <c r="O237" s="206"/>
      <c r="P237" s="700">
        <f t="shared" si="2"/>
        <v>39.472</v>
      </c>
      <c r="Q237" s="205" t="s">
        <v>34</v>
      </c>
      <c r="R237" s="206"/>
    </row>
    <row r="238" spans="1:18" s="608" customFormat="1" ht="31.5" customHeight="1" hidden="1" outlineLevel="2" collapsed="1">
      <c r="A238" s="188"/>
      <c r="B238" s="136" t="s">
        <v>390</v>
      </c>
      <c r="C238" s="136" t="s">
        <v>218</v>
      </c>
      <c r="D238" s="137" t="s">
        <v>354</v>
      </c>
      <c r="E238" s="138" t="s">
        <v>355</v>
      </c>
      <c r="F238" s="139" t="s">
        <v>221</v>
      </c>
      <c r="G238" s="140">
        <v>513.136</v>
      </c>
      <c r="H238" s="175">
        <v>6.2</v>
      </c>
      <c r="I238" s="693">
        <f>ROUND(H238*G238,2)</f>
        <v>3181.44</v>
      </c>
      <c r="J238" s="698"/>
      <c r="K238" s="175">
        <v>6.2</v>
      </c>
      <c r="L238" s="699">
        <f>ROUND(K238*J238,2)</f>
        <v>0</v>
      </c>
      <c r="M238" s="698"/>
      <c r="N238" s="175">
        <v>6.2</v>
      </c>
      <c r="O238" s="699">
        <f>ROUND(N238*M238,2)</f>
        <v>0</v>
      </c>
      <c r="P238" s="698">
        <f t="shared" si="2"/>
        <v>513.136</v>
      </c>
      <c r="Q238" s="175">
        <v>6.2</v>
      </c>
      <c r="R238" s="699">
        <f>ROUND(Q238*P238,2)</f>
        <v>3181.44</v>
      </c>
    </row>
    <row r="239" spans="1:18" s="13" customFormat="1" ht="13.5" hidden="1" outlineLevel="3">
      <c r="A239" s="204"/>
      <c r="B239" s="142"/>
      <c r="C239" s="144" t="s">
        <v>223</v>
      </c>
      <c r="D239" s="142"/>
      <c r="E239" s="147" t="s">
        <v>2353</v>
      </c>
      <c r="F239" s="142"/>
      <c r="G239" s="148">
        <v>513.136</v>
      </c>
      <c r="H239" s="205" t="s">
        <v>34</v>
      </c>
      <c r="I239" s="142"/>
      <c r="J239" s="700"/>
      <c r="K239" s="205" t="s">
        <v>34</v>
      </c>
      <c r="L239" s="206"/>
      <c r="M239" s="700"/>
      <c r="N239" s="205" t="s">
        <v>34</v>
      </c>
      <c r="O239" s="206"/>
      <c r="P239" s="700">
        <f t="shared" si="2"/>
        <v>513.136</v>
      </c>
      <c r="Q239" s="205" t="s">
        <v>34</v>
      </c>
      <c r="R239" s="206"/>
    </row>
    <row r="240" spans="1:18" s="608" customFormat="1" ht="22.5" customHeight="1" hidden="1" outlineLevel="2" collapsed="1">
      <c r="A240" s="188"/>
      <c r="B240" s="136" t="s">
        <v>395</v>
      </c>
      <c r="C240" s="136" t="s">
        <v>218</v>
      </c>
      <c r="D240" s="137" t="s">
        <v>333</v>
      </c>
      <c r="E240" s="138" t="s">
        <v>334</v>
      </c>
      <c r="F240" s="139" t="s">
        <v>221</v>
      </c>
      <c r="G240" s="140">
        <v>493.398</v>
      </c>
      <c r="H240" s="175">
        <v>167.2</v>
      </c>
      <c r="I240" s="693">
        <f>ROUND(H240*G240,2)</f>
        <v>82496.15</v>
      </c>
      <c r="J240" s="698"/>
      <c r="K240" s="175">
        <v>167.2</v>
      </c>
      <c r="L240" s="699">
        <f>ROUND(K240*J240,2)</f>
        <v>0</v>
      </c>
      <c r="M240" s="698"/>
      <c r="N240" s="175">
        <v>167.2</v>
      </c>
      <c r="O240" s="699">
        <f>ROUND(N240*M240,2)</f>
        <v>0</v>
      </c>
      <c r="P240" s="698">
        <f t="shared" si="2"/>
        <v>493.398</v>
      </c>
      <c r="Q240" s="175">
        <v>167.2</v>
      </c>
      <c r="R240" s="699">
        <f>ROUND(Q240*P240,2)</f>
        <v>82496.15</v>
      </c>
    </row>
    <row r="241" spans="1:18" s="13" customFormat="1" ht="13.5" hidden="1" outlineLevel="3">
      <c r="A241" s="204"/>
      <c r="B241" s="142"/>
      <c r="C241" s="144" t="s">
        <v>223</v>
      </c>
      <c r="D241" s="146" t="s">
        <v>34</v>
      </c>
      <c r="E241" s="147" t="s">
        <v>2249</v>
      </c>
      <c r="F241" s="142"/>
      <c r="G241" s="148">
        <v>493.398</v>
      </c>
      <c r="H241" s="205" t="s">
        <v>34</v>
      </c>
      <c r="I241" s="142"/>
      <c r="J241" s="700"/>
      <c r="K241" s="205" t="s">
        <v>34</v>
      </c>
      <c r="L241" s="206"/>
      <c r="M241" s="700"/>
      <c r="N241" s="205" t="s">
        <v>34</v>
      </c>
      <c r="O241" s="206"/>
      <c r="P241" s="700">
        <f t="shared" si="2"/>
        <v>493.398</v>
      </c>
      <c r="Q241" s="205" t="s">
        <v>34</v>
      </c>
      <c r="R241" s="206"/>
    </row>
    <row r="242" spans="1:18" s="608" customFormat="1" ht="22.5" customHeight="1" hidden="1" outlineLevel="2" collapsed="1">
      <c r="A242" s="188"/>
      <c r="B242" s="136" t="s">
        <v>399</v>
      </c>
      <c r="C242" s="136" t="s">
        <v>218</v>
      </c>
      <c r="D242" s="137" t="s">
        <v>275</v>
      </c>
      <c r="E242" s="138" t="s">
        <v>276</v>
      </c>
      <c r="F242" s="139" t="s">
        <v>221</v>
      </c>
      <c r="G242" s="140">
        <v>321.018</v>
      </c>
      <c r="H242" s="175">
        <v>75.2</v>
      </c>
      <c r="I242" s="693">
        <f>ROUND(H242*G242,2)</f>
        <v>24140.55</v>
      </c>
      <c r="J242" s="698"/>
      <c r="K242" s="175">
        <v>75.2</v>
      </c>
      <c r="L242" s="699">
        <f>ROUND(K242*J242,2)</f>
        <v>0</v>
      </c>
      <c r="M242" s="698"/>
      <c r="N242" s="175">
        <v>75.2</v>
      </c>
      <c r="O242" s="699">
        <f>ROUND(N242*M242,2)</f>
        <v>0</v>
      </c>
      <c r="P242" s="698">
        <f t="shared" si="2"/>
        <v>321.018</v>
      </c>
      <c r="Q242" s="175">
        <v>75.2</v>
      </c>
      <c r="R242" s="699">
        <f>ROUND(Q242*P242,2)</f>
        <v>24140.55</v>
      </c>
    </row>
    <row r="243" spans="1:18" s="12" customFormat="1" ht="13.5" hidden="1" outlineLevel="3">
      <c r="A243" s="214"/>
      <c r="B243" s="141"/>
      <c r="C243" s="144" t="s">
        <v>223</v>
      </c>
      <c r="D243" s="215" t="s">
        <v>34</v>
      </c>
      <c r="E243" s="229" t="s">
        <v>747</v>
      </c>
      <c r="F243" s="141"/>
      <c r="G243" s="215" t="s">
        <v>34</v>
      </c>
      <c r="H243" s="216" t="s">
        <v>34</v>
      </c>
      <c r="I243" s="141"/>
      <c r="J243" s="702"/>
      <c r="K243" s="216" t="s">
        <v>34</v>
      </c>
      <c r="L243" s="217"/>
      <c r="M243" s="702"/>
      <c r="N243" s="216" t="s">
        <v>34</v>
      </c>
      <c r="O243" s="217"/>
      <c r="P243" s="702" t="e">
        <f t="shared" si="2"/>
        <v>#VALUE!</v>
      </c>
      <c r="Q243" s="216" t="s">
        <v>34</v>
      </c>
      <c r="R243" s="217"/>
    </row>
    <row r="244" spans="1:18" s="13" customFormat="1" ht="13.5" hidden="1" outlineLevel="3">
      <c r="A244" s="204"/>
      <c r="B244" s="142"/>
      <c r="C244" s="144" t="s">
        <v>223</v>
      </c>
      <c r="D244" s="146" t="s">
        <v>34</v>
      </c>
      <c r="E244" s="147" t="s">
        <v>175</v>
      </c>
      <c r="F244" s="142"/>
      <c r="G244" s="148">
        <v>651.91</v>
      </c>
      <c r="H244" s="205" t="s">
        <v>34</v>
      </c>
      <c r="I244" s="142"/>
      <c r="J244" s="700"/>
      <c r="K244" s="205" t="s">
        <v>34</v>
      </c>
      <c r="L244" s="206"/>
      <c r="M244" s="700"/>
      <c r="N244" s="205" t="s">
        <v>34</v>
      </c>
      <c r="O244" s="206"/>
      <c r="P244" s="700">
        <f t="shared" si="2"/>
        <v>651.91</v>
      </c>
      <c r="Q244" s="205" t="s">
        <v>34</v>
      </c>
      <c r="R244" s="206"/>
    </row>
    <row r="245" spans="1:18" s="12" customFormat="1" ht="13.5" hidden="1" outlineLevel="3">
      <c r="A245" s="214"/>
      <c r="B245" s="141"/>
      <c r="C245" s="144" t="s">
        <v>223</v>
      </c>
      <c r="D245" s="215" t="s">
        <v>34</v>
      </c>
      <c r="E245" s="229" t="s">
        <v>2354</v>
      </c>
      <c r="F245" s="141"/>
      <c r="G245" s="215" t="s">
        <v>34</v>
      </c>
      <c r="H245" s="216" t="s">
        <v>34</v>
      </c>
      <c r="I245" s="141"/>
      <c r="J245" s="702"/>
      <c r="K245" s="216" t="s">
        <v>34</v>
      </c>
      <c r="L245" s="217"/>
      <c r="M245" s="702"/>
      <c r="N245" s="216" t="s">
        <v>34</v>
      </c>
      <c r="O245" s="217"/>
      <c r="P245" s="702" t="e">
        <f t="shared" si="2"/>
        <v>#VALUE!</v>
      </c>
      <c r="Q245" s="216" t="s">
        <v>34</v>
      </c>
      <c r="R245" s="217"/>
    </row>
    <row r="246" spans="1:18" s="12" customFormat="1" ht="13.5" hidden="1" outlineLevel="3">
      <c r="A246" s="214"/>
      <c r="B246" s="141"/>
      <c r="C246" s="144" t="s">
        <v>223</v>
      </c>
      <c r="D246" s="215" t="s">
        <v>34</v>
      </c>
      <c r="E246" s="229" t="s">
        <v>2299</v>
      </c>
      <c r="F246" s="141"/>
      <c r="G246" s="215" t="s">
        <v>34</v>
      </c>
      <c r="H246" s="216" t="s">
        <v>34</v>
      </c>
      <c r="I246" s="141"/>
      <c r="J246" s="702"/>
      <c r="K246" s="216" t="s">
        <v>34</v>
      </c>
      <c r="L246" s="217"/>
      <c r="M246" s="702"/>
      <c r="N246" s="216" t="s">
        <v>34</v>
      </c>
      <c r="O246" s="217"/>
      <c r="P246" s="702" t="e">
        <f t="shared" si="2"/>
        <v>#VALUE!</v>
      </c>
      <c r="Q246" s="216" t="s">
        <v>34</v>
      </c>
      <c r="R246" s="217"/>
    </row>
    <row r="247" spans="1:18" s="13" customFormat="1" ht="13.5" hidden="1" outlineLevel="3">
      <c r="A247" s="204"/>
      <c r="B247" s="142"/>
      <c r="C247" s="144" t="s">
        <v>223</v>
      </c>
      <c r="D247" s="146" t="s">
        <v>34</v>
      </c>
      <c r="E247" s="147" t="s">
        <v>2355</v>
      </c>
      <c r="F247" s="142"/>
      <c r="G247" s="148">
        <v>-235.643</v>
      </c>
      <c r="H247" s="205" t="s">
        <v>34</v>
      </c>
      <c r="I247" s="142"/>
      <c r="J247" s="700"/>
      <c r="K247" s="205" t="s">
        <v>34</v>
      </c>
      <c r="L247" s="206"/>
      <c r="M247" s="700"/>
      <c r="N247" s="205" t="s">
        <v>34</v>
      </c>
      <c r="O247" s="206"/>
      <c r="P247" s="700">
        <f t="shared" si="2"/>
        <v>-235.643</v>
      </c>
      <c r="Q247" s="205" t="s">
        <v>34</v>
      </c>
      <c r="R247" s="206"/>
    </row>
    <row r="248" spans="1:18" s="12" customFormat="1" ht="13.5" hidden="1" outlineLevel="3">
      <c r="A248" s="214"/>
      <c r="B248" s="141"/>
      <c r="C248" s="144" t="s">
        <v>223</v>
      </c>
      <c r="D248" s="215" t="s">
        <v>34</v>
      </c>
      <c r="E248" s="229" t="s">
        <v>500</v>
      </c>
      <c r="F248" s="141"/>
      <c r="G248" s="215" t="s">
        <v>34</v>
      </c>
      <c r="H248" s="216" t="s">
        <v>34</v>
      </c>
      <c r="I248" s="141"/>
      <c r="J248" s="702"/>
      <c r="K248" s="216" t="s">
        <v>34</v>
      </c>
      <c r="L248" s="217"/>
      <c r="M248" s="702"/>
      <c r="N248" s="216" t="s">
        <v>34</v>
      </c>
      <c r="O248" s="217"/>
      <c r="P248" s="702" t="e">
        <f t="shared" si="2"/>
        <v>#VALUE!</v>
      </c>
      <c r="Q248" s="216" t="s">
        <v>34</v>
      </c>
      <c r="R248" s="217"/>
    </row>
    <row r="249" spans="1:18" s="12" customFormat="1" ht="13.5" hidden="1" outlineLevel="3">
      <c r="A249" s="214"/>
      <c r="B249" s="141"/>
      <c r="C249" s="144" t="s">
        <v>223</v>
      </c>
      <c r="D249" s="215" t="s">
        <v>34</v>
      </c>
      <c r="E249" s="229" t="s">
        <v>2356</v>
      </c>
      <c r="F249" s="141"/>
      <c r="G249" s="215" t="s">
        <v>34</v>
      </c>
      <c r="H249" s="216" t="s">
        <v>34</v>
      </c>
      <c r="I249" s="141"/>
      <c r="J249" s="702"/>
      <c r="K249" s="216" t="s">
        <v>34</v>
      </c>
      <c r="L249" s="217"/>
      <c r="M249" s="702"/>
      <c r="N249" s="216" t="s">
        <v>34</v>
      </c>
      <c r="O249" s="217"/>
      <c r="P249" s="702" t="e">
        <f t="shared" si="2"/>
        <v>#VALUE!</v>
      </c>
      <c r="Q249" s="216" t="s">
        <v>34</v>
      </c>
      <c r="R249" s="217"/>
    </row>
    <row r="250" spans="1:18" s="13" customFormat="1" ht="13.5" hidden="1" outlineLevel="3">
      <c r="A250" s="204"/>
      <c r="B250" s="142"/>
      <c r="C250" s="144" t="s">
        <v>223</v>
      </c>
      <c r="D250" s="146" t="s">
        <v>34</v>
      </c>
      <c r="E250" s="147" t="s">
        <v>2357</v>
      </c>
      <c r="F250" s="142"/>
      <c r="G250" s="148">
        <v>-11.482</v>
      </c>
      <c r="H250" s="205" t="s">
        <v>34</v>
      </c>
      <c r="I250" s="142"/>
      <c r="J250" s="700"/>
      <c r="K250" s="205" t="s">
        <v>34</v>
      </c>
      <c r="L250" s="206"/>
      <c r="M250" s="700"/>
      <c r="N250" s="205" t="s">
        <v>34</v>
      </c>
      <c r="O250" s="206"/>
      <c r="P250" s="700">
        <f t="shared" si="2"/>
        <v>-11.482</v>
      </c>
      <c r="Q250" s="205" t="s">
        <v>34</v>
      </c>
      <c r="R250" s="206"/>
    </row>
    <row r="251" spans="1:18" s="13" customFormat="1" ht="13.5" hidden="1" outlineLevel="3">
      <c r="A251" s="204"/>
      <c r="B251" s="142"/>
      <c r="C251" s="144" t="s">
        <v>223</v>
      </c>
      <c r="D251" s="146" t="s">
        <v>34</v>
      </c>
      <c r="E251" s="147" t="s">
        <v>2358</v>
      </c>
      <c r="F251" s="142"/>
      <c r="G251" s="148">
        <v>-1.208</v>
      </c>
      <c r="H251" s="205" t="s">
        <v>34</v>
      </c>
      <c r="I251" s="142"/>
      <c r="J251" s="700"/>
      <c r="K251" s="205" t="s">
        <v>34</v>
      </c>
      <c r="L251" s="206"/>
      <c r="M251" s="700"/>
      <c r="N251" s="205" t="s">
        <v>34</v>
      </c>
      <c r="O251" s="206"/>
      <c r="P251" s="700">
        <f t="shared" si="2"/>
        <v>-1.208</v>
      </c>
      <c r="Q251" s="205" t="s">
        <v>34</v>
      </c>
      <c r="R251" s="206"/>
    </row>
    <row r="252" spans="1:18" s="13" customFormat="1" ht="13.5" hidden="1" outlineLevel="3">
      <c r="A252" s="204"/>
      <c r="B252" s="142"/>
      <c r="C252" s="144" t="s">
        <v>223</v>
      </c>
      <c r="D252" s="146" t="s">
        <v>34</v>
      </c>
      <c r="E252" s="147" t="s">
        <v>2359</v>
      </c>
      <c r="F252" s="142"/>
      <c r="G252" s="148">
        <v>-0.408</v>
      </c>
      <c r="H252" s="205" t="s">
        <v>34</v>
      </c>
      <c r="I252" s="142"/>
      <c r="J252" s="700"/>
      <c r="K252" s="205" t="s">
        <v>34</v>
      </c>
      <c r="L252" s="206"/>
      <c r="M252" s="700"/>
      <c r="N252" s="205" t="s">
        <v>34</v>
      </c>
      <c r="O252" s="206"/>
      <c r="P252" s="700">
        <f t="shared" si="2"/>
        <v>-0.408</v>
      </c>
      <c r="Q252" s="205" t="s">
        <v>34</v>
      </c>
      <c r="R252" s="206"/>
    </row>
    <row r="253" spans="1:18" s="12" customFormat="1" ht="13.5" hidden="1" outlineLevel="3">
      <c r="A253" s="214"/>
      <c r="B253" s="141"/>
      <c r="C253" s="144" t="s">
        <v>223</v>
      </c>
      <c r="D253" s="215" t="s">
        <v>34</v>
      </c>
      <c r="E253" s="229" t="s">
        <v>2360</v>
      </c>
      <c r="F253" s="141"/>
      <c r="G253" s="215" t="s">
        <v>34</v>
      </c>
      <c r="H253" s="216" t="s">
        <v>34</v>
      </c>
      <c r="I253" s="141"/>
      <c r="J253" s="702"/>
      <c r="K253" s="216" t="s">
        <v>34</v>
      </c>
      <c r="L253" s="217"/>
      <c r="M253" s="702"/>
      <c r="N253" s="216" t="s">
        <v>34</v>
      </c>
      <c r="O253" s="217"/>
      <c r="P253" s="702" t="e">
        <f t="shared" si="2"/>
        <v>#VALUE!</v>
      </c>
      <c r="Q253" s="216" t="s">
        <v>34</v>
      </c>
      <c r="R253" s="217"/>
    </row>
    <row r="254" spans="1:18" s="13" customFormat="1" ht="13.5" hidden="1" outlineLevel="3">
      <c r="A254" s="204"/>
      <c r="B254" s="142"/>
      <c r="C254" s="144" t="s">
        <v>223</v>
      </c>
      <c r="D254" s="146" t="s">
        <v>34</v>
      </c>
      <c r="E254" s="147" t="s">
        <v>2361</v>
      </c>
      <c r="F254" s="142"/>
      <c r="G254" s="148">
        <v>-17.238</v>
      </c>
      <c r="H254" s="205" t="s">
        <v>34</v>
      </c>
      <c r="I254" s="142"/>
      <c r="J254" s="700"/>
      <c r="K254" s="205" t="s">
        <v>34</v>
      </c>
      <c r="L254" s="206"/>
      <c r="M254" s="700"/>
      <c r="N254" s="205" t="s">
        <v>34</v>
      </c>
      <c r="O254" s="206"/>
      <c r="P254" s="700">
        <f t="shared" si="2"/>
        <v>-17.238</v>
      </c>
      <c r="Q254" s="205" t="s">
        <v>34</v>
      </c>
      <c r="R254" s="206"/>
    </row>
    <row r="255" spans="1:18" s="13" customFormat="1" ht="13.5" hidden="1" outlineLevel="3">
      <c r="A255" s="204"/>
      <c r="B255" s="142"/>
      <c r="C255" s="144" t="s">
        <v>223</v>
      </c>
      <c r="D255" s="146" t="s">
        <v>34</v>
      </c>
      <c r="E255" s="147" t="s">
        <v>1548</v>
      </c>
      <c r="F255" s="142"/>
      <c r="G255" s="148">
        <v>-0.906</v>
      </c>
      <c r="H255" s="205" t="s">
        <v>34</v>
      </c>
      <c r="I255" s="142"/>
      <c r="J255" s="700"/>
      <c r="K255" s="205" t="s">
        <v>34</v>
      </c>
      <c r="L255" s="206"/>
      <c r="M255" s="700"/>
      <c r="N255" s="205" t="s">
        <v>34</v>
      </c>
      <c r="O255" s="206"/>
      <c r="P255" s="700">
        <f t="shared" si="2"/>
        <v>-0.906</v>
      </c>
      <c r="Q255" s="205" t="s">
        <v>34</v>
      </c>
      <c r="R255" s="206"/>
    </row>
    <row r="256" spans="1:18" s="13" customFormat="1" ht="13.5" hidden="1" outlineLevel="3">
      <c r="A256" s="204"/>
      <c r="B256" s="142"/>
      <c r="C256" s="144" t="s">
        <v>223</v>
      </c>
      <c r="D256" s="146" t="s">
        <v>34</v>
      </c>
      <c r="E256" s="147" t="s">
        <v>2362</v>
      </c>
      <c r="F256" s="142"/>
      <c r="G256" s="148">
        <v>-0.467</v>
      </c>
      <c r="H256" s="205" t="s">
        <v>34</v>
      </c>
      <c r="I256" s="142"/>
      <c r="J256" s="700"/>
      <c r="K256" s="205" t="s">
        <v>34</v>
      </c>
      <c r="L256" s="206"/>
      <c r="M256" s="700"/>
      <c r="N256" s="205" t="s">
        <v>34</v>
      </c>
      <c r="O256" s="206"/>
      <c r="P256" s="700">
        <f t="shared" si="2"/>
        <v>-0.467</v>
      </c>
      <c r="Q256" s="205" t="s">
        <v>34</v>
      </c>
      <c r="R256" s="206"/>
    </row>
    <row r="257" spans="1:18" s="12" customFormat="1" ht="13.5" hidden="1" outlineLevel="3">
      <c r="A257" s="214"/>
      <c r="B257" s="141"/>
      <c r="C257" s="144" t="s">
        <v>223</v>
      </c>
      <c r="D257" s="215" t="s">
        <v>34</v>
      </c>
      <c r="E257" s="229" t="s">
        <v>502</v>
      </c>
      <c r="F257" s="141"/>
      <c r="G257" s="215" t="s">
        <v>34</v>
      </c>
      <c r="H257" s="216" t="s">
        <v>34</v>
      </c>
      <c r="I257" s="141"/>
      <c r="J257" s="702"/>
      <c r="K257" s="216" t="s">
        <v>34</v>
      </c>
      <c r="L257" s="217"/>
      <c r="M257" s="702"/>
      <c r="N257" s="216" t="s">
        <v>34</v>
      </c>
      <c r="O257" s="217"/>
      <c r="P257" s="702" t="e">
        <f t="shared" si="2"/>
        <v>#VALUE!</v>
      </c>
      <c r="Q257" s="216" t="s">
        <v>34</v>
      </c>
      <c r="R257" s="217"/>
    </row>
    <row r="258" spans="1:18" s="13" customFormat="1" ht="13.5" hidden="1" outlineLevel="3">
      <c r="A258" s="204"/>
      <c r="B258" s="142"/>
      <c r="C258" s="144" t="s">
        <v>223</v>
      </c>
      <c r="D258" s="146" t="s">
        <v>34</v>
      </c>
      <c r="E258" s="147" t="s">
        <v>2307</v>
      </c>
      <c r="F258" s="142"/>
      <c r="G258" s="148">
        <v>-51.119</v>
      </c>
      <c r="H258" s="205" t="s">
        <v>34</v>
      </c>
      <c r="I258" s="142"/>
      <c r="J258" s="700"/>
      <c r="K258" s="205" t="s">
        <v>34</v>
      </c>
      <c r="L258" s="206"/>
      <c r="M258" s="700"/>
      <c r="N258" s="205" t="s">
        <v>34</v>
      </c>
      <c r="O258" s="206"/>
      <c r="P258" s="700">
        <f t="shared" si="2"/>
        <v>-51.119</v>
      </c>
      <c r="Q258" s="205" t="s">
        <v>34</v>
      </c>
      <c r="R258" s="206"/>
    </row>
    <row r="259" spans="1:18" s="13" customFormat="1" ht="13.5" hidden="1" outlineLevel="3">
      <c r="A259" s="204"/>
      <c r="B259" s="142"/>
      <c r="C259" s="144" t="s">
        <v>223</v>
      </c>
      <c r="D259" s="146" t="s">
        <v>34</v>
      </c>
      <c r="E259" s="147" t="s">
        <v>2308</v>
      </c>
      <c r="F259" s="142"/>
      <c r="G259" s="148">
        <v>-12.421</v>
      </c>
      <c r="H259" s="205" t="s">
        <v>34</v>
      </c>
      <c r="I259" s="142"/>
      <c r="J259" s="700"/>
      <c r="K259" s="205" t="s">
        <v>34</v>
      </c>
      <c r="L259" s="206"/>
      <c r="M259" s="700"/>
      <c r="N259" s="205" t="s">
        <v>34</v>
      </c>
      <c r="O259" s="206"/>
      <c r="P259" s="700">
        <f t="shared" si="2"/>
        <v>-12.421</v>
      </c>
      <c r="Q259" s="205" t="s">
        <v>34</v>
      </c>
      <c r="R259" s="206"/>
    </row>
    <row r="260" spans="1:18" s="14" customFormat="1" ht="13.5" hidden="1" outlineLevel="3">
      <c r="A260" s="207"/>
      <c r="B260" s="143"/>
      <c r="C260" s="144" t="s">
        <v>223</v>
      </c>
      <c r="D260" s="227" t="s">
        <v>2269</v>
      </c>
      <c r="E260" s="228" t="s">
        <v>227</v>
      </c>
      <c r="F260" s="143"/>
      <c r="G260" s="145">
        <v>321.018</v>
      </c>
      <c r="H260" s="208" t="s">
        <v>34</v>
      </c>
      <c r="I260" s="143"/>
      <c r="J260" s="701"/>
      <c r="K260" s="208" t="s">
        <v>34</v>
      </c>
      <c r="L260" s="209"/>
      <c r="M260" s="701"/>
      <c r="N260" s="208" t="s">
        <v>34</v>
      </c>
      <c r="O260" s="209"/>
      <c r="P260" s="701">
        <f t="shared" si="2"/>
        <v>321.018</v>
      </c>
      <c r="Q260" s="208" t="s">
        <v>34</v>
      </c>
      <c r="R260" s="209"/>
    </row>
    <row r="261" spans="1:18" s="608" customFormat="1" ht="22.5" customHeight="1" hidden="1" outlineLevel="2" collapsed="1">
      <c r="A261" s="188"/>
      <c r="B261" s="136" t="s">
        <v>402</v>
      </c>
      <c r="C261" s="136" t="s">
        <v>218</v>
      </c>
      <c r="D261" s="137" t="s">
        <v>307</v>
      </c>
      <c r="E261" s="138" t="s">
        <v>308</v>
      </c>
      <c r="F261" s="139" t="s">
        <v>221</v>
      </c>
      <c r="G261" s="140">
        <v>98.541</v>
      </c>
      <c r="H261" s="175">
        <v>36.1</v>
      </c>
      <c r="I261" s="693">
        <f>ROUND(H261*G261,2)</f>
        <v>3557.33</v>
      </c>
      <c r="J261" s="698"/>
      <c r="K261" s="175">
        <v>36.1</v>
      </c>
      <c r="L261" s="699">
        <f>ROUND(K261*J261,2)</f>
        <v>0</v>
      </c>
      <c r="M261" s="698"/>
      <c r="N261" s="175">
        <v>36.1</v>
      </c>
      <c r="O261" s="699">
        <f>ROUND(N261*M261,2)</f>
        <v>0</v>
      </c>
      <c r="P261" s="698">
        <f t="shared" si="2"/>
        <v>98.541</v>
      </c>
      <c r="Q261" s="175">
        <v>36.1</v>
      </c>
      <c r="R261" s="699">
        <f>ROUND(Q261*P261,2)</f>
        <v>3557.33</v>
      </c>
    </row>
    <row r="262" spans="1:18" s="12" customFormat="1" ht="13.5" hidden="1" outlineLevel="3">
      <c r="A262" s="214"/>
      <c r="B262" s="141"/>
      <c r="C262" s="144" t="s">
        <v>223</v>
      </c>
      <c r="D262" s="215" t="s">
        <v>34</v>
      </c>
      <c r="E262" s="229" t="s">
        <v>2363</v>
      </c>
      <c r="F262" s="141"/>
      <c r="G262" s="215" t="s">
        <v>34</v>
      </c>
      <c r="H262" s="216" t="s">
        <v>34</v>
      </c>
      <c r="I262" s="141"/>
      <c r="J262" s="702"/>
      <c r="K262" s="216" t="s">
        <v>34</v>
      </c>
      <c r="L262" s="217"/>
      <c r="M262" s="702"/>
      <c r="N262" s="216" t="s">
        <v>34</v>
      </c>
      <c r="O262" s="217"/>
      <c r="P262" s="702" t="e">
        <f t="shared" si="2"/>
        <v>#VALUE!</v>
      </c>
      <c r="Q262" s="216" t="s">
        <v>34</v>
      </c>
      <c r="R262" s="217"/>
    </row>
    <row r="263" spans="1:18" s="13" customFormat="1" ht="13.5" hidden="1" outlineLevel="3">
      <c r="A263" s="204"/>
      <c r="B263" s="142"/>
      <c r="C263" s="144" t="s">
        <v>223</v>
      </c>
      <c r="D263" s="146" t="s">
        <v>34</v>
      </c>
      <c r="E263" s="147" t="s">
        <v>2346</v>
      </c>
      <c r="F263" s="142"/>
      <c r="G263" s="148">
        <v>98.541</v>
      </c>
      <c r="H263" s="205" t="s">
        <v>34</v>
      </c>
      <c r="I263" s="142"/>
      <c r="J263" s="700"/>
      <c r="K263" s="205" t="s">
        <v>34</v>
      </c>
      <c r="L263" s="206"/>
      <c r="M263" s="700"/>
      <c r="N263" s="205" t="s">
        <v>34</v>
      </c>
      <c r="O263" s="206"/>
      <c r="P263" s="700">
        <f t="shared" si="2"/>
        <v>98.541</v>
      </c>
      <c r="Q263" s="205" t="s">
        <v>34</v>
      </c>
      <c r="R263" s="206"/>
    </row>
    <row r="264" spans="1:18" s="608" customFormat="1" ht="22.5" customHeight="1" hidden="1" outlineLevel="2">
      <c r="A264" s="188"/>
      <c r="B264" s="136" t="s">
        <v>406</v>
      </c>
      <c r="C264" s="136" t="s">
        <v>218</v>
      </c>
      <c r="D264" s="137" t="s">
        <v>230</v>
      </c>
      <c r="E264" s="138" t="s">
        <v>231</v>
      </c>
      <c r="F264" s="139" t="s">
        <v>221</v>
      </c>
      <c r="G264" s="140">
        <v>98.541</v>
      </c>
      <c r="H264" s="175">
        <v>68.1</v>
      </c>
      <c r="I264" s="693">
        <f>ROUND(H264*G264,2)</f>
        <v>6710.64</v>
      </c>
      <c r="J264" s="698"/>
      <c r="K264" s="175">
        <v>68.1</v>
      </c>
      <c r="L264" s="699">
        <f>ROUND(K264*J264,2)</f>
        <v>0</v>
      </c>
      <c r="M264" s="698"/>
      <c r="N264" s="175">
        <v>68.1</v>
      </c>
      <c r="O264" s="699">
        <f>ROUND(N264*M264,2)</f>
        <v>0</v>
      </c>
      <c r="P264" s="698">
        <f t="shared" si="2"/>
        <v>98.541</v>
      </c>
      <c r="Q264" s="175">
        <v>68.1</v>
      </c>
      <c r="R264" s="699">
        <f>ROUND(Q264*P264,2)</f>
        <v>6710.64</v>
      </c>
    </row>
    <row r="265" spans="1:18" s="608" customFormat="1" ht="22.5" customHeight="1" hidden="1" outlineLevel="2" collapsed="1">
      <c r="A265" s="188"/>
      <c r="B265" s="153" t="s">
        <v>411</v>
      </c>
      <c r="C265" s="153" t="s">
        <v>316</v>
      </c>
      <c r="D265" s="154" t="s">
        <v>778</v>
      </c>
      <c r="E265" s="155" t="s">
        <v>779</v>
      </c>
      <c r="F265" s="156" t="s">
        <v>221</v>
      </c>
      <c r="G265" s="157">
        <v>222.477</v>
      </c>
      <c r="H265" s="176">
        <v>473.7</v>
      </c>
      <c r="I265" s="694">
        <f>ROUND(H265*G265,2)</f>
        <v>105387.35</v>
      </c>
      <c r="J265" s="704"/>
      <c r="K265" s="176">
        <v>473.7</v>
      </c>
      <c r="L265" s="705">
        <f>ROUND(K265*J265,2)</f>
        <v>0</v>
      </c>
      <c r="M265" s="704"/>
      <c r="N265" s="176">
        <v>473.7</v>
      </c>
      <c r="O265" s="705">
        <f>ROUND(N265*M265,2)</f>
        <v>0</v>
      </c>
      <c r="P265" s="704">
        <f t="shared" si="2"/>
        <v>222.477</v>
      </c>
      <c r="Q265" s="176">
        <v>473.7</v>
      </c>
      <c r="R265" s="705">
        <f>ROUND(Q265*P265,2)</f>
        <v>105387.35</v>
      </c>
    </row>
    <row r="266" spans="1:18" s="13" customFormat="1" ht="13.5" hidden="1" outlineLevel="3">
      <c r="A266" s="204"/>
      <c r="B266" s="142"/>
      <c r="C266" s="144" t="s">
        <v>223</v>
      </c>
      <c r="D266" s="146" t="s">
        <v>34</v>
      </c>
      <c r="E266" s="147" t="s">
        <v>2269</v>
      </c>
      <c r="F266" s="142"/>
      <c r="G266" s="148">
        <v>321.018</v>
      </c>
      <c r="H266" s="205" t="s">
        <v>34</v>
      </c>
      <c r="I266" s="142"/>
      <c r="J266" s="700"/>
      <c r="K266" s="205" t="s">
        <v>34</v>
      </c>
      <c r="L266" s="206"/>
      <c r="M266" s="700"/>
      <c r="N266" s="205" t="s">
        <v>34</v>
      </c>
      <c r="O266" s="206"/>
      <c r="P266" s="700">
        <f t="shared" si="2"/>
        <v>321.018</v>
      </c>
      <c r="Q266" s="205" t="s">
        <v>34</v>
      </c>
      <c r="R266" s="206"/>
    </row>
    <row r="267" spans="1:18" s="12" customFormat="1" ht="13.5" hidden="1" outlineLevel="3">
      <c r="A267" s="214"/>
      <c r="B267" s="141"/>
      <c r="C267" s="144" t="s">
        <v>223</v>
      </c>
      <c r="D267" s="215" t="s">
        <v>34</v>
      </c>
      <c r="E267" s="229" t="s">
        <v>2364</v>
      </c>
      <c r="F267" s="141"/>
      <c r="G267" s="215" t="s">
        <v>34</v>
      </c>
      <c r="H267" s="216" t="s">
        <v>34</v>
      </c>
      <c r="I267" s="141"/>
      <c r="J267" s="702"/>
      <c r="K267" s="216" t="s">
        <v>34</v>
      </c>
      <c r="L267" s="217"/>
      <c r="M267" s="702"/>
      <c r="N267" s="216" t="s">
        <v>34</v>
      </c>
      <c r="O267" s="217"/>
      <c r="P267" s="702" t="e">
        <f t="shared" si="2"/>
        <v>#VALUE!</v>
      </c>
      <c r="Q267" s="216" t="s">
        <v>34</v>
      </c>
      <c r="R267" s="217"/>
    </row>
    <row r="268" spans="1:18" s="13" customFormat="1" ht="13.5" hidden="1" outlineLevel="3">
      <c r="A268" s="204"/>
      <c r="B268" s="142"/>
      <c r="C268" s="144" t="s">
        <v>223</v>
      </c>
      <c r="D268" s="146" t="s">
        <v>34</v>
      </c>
      <c r="E268" s="147" t="s">
        <v>2365</v>
      </c>
      <c r="F268" s="142"/>
      <c r="G268" s="148">
        <v>-178.864</v>
      </c>
      <c r="H268" s="205" t="s">
        <v>34</v>
      </c>
      <c r="I268" s="142"/>
      <c r="J268" s="700"/>
      <c r="K268" s="205" t="s">
        <v>34</v>
      </c>
      <c r="L268" s="206"/>
      <c r="M268" s="700"/>
      <c r="N268" s="205" t="s">
        <v>34</v>
      </c>
      <c r="O268" s="206"/>
      <c r="P268" s="700">
        <f t="shared" si="2"/>
        <v>-178.864</v>
      </c>
      <c r="Q268" s="205" t="s">
        <v>34</v>
      </c>
      <c r="R268" s="206"/>
    </row>
    <row r="269" spans="1:18" s="13" customFormat="1" ht="13.5" hidden="1" outlineLevel="3">
      <c r="A269" s="204"/>
      <c r="B269" s="142"/>
      <c r="C269" s="144" t="s">
        <v>223</v>
      </c>
      <c r="D269" s="146" t="s">
        <v>34</v>
      </c>
      <c r="E269" s="147" t="s">
        <v>2366</v>
      </c>
      <c r="F269" s="142"/>
      <c r="G269" s="148">
        <v>67.902</v>
      </c>
      <c r="H269" s="205" t="s">
        <v>34</v>
      </c>
      <c r="I269" s="142"/>
      <c r="J269" s="700"/>
      <c r="K269" s="205" t="s">
        <v>34</v>
      </c>
      <c r="L269" s="206"/>
      <c r="M269" s="700"/>
      <c r="N269" s="205" t="s">
        <v>34</v>
      </c>
      <c r="O269" s="206"/>
      <c r="P269" s="700">
        <f t="shared" si="2"/>
        <v>67.902</v>
      </c>
      <c r="Q269" s="205" t="s">
        <v>34</v>
      </c>
      <c r="R269" s="206"/>
    </row>
    <row r="270" spans="1:18" s="13" customFormat="1" ht="13.5" hidden="1" outlineLevel="3">
      <c r="A270" s="204"/>
      <c r="B270" s="142"/>
      <c r="C270" s="144" t="s">
        <v>223</v>
      </c>
      <c r="D270" s="146" t="s">
        <v>34</v>
      </c>
      <c r="E270" s="147" t="s">
        <v>2367</v>
      </c>
      <c r="F270" s="142"/>
      <c r="G270" s="148">
        <v>12.421</v>
      </c>
      <c r="H270" s="205" t="s">
        <v>34</v>
      </c>
      <c r="I270" s="142"/>
      <c r="J270" s="700"/>
      <c r="K270" s="205" t="s">
        <v>34</v>
      </c>
      <c r="L270" s="206"/>
      <c r="M270" s="700"/>
      <c r="N270" s="205" t="s">
        <v>34</v>
      </c>
      <c r="O270" s="206"/>
      <c r="P270" s="700">
        <f t="shared" si="2"/>
        <v>12.421</v>
      </c>
      <c r="Q270" s="205" t="s">
        <v>34</v>
      </c>
      <c r="R270" s="206"/>
    </row>
    <row r="271" spans="1:18" s="14" customFormat="1" ht="13.5" hidden="1" outlineLevel="3">
      <c r="A271" s="207"/>
      <c r="B271" s="143"/>
      <c r="C271" s="144" t="s">
        <v>223</v>
      </c>
      <c r="D271" s="227" t="s">
        <v>199</v>
      </c>
      <c r="E271" s="228" t="s">
        <v>227</v>
      </c>
      <c r="F271" s="143"/>
      <c r="G271" s="145">
        <v>222.477</v>
      </c>
      <c r="H271" s="208" t="s">
        <v>34</v>
      </c>
      <c r="I271" s="143"/>
      <c r="J271" s="701"/>
      <c r="K271" s="208" t="s">
        <v>34</v>
      </c>
      <c r="L271" s="209"/>
      <c r="M271" s="701"/>
      <c r="N271" s="208" t="s">
        <v>34</v>
      </c>
      <c r="O271" s="209"/>
      <c r="P271" s="701">
        <f t="shared" si="2"/>
        <v>222.477</v>
      </c>
      <c r="Q271" s="208" t="s">
        <v>34</v>
      </c>
      <c r="R271" s="209"/>
    </row>
    <row r="272" spans="1:18" s="608" customFormat="1" ht="22.5" customHeight="1" hidden="1" outlineLevel="2" collapsed="1">
      <c r="A272" s="188"/>
      <c r="B272" s="136" t="s">
        <v>415</v>
      </c>
      <c r="C272" s="136" t="s">
        <v>218</v>
      </c>
      <c r="D272" s="137" t="s">
        <v>307</v>
      </c>
      <c r="E272" s="138" t="s">
        <v>308</v>
      </c>
      <c r="F272" s="139" t="s">
        <v>221</v>
      </c>
      <c r="G272" s="140">
        <v>222.477</v>
      </c>
      <c r="H272" s="175">
        <v>36.1</v>
      </c>
      <c r="I272" s="693">
        <f>ROUND(H272*G272,2)</f>
        <v>8031.42</v>
      </c>
      <c r="J272" s="698"/>
      <c r="K272" s="175">
        <v>36.1</v>
      </c>
      <c r="L272" s="699">
        <f>ROUND(K272*J272,2)</f>
        <v>0</v>
      </c>
      <c r="M272" s="698"/>
      <c r="N272" s="175">
        <v>36.1</v>
      </c>
      <c r="O272" s="699">
        <f>ROUND(N272*M272,2)</f>
        <v>0</v>
      </c>
      <c r="P272" s="698">
        <f t="shared" si="2"/>
        <v>222.477</v>
      </c>
      <c r="Q272" s="175">
        <v>36.1</v>
      </c>
      <c r="R272" s="699">
        <f>ROUND(Q272*P272,2)</f>
        <v>8031.42</v>
      </c>
    </row>
    <row r="273" spans="1:18" s="13" customFormat="1" ht="13.5" hidden="1" outlineLevel="3">
      <c r="A273" s="204"/>
      <c r="B273" s="142"/>
      <c r="C273" s="144" t="s">
        <v>223</v>
      </c>
      <c r="D273" s="146" t="s">
        <v>34</v>
      </c>
      <c r="E273" s="147" t="s">
        <v>2368</v>
      </c>
      <c r="F273" s="142"/>
      <c r="G273" s="148">
        <v>222.477</v>
      </c>
      <c r="H273" s="205" t="s">
        <v>34</v>
      </c>
      <c r="I273" s="142"/>
      <c r="J273" s="700"/>
      <c r="K273" s="205" t="s">
        <v>34</v>
      </c>
      <c r="L273" s="206"/>
      <c r="M273" s="700"/>
      <c r="N273" s="205" t="s">
        <v>34</v>
      </c>
      <c r="O273" s="206"/>
      <c r="P273" s="700">
        <f t="shared" si="2"/>
        <v>222.477</v>
      </c>
      <c r="Q273" s="205" t="s">
        <v>34</v>
      </c>
      <c r="R273" s="206"/>
    </row>
    <row r="274" spans="1:18" s="608" customFormat="1" ht="22.5" customHeight="1" hidden="1" outlineLevel="2">
      <c r="A274" s="188"/>
      <c r="B274" s="136" t="s">
        <v>416</v>
      </c>
      <c r="C274" s="136" t="s">
        <v>218</v>
      </c>
      <c r="D274" s="137" t="s">
        <v>808</v>
      </c>
      <c r="E274" s="138" t="s">
        <v>809</v>
      </c>
      <c r="F274" s="139" t="s">
        <v>221</v>
      </c>
      <c r="G274" s="140">
        <v>222.477</v>
      </c>
      <c r="H274" s="175">
        <v>10.3</v>
      </c>
      <c r="I274" s="693">
        <f>ROUND(H274*G274,2)</f>
        <v>2291.51</v>
      </c>
      <c r="J274" s="698"/>
      <c r="K274" s="175">
        <v>10.3</v>
      </c>
      <c r="L274" s="699">
        <f>ROUND(K274*J274,2)</f>
        <v>0</v>
      </c>
      <c r="M274" s="698"/>
      <c r="N274" s="175">
        <v>10.3</v>
      </c>
      <c r="O274" s="699">
        <f>ROUND(N274*M274,2)</f>
        <v>0</v>
      </c>
      <c r="P274" s="698">
        <f t="shared" si="2"/>
        <v>222.477</v>
      </c>
      <c r="Q274" s="175">
        <v>10.3</v>
      </c>
      <c r="R274" s="699">
        <f>ROUND(Q274*P274,2)</f>
        <v>2291.51</v>
      </c>
    </row>
    <row r="275" spans="1:18" s="608" customFormat="1" ht="22.5" customHeight="1" hidden="1" outlineLevel="2" collapsed="1">
      <c r="A275" s="188"/>
      <c r="B275" s="136" t="s">
        <v>418</v>
      </c>
      <c r="C275" s="136" t="s">
        <v>218</v>
      </c>
      <c r="D275" s="137" t="s">
        <v>2252</v>
      </c>
      <c r="E275" s="138" t="s">
        <v>998</v>
      </c>
      <c r="F275" s="139" t="s">
        <v>221</v>
      </c>
      <c r="G275" s="140">
        <v>98.541</v>
      </c>
      <c r="H275" s="175">
        <v>76.7</v>
      </c>
      <c r="I275" s="693">
        <f>ROUND(H275*G275,2)</f>
        <v>7558.09</v>
      </c>
      <c r="J275" s="698"/>
      <c r="K275" s="175">
        <v>76.7</v>
      </c>
      <c r="L275" s="699">
        <f>ROUND(K275*J275,2)</f>
        <v>0</v>
      </c>
      <c r="M275" s="698"/>
      <c r="N275" s="175">
        <v>76.7</v>
      </c>
      <c r="O275" s="699">
        <f>ROUND(N275*M275,2)</f>
        <v>0</v>
      </c>
      <c r="P275" s="698">
        <f t="shared" si="2"/>
        <v>98.541</v>
      </c>
      <c r="Q275" s="175">
        <v>76.7</v>
      </c>
      <c r="R275" s="699">
        <f>ROUND(Q275*P275,2)</f>
        <v>7558.09</v>
      </c>
    </row>
    <row r="276" spans="1:18" s="13" customFormat="1" ht="13.5" hidden="1" outlineLevel="3">
      <c r="A276" s="204"/>
      <c r="B276" s="142"/>
      <c r="C276" s="144" t="s">
        <v>223</v>
      </c>
      <c r="D276" s="146" t="s">
        <v>34</v>
      </c>
      <c r="E276" s="147" t="s">
        <v>2346</v>
      </c>
      <c r="F276" s="142"/>
      <c r="G276" s="148">
        <v>98.541</v>
      </c>
      <c r="H276" s="205" t="s">
        <v>34</v>
      </c>
      <c r="I276" s="142"/>
      <c r="J276" s="700"/>
      <c r="K276" s="205" t="s">
        <v>34</v>
      </c>
      <c r="L276" s="206"/>
      <c r="M276" s="700"/>
      <c r="N276" s="205" t="s">
        <v>34</v>
      </c>
      <c r="O276" s="206"/>
      <c r="P276" s="700">
        <f t="shared" si="2"/>
        <v>98.541</v>
      </c>
      <c r="Q276" s="205" t="s">
        <v>34</v>
      </c>
      <c r="R276" s="206"/>
    </row>
    <row r="277" spans="1:18" s="608" customFormat="1" ht="22.5" customHeight="1" hidden="1" outlineLevel="2" collapsed="1">
      <c r="A277" s="188"/>
      <c r="B277" s="136" t="s">
        <v>419</v>
      </c>
      <c r="C277" s="136" t="s">
        <v>218</v>
      </c>
      <c r="D277" s="137" t="s">
        <v>794</v>
      </c>
      <c r="E277" s="138" t="s">
        <v>795</v>
      </c>
      <c r="F277" s="139" t="s">
        <v>221</v>
      </c>
      <c r="G277" s="140">
        <v>102.511</v>
      </c>
      <c r="H277" s="175">
        <v>250.8</v>
      </c>
      <c r="I277" s="693">
        <f>ROUND(H277*G277,2)</f>
        <v>25709.76</v>
      </c>
      <c r="J277" s="698"/>
      <c r="K277" s="175">
        <v>250.8</v>
      </c>
      <c r="L277" s="699">
        <f>ROUND(K277*J277,2)</f>
        <v>0</v>
      </c>
      <c r="M277" s="698"/>
      <c r="N277" s="175">
        <v>250.8</v>
      </c>
      <c r="O277" s="699">
        <f>ROUND(N277*M277,2)</f>
        <v>0</v>
      </c>
      <c r="P277" s="698">
        <f t="shared" si="2"/>
        <v>102.511</v>
      </c>
      <c r="Q277" s="175">
        <v>250.8</v>
      </c>
      <c r="R277" s="699">
        <f>ROUND(Q277*P277,2)</f>
        <v>25709.76</v>
      </c>
    </row>
    <row r="278" spans="1:18" s="12" customFormat="1" ht="13.5" hidden="1" outlineLevel="3">
      <c r="A278" s="214"/>
      <c r="B278" s="141"/>
      <c r="C278" s="144" t="s">
        <v>223</v>
      </c>
      <c r="D278" s="215" t="s">
        <v>34</v>
      </c>
      <c r="E278" s="229" t="s">
        <v>2369</v>
      </c>
      <c r="F278" s="141"/>
      <c r="G278" s="215" t="s">
        <v>34</v>
      </c>
      <c r="H278" s="216" t="s">
        <v>34</v>
      </c>
      <c r="I278" s="141"/>
      <c r="J278" s="702"/>
      <c r="K278" s="216" t="s">
        <v>34</v>
      </c>
      <c r="L278" s="217"/>
      <c r="M278" s="702"/>
      <c r="N278" s="216" t="s">
        <v>34</v>
      </c>
      <c r="O278" s="217"/>
      <c r="P278" s="702" t="e">
        <f t="shared" si="2"/>
        <v>#VALUE!</v>
      </c>
      <c r="Q278" s="216" t="s">
        <v>34</v>
      </c>
      <c r="R278" s="217"/>
    </row>
    <row r="279" spans="1:18" s="13" customFormat="1" ht="13.5" hidden="1" outlineLevel="3">
      <c r="A279" s="204"/>
      <c r="B279" s="142"/>
      <c r="C279" s="144" t="s">
        <v>223</v>
      </c>
      <c r="D279" s="146" t="s">
        <v>34</v>
      </c>
      <c r="E279" s="147" t="s">
        <v>2370</v>
      </c>
      <c r="F279" s="142"/>
      <c r="G279" s="148">
        <v>102.511</v>
      </c>
      <c r="H279" s="205" t="s">
        <v>34</v>
      </c>
      <c r="I279" s="142"/>
      <c r="J279" s="700"/>
      <c r="K279" s="205" t="s">
        <v>34</v>
      </c>
      <c r="L279" s="206"/>
      <c r="M279" s="700"/>
      <c r="N279" s="205" t="s">
        <v>34</v>
      </c>
      <c r="O279" s="206"/>
      <c r="P279" s="700">
        <f t="shared" si="2"/>
        <v>102.511</v>
      </c>
      <c r="Q279" s="205" t="s">
        <v>34</v>
      </c>
      <c r="R279" s="206"/>
    </row>
    <row r="280" spans="1:18" s="14" customFormat="1" ht="13.5" hidden="1" outlineLevel="3">
      <c r="A280" s="207"/>
      <c r="B280" s="143"/>
      <c r="C280" s="144" t="s">
        <v>223</v>
      </c>
      <c r="D280" s="227" t="s">
        <v>2262</v>
      </c>
      <c r="E280" s="228" t="s">
        <v>227</v>
      </c>
      <c r="F280" s="143"/>
      <c r="G280" s="145">
        <v>102.511</v>
      </c>
      <c r="H280" s="208" t="s">
        <v>34</v>
      </c>
      <c r="I280" s="143"/>
      <c r="J280" s="701"/>
      <c r="K280" s="208" t="s">
        <v>34</v>
      </c>
      <c r="L280" s="209"/>
      <c r="M280" s="701"/>
      <c r="N280" s="208" t="s">
        <v>34</v>
      </c>
      <c r="O280" s="209"/>
      <c r="P280" s="701">
        <f t="shared" si="2"/>
        <v>102.511</v>
      </c>
      <c r="Q280" s="208" t="s">
        <v>34</v>
      </c>
      <c r="R280" s="209"/>
    </row>
    <row r="281" spans="1:18" s="608" customFormat="1" ht="22.5" customHeight="1" hidden="1" outlineLevel="2" collapsed="1">
      <c r="A281" s="188"/>
      <c r="B281" s="153" t="s">
        <v>121</v>
      </c>
      <c r="C281" s="153" t="s">
        <v>316</v>
      </c>
      <c r="D281" s="154" t="s">
        <v>2253</v>
      </c>
      <c r="E281" s="155" t="s">
        <v>2254</v>
      </c>
      <c r="F281" s="156" t="s">
        <v>292</v>
      </c>
      <c r="G281" s="157">
        <v>193.773</v>
      </c>
      <c r="H281" s="176">
        <v>222.9</v>
      </c>
      <c r="I281" s="694">
        <f>ROUND(H281*G281,2)</f>
        <v>43192</v>
      </c>
      <c r="J281" s="704"/>
      <c r="K281" s="176">
        <v>222.9</v>
      </c>
      <c r="L281" s="705">
        <f>ROUND(K281*J281,2)</f>
        <v>0</v>
      </c>
      <c r="M281" s="704"/>
      <c r="N281" s="176">
        <v>222.9</v>
      </c>
      <c r="O281" s="705">
        <f>ROUND(N281*M281,2)</f>
        <v>0</v>
      </c>
      <c r="P281" s="704">
        <f t="shared" si="2"/>
        <v>193.773</v>
      </c>
      <c r="Q281" s="176">
        <v>222.9</v>
      </c>
      <c r="R281" s="705">
        <f>ROUND(Q281*P281,2)</f>
        <v>43192</v>
      </c>
    </row>
    <row r="282" spans="1:18" s="13" customFormat="1" ht="13.5" hidden="1" outlineLevel="3">
      <c r="A282" s="204"/>
      <c r="B282" s="142"/>
      <c r="C282" s="144" t="s">
        <v>223</v>
      </c>
      <c r="D282" s="146" t="s">
        <v>34</v>
      </c>
      <c r="E282" s="147" t="s">
        <v>2371</v>
      </c>
      <c r="F282" s="142"/>
      <c r="G282" s="148">
        <v>193.773</v>
      </c>
      <c r="H282" s="205" t="s">
        <v>34</v>
      </c>
      <c r="I282" s="142"/>
      <c r="J282" s="700"/>
      <c r="K282" s="205" t="s">
        <v>34</v>
      </c>
      <c r="L282" s="206"/>
      <c r="M282" s="700"/>
      <c r="N282" s="205" t="s">
        <v>34</v>
      </c>
      <c r="O282" s="206"/>
      <c r="P282" s="700">
        <f t="shared" si="2"/>
        <v>193.773</v>
      </c>
      <c r="Q282" s="205" t="s">
        <v>34</v>
      </c>
      <c r="R282" s="206"/>
    </row>
    <row r="283" spans="1:18" s="608" customFormat="1" ht="22.5" customHeight="1" hidden="1" outlineLevel="2" collapsed="1">
      <c r="A283" s="188"/>
      <c r="B283" s="136" t="s">
        <v>436</v>
      </c>
      <c r="C283" s="136" t="s">
        <v>218</v>
      </c>
      <c r="D283" s="137" t="s">
        <v>307</v>
      </c>
      <c r="E283" s="138" t="s">
        <v>308</v>
      </c>
      <c r="F283" s="139" t="s">
        <v>221</v>
      </c>
      <c r="G283" s="140">
        <v>102.511</v>
      </c>
      <c r="H283" s="175">
        <v>36.1</v>
      </c>
      <c r="I283" s="693">
        <f>ROUND(H283*G283,2)</f>
        <v>3700.65</v>
      </c>
      <c r="J283" s="698"/>
      <c r="K283" s="175">
        <v>36.1</v>
      </c>
      <c r="L283" s="699">
        <f>ROUND(K283*J283,2)</f>
        <v>0</v>
      </c>
      <c r="M283" s="698"/>
      <c r="N283" s="175">
        <v>36.1</v>
      </c>
      <c r="O283" s="699">
        <f>ROUND(N283*M283,2)</f>
        <v>0</v>
      </c>
      <c r="P283" s="698">
        <f t="shared" si="2"/>
        <v>102.511</v>
      </c>
      <c r="Q283" s="175">
        <v>36.1</v>
      </c>
      <c r="R283" s="699">
        <f>ROUND(Q283*P283,2)</f>
        <v>3700.65</v>
      </c>
    </row>
    <row r="284" spans="1:18" s="13" customFormat="1" ht="13.5" hidden="1" outlineLevel="3">
      <c r="A284" s="204"/>
      <c r="B284" s="142"/>
      <c r="C284" s="144" t="s">
        <v>223</v>
      </c>
      <c r="D284" s="146" t="s">
        <v>34</v>
      </c>
      <c r="E284" s="147" t="s">
        <v>2372</v>
      </c>
      <c r="F284" s="142"/>
      <c r="G284" s="148">
        <v>102.511</v>
      </c>
      <c r="H284" s="205" t="s">
        <v>34</v>
      </c>
      <c r="I284" s="142"/>
      <c r="J284" s="700"/>
      <c r="K284" s="205" t="s">
        <v>34</v>
      </c>
      <c r="L284" s="206"/>
      <c r="M284" s="700"/>
      <c r="N284" s="205" t="s">
        <v>34</v>
      </c>
      <c r="O284" s="206"/>
      <c r="P284" s="700">
        <f t="shared" si="2"/>
        <v>102.511</v>
      </c>
      <c r="Q284" s="205" t="s">
        <v>34</v>
      </c>
      <c r="R284" s="206"/>
    </row>
    <row r="285" spans="1:18" s="608" customFormat="1" ht="22.5" customHeight="1" hidden="1" outlineLevel="2">
      <c r="A285" s="188"/>
      <c r="B285" s="136" t="s">
        <v>440</v>
      </c>
      <c r="C285" s="136" t="s">
        <v>218</v>
      </c>
      <c r="D285" s="137" t="s">
        <v>808</v>
      </c>
      <c r="E285" s="138" t="s">
        <v>809</v>
      </c>
      <c r="F285" s="139" t="s">
        <v>221</v>
      </c>
      <c r="G285" s="140">
        <v>102.511</v>
      </c>
      <c r="H285" s="175">
        <v>10.3</v>
      </c>
      <c r="I285" s="693">
        <f>ROUND(H285*G285,2)</f>
        <v>1055.86</v>
      </c>
      <c r="J285" s="698"/>
      <c r="K285" s="175">
        <v>10.3</v>
      </c>
      <c r="L285" s="699">
        <f>ROUND(K285*J285,2)</f>
        <v>0</v>
      </c>
      <c r="M285" s="698"/>
      <c r="N285" s="175">
        <v>10.3</v>
      </c>
      <c r="O285" s="699">
        <f>ROUND(N285*M285,2)</f>
        <v>0</v>
      </c>
      <c r="P285" s="698">
        <f t="shared" si="2"/>
        <v>102.511</v>
      </c>
      <c r="Q285" s="175">
        <v>10.3</v>
      </c>
      <c r="R285" s="699">
        <f>ROUND(Q285*P285,2)</f>
        <v>1055.86</v>
      </c>
    </row>
    <row r="286" spans="1:18" s="608" customFormat="1" ht="22.5" customHeight="1" hidden="1" outlineLevel="2" collapsed="1">
      <c r="A286" s="188"/>
      <c r="B286" s="136" t="s">
        <v>445</v>
      </c>
      <c r="C286" s="136" t="s">
        <v>218</v>
      </c>
      <c r="D286" s="137" t="s">
        <v>811</v>
      </c>
      <c r="E286" s="138" t="s">
        <v>812</v>
      </c>
      <c r="F286" s="139" t="s">
        <v>265</v>
      </c>
      <c r="G286" s="140">
        <v>41.404</v>
      </c>
      <c r="H286" s="175">
        <v>34.9</v>
      </c>
      <c r="I286" s="693">
        <f>ROUND(H286*G286,2)</f>
        <v>1445</v>
      </c>
      <c r="J286" s="698"/>
      <c r="K286" s="175">
        <v>34.9</v>
      </c>
      <c r="L286" s="699">
        <f>ROUND(K286*J286,2)</f>
        <v>0</v>
      </c>
      <c r="M286" s="698"/>
      <c r="N286" s="175">
        <v>34.9</v>
      </c>
      <c r="O286" s="699">
        <f>ROUND(N286*M286,2)</f>
        <v>0</v>
      </c>
      <c r="P286" s="698">
        <f t="shared" si="2"/>
        <v>41.404</v>
      </c>
      <c r="Q286" s="175">
        <v>34.9</v>
      </c>
      <c r="R286" s="699">
        <f>ROUND(Q286*P286,2)</f>
        <v>1445</v>
      </c>
    </row>
    <row r="287" spans="1:18" s="13" customFormat="1" ht="13.5" hidden="1" outlineLevel="3">
      <c r="A287" s="204"/>
      <c r="B287" s="142"/>
      <c r="C287" s="144" t="s">
        <v>223</v>
      </c>
      <c r="D287" s="146" t="s">
        <v>34</v>
      </c>
      <c r="E287" s="147" t="s">
        <v>2267</v>
      </c>
      <c r="F287" s="142"/>
      <c r="G287" s="148">
        <v>41.404</v>
      </c>
      <c r="H287" s="205" t="s">
        <v>34</v>
      </c>
      <c r="I287" s="142"/>
      <c r="J287" s="700"/>
      <c r="K287" s="205" t="s">
        <v>34</v>
      </c>
      <c r="L287" s="206"/>
      <c r="M287" s="700"/>
      <c r="N287" s="205" t="s">
        <v>34</v>
      </c>
      <c r="O287" s="206"/>
      <c r="P287" s="700">
        <f t="shared" si="2"/>
        <v>41.404</v>
      </c>
      <c r="Q287" s="205" t="s">
        <v>34</v>
      </c>
      <c r="R287" s="206"/>
    </row>
    <row r="288" spans="1:18" s="608" customFormat="1" ht="22.5" customHeight="1" hidden="1" outlineLevel="2" collapsed="1">
      <c r="A288" s="188"/>
      <c r="B288" s="136" t="s">
        <v>446</v>
      </c>
      <c r="C288" s="136" t="s">
        <v>218</v>
      </c>
      <c r="D288" s="137" t="s">
        <v>307</v>
      </c>
      <c r="E288" s="138" t="s">
        <v>308</v>
      </c>
      <c r="F288" s="139" t="s">
        <v>221</v>
      </c>
      <c r="G288" s="140">
        <v>8.281</v>
      </c>
      <c r="H288" s="175">
        <v>36.1</v>
      </c>
      <c r="I288" s="693">
        <f>ROUND(H288*G288,2)</f>
        <v>298.94</v>
      </c>
      <c r="J288" s="698"/>
      <c r="K288" s="175">
        <v>36.1</v>
      </c>
      <c r="L288" s="699">
        <f>ROUND(K288*J288,2)</f>
        <v>0</v>
      </c>
      <c r="M288" s="698"/>
      <c r="N288" s="175">
        <v>36.1</v>
      </c>
      <c r="O288" s="699">
        <f>ROUND(N288*M288,2)</f>
        <v>0</v>
      </c>
      <c r="P288" s="698">
        <f t="shared" si="2"/>
        <v>8.281</v>
      </c>
      <c r="Q288" s="175">
        <v>36.1</v>
      </c>
      <c r="R288" s="699">
        <f>ROUND(Q288*P288,2)</f>
        <v>298.94</v>
      </c>
    </row>
    <row r="289" spans="1:18" s="12" customFormat="1" ht="13.5" hidden="1" outlineLevel="3">
      <c r="A289" s="214"/>
      <c r="B289" s="141"/>
      <c r="C289" s="144" t="s">
        <v>223</v>
      </c>
      <c r="D289" s="215" t="s">
        <v>34</v>
      </c>
      <c r="E289" s="229" t="s">
        <v>2373</v>
      </c>
      <c r="F289" s="141"/>
      <c r="G289" s="215" t="s">
        <v>34</v>
      </c>
      <c r="H289" s="216" t="s">
        <v>34</v>
      </c>
      <c r="I289" s="141"/>
      <c r="J289" s="702"/>
      <c r="K289" s="216" t="s">
        <v>34</v>
      </c>
      <c r="L289" s="217"/>
      <c r="M289" s="702"/>
      <c r="N289" s="216" t="s">
        <v>34</v>
      </c>
      <c r="O289" s="217"/>
      <c r="P289" s="702" t="e">
        <f t="shared" si="2"/>
        <v>#VALUE!</v>
      </c>
      <c r="Q289" s="216" t="s">
        <v>34</v>
      </c>
      <c r="R289" s="217"/>
    </row>
    <row r="290" spans="1:18" s="13" customFormat="1" ht="13.5" hidden="1" outlineLevel="3">
      <c r="A290" s="204"/>
      <c r="B290" s="142"/>
      <c r="C290" s="144" t="s">
        <v>223</v>
      </c>
      <c r="D290" s="146" t="s">
        <v>34</v>
      </c>
      <c r="E290" s="147" t="s">
        <v>2374</v>
      </c>
      <c r="F290" s="142"/>
      <c r="G290" s="148">
        <v>8.281</v>
      </c>
      <c r="H290" s="205" t="s">
        <v>34</v>
      </c>
      <c r="I290" s="142"/>
      <c r="J290" s="700"/>
      <c r="K290" s="205" t="s">
        <v>34</v>
      </c>
      <c r="L290" s="206"/>
      <c r="M290" s="700"/>
      <c r="N290" s="205" t="s">
        <v>34</v>
      </c>
      <c r="O290" s="206"/>
      <c r="P290" s="700">
        <f t="shared" si="2"/>
        <v>8.281</v>
      </c>
      <c r="Q290" s="205" t="s">
        <v>34</v>
      </c>
      <c r="R290" s="206"/>
    </row>
    <row r="291" spans="1:18" s="608" customFormat="1" ht="22.5" customHeight="1" hidden="1" outlineLevel="2">
      <c r="A291" s="188"/>
      <c r="B291" s="136" t="s">
        <v>448</v>
      </c>
      <c r="C291" s="136" t="s">
        <v>218</v>
      </c>
      <c r="D291" s="137" t="s">
        <v>230</v>
      </c>
      <c r="E291" s="138" t="s">
        <v>231</v>
      </c>
      <c r="F291" s="139" t="s">
        <v>221</v>
      </c>
      <c r="G291" s="140">
        <v>8.281</v>
      </c>
      <c r="H291" s="175">
        <v>68.1</v>
      </c>
      <c r="I291" s="693">
        <f>ROUND(H291*G291,2)</f>
        <v>563.94</v>
      </c>
      <c r="J291" s="698"/>
      <c r="K291" s="175">
        <v>68.1</v>
      </c>
      <c r="L291" s="699">
        <f>ROUND(K291*J291,2)</f>
        <v>0</v>
      </c>
      <c r="M291" s="698"/>
      <c r="N291" s="175">
        <v>68.1</v>
      </c>
      <c r="O291" s="699">
        <f>ROUND(N291*M291,2)</f>
        <v>0</v>
      </c>
      <c r="P291" s="698">
        <f t="shared" si="2"/>
        <v>8.281</v>
      </c>
      <c r="Q291" s="175">
        <v>68.1</v>
      </c>
      <c r="R291" s="699">
        <f>ROUND(Q291*P291,2)</f>
        <v>563.94</v>
      </c>
    </row>
    <row r="292" spans="1:18" s="608" customFormat="1" ht="22.5" customHeight="1" hidden="1" outlineLevel="2" collapsed="1">
      <c r="A292" s="188"/>
      <c r="B292" s="136" t="s">
        <v>451</v>
      </c>
      <c r="C292" s="136" t="s">
        <v>218</v>
      </c>
      <c r="D292" s="137" t="s">
        <v>821</v>
      </c>
      <c r="E292" s="138" t="s">
        <v>822</v>
      </c>
      <c r="F292" s="139" t="s">
        <v>265</v>
      </c>
      <c r="G292" s="140">
        <v>41.404</v>
      </c>
      <c r="H292" s="175">
        <v>27.9</v>
      </c>
      <c r="I292" s="693">
        <f>ROUND(H292*G292,2)</f>
        <v>1155.17</v>
      </c>
      <c r="J292" s="698"/>
      <c r="K292" s="175">
        <v>27.9</v>
      </c>
      <c r="L292" s="699">
        <f>ROUND(K292*J292,2)</f>
        <v>0</v>
      </c>
      <c r="M292" s="698"/>
      <c r="N292" s="175">
        <v>27.9</v>
      </c>
      <c r="O292" s="699">
        <f>ROUND(N292*M292,2)</f>
        <v>0</v>
      </c>
      <c r="P292" s="698">
        <f t="shared" si="2"/>
        <v>41.404</v>
      </c>
      <c r="Q292" s="175">
        <v>27.9</v>
      </c>
      <c r="R292" s="699">
        <f>ROUND(Q292*P292,2)</f>
        <v>1155.17</v>
      </c>
    </row>
    <row r="293" spans="1:18" s="13" customFormat="1" ht="13.5" hidden="1" outlineLevel="3">
      <c r="A293" s="204"/>
      <c r="B293" s="142"/>
      <c r="C293" s="144" t="s">
        <v>223</v>
      </c>
      <c r="D293" s="146" t="s">
        <v>34</v>
      </c>
      <c r="E293" s="147" t="s">
        <v>2267</v>
      </c>
      <c r="F293" s="142"/>
      <c r="G293" s="148">
        <v>41.404</v>
      </c>
      <c r="H293" s="205" t="s">
        <v>34</v>
      </c>
      <c r="I293" s="142"/>
      <c r="J293" s="700"/>
      <c r="K293" s="205" t="s">
        <v>34</v>
      </c>
      <c r="L293" s="206"/>
      <c r="M293" s="700"/>
      <c r="N293" s="205" t="s">
        <v>34</v>
      </c>
      <c r="O293" s="206"/>
      <c r="P293" s="700">
        <f t="shared" si="2"/>
        <v>41.404</v>
      </c>
      <c r="Q293" s="205" t="s">
        <v>34</v>
      </c>
      <c r="R293" s="206"/>
    </row>
    <row r="294" spans="1:18" s="608" customFormat="1" ht="22.5" customHeight="1" hidden="1" outlineLevel="2" collapsed="1">
      <c r="A294" s="188"/>
      <c r="B294" s="153" t="s">
        <v>456</v>
      </c>
      <c r="C294" s="153" t="s">
        <v>316</v>
      </c>
      <c r="D294" s="154" t="s">
        <v>825</v>
      </c>
      <c r="E294" s="155" t="s">
        <v>826</v>
      </c>
      <c r="F294" s="156" t="s">
        <v>221</v>
      </c>
      <c r="G294" s="157">
        <v>4.347</v>
      </c>
      <c r="H294" s="176">
        <v>668.7</v>
      </c>
      <c r="I294" s="694">
        <f>ROUND(H294*G294,2)</f>
        <v>2906.84</v>
      </c>
      <c r="J294" s="704"/>
      <c r="K294" s="176">
        <v>668.7</v>
      </c>
      <c r="L294" s="705">
        <f>ROUND(K294*J294,2)</f>
        <v>0</v>
      </c>
      <c r="M294" s="704"/>
      <c r="N294" s="176">
        <v>668.7</v>
      </c>
      <c r="O294" s="705">
        <f>ROUND(N294*M294,2)</f>
        <v>0</v>
      </c>
      <c r="P294" s="704">
        <f t="shared" si="2"/>
        <v>4.347</v>
      </c>
      <c r="Q294" s="176">
        <v>668.7</v>
      </c>
      <c r="R294" s="705">
        <f>ROUND(Q294*P294,2)</f>
        <v>2906.84</v>
      </c>
    </row>
    <row r="295" spans="1:18" s="13" customFormat="1" ht="13.5" hidden="1" outlineLevel="3">
      <c r="A295" s="204"/>
      <c r="B295" s="142"/>
      <c r="C295" s="144" t="s">
        <v>223</v>
      </c>
      <c r="D295" s="146" t="s">
        <v>34</v>
      </c>
      <c r="E295" s="147" t="s">
        <v>2375</v>
      </c>
      <c r="F295" s="142"/>
      <c r="G295" s="148">
        <v>4.347</v>
      </c>
      <c r="H295" s="205" t="s">
        <v>34</v>
      </c>
      <c r="I295" s="142"/>
      <c r="J295" s="700"/>
      <c r="K295" s="205" t="s">
        <v>34</v>
      </c>
      <c r="L295" s="206"/>
      <c r="M295" s="700"/>
      <c r="N295" s="205" t="s">
        <v>34</v>
      </c>
      <c r="O295" s="206"/>
      <c r="P295" s="700">
        <f t="shared" si="2"/>
        <v>4.347</v>
      </c>
      <c r="Q295" s="205" t="s">
        <v>34</v>
      </c>
      <c r="R295" s="206"/>
    </row>
    <row r="296" spans="1:18" s="608" customFormat="1" ht="22.5" customHeight="1" hidden="1" outlineLevel="2" collapsed="1">
      <c r="A296" s="188"/>
      <c r="B296" s="136" t="s">
        <v>460</v>
      </c>
      <c r="C296" s="136" t="s">
        <v>218</v>
      </c>
      <c r="D296" s="137" t="s">
        <v>816</v>
      </c>
      <c r="E296" s="138" t="s">
        <v>817</v>
      </c>
      <c r="F296" s="139" t="s">
        <v>221</v>
      </c>
      <c r="G296" s="140">
        <v>4.347</v>
      </c>
      <c r="H296" s="175">
        <v>36.1</v>
      </c>
      <c r="I296" s="693">
        <f>ROUND(H296*G296,2)</f>
        <v>156.93</v>
      </c>
      <c r="J296" s="698"/>
      <c r="K296" s="175">
        <v>36.1</v>
      </c>
      <c r="L296" s="699">
        <f>ROUND(K296*J296,2)</f>
        <v>0</v>
      </c>
      <c r="M296" s="698"/>
      <c r="N296" s="175">
        <v>36.1</v>
      </c>
      <c r="O296" s="699">
        <f>ROUND(N296*M296,2)</f>
        <v>0</v>
      </c>
      <c r="P296" s="698">
        <f t="shared" si="2"/>
        <v>4.347</v>
      </c>
      <c r="Q296" s="175">
        <v>36.1</v>
      </c>
      <c r="R296" s="699">
        <f>ROUND(Q296*P296,2)</f>
        <v>156.93</v>
      </c>
    </row>
    <row r="297" spans="1:18" s="12" customFormat="1" ht="13.5" hidden="1" outlineLevel="3">
      <c r="A297" s="214"/>
      <c r="B297" s="141"/>
      <c r="C297" s="144" t="s">
        <v>223</v>
      </c>
      <c r="D297" s="215" t="s">
        <v>34</v>
      </c>
      <c r="E297" s="229" t="s">
        <v>1679</v>
      </c>
      <c r="F297" s="141"/>
      <c r="G297" s="215" t="s">
        <v>34</v>
      </c>
      <c r="H297" s="216" t="s">
        <v>34</v>
      </c>
      <c r="I297" s="141"/>
      <c r="J297" s="702"/>
      <c r="K297" s="216" t="s">
        <v>34</v>
      </c>
      <c r="L297" s="217"/>
      <c r="M297" s="702"/>
      <c r="N297" s="216" t="s">
        <v>34</v>
      </c>
      <c r="O297" s="217"/>
      <c r="P297" s="702" t="e">
        <f aca="true" t="shared" si="3" ref="P297:P360">M297+J297+G297</f>
        <v>#VALUE!</v>
      </c>
      <c r="Q297" s="216" t="s">
        <v>34</v>
      </c>
      <c r="R297" s="217"/>
    </row>
    <row r="298" spans="1:18" s="13" customFormat="1" ht="13.5" hidden="1" outlineLevel="3">
      <c r="A298" s="204"/>
      <c r="B298" s="142"/>
      <c r="C298" s="144" t="s">
        <v>223</v>
      </c>
      <c r="D298" s="146" t="s">
        <v>34</v>
      </c>
      <c r="E298" s="147" t="s">
        <v>2375</v>
      </c>
      <c r="F298" s="142"/>
      <c r="G298" s="148">
        <v>4.347</v>
      </c>
      <c r="H298" s="205" t="s">
        <v>34</v>
      </c>
      <c r="I298" s="142"/>
      <c r="J298" s="700"/>
      <c r="K298" s="205" t="s">
        <v>34</v>
      </c>
      <c r="L298" s="206"/>
      <c r="M298" s="700"/>
      <c r="N298" s="205" t="s">
        <v>34</v>
      </c>
      <c r="O298" s="206"/>
      <c r="P298" s="700">
        <f t="shared" si="3"/>
        <v>4.347</v>
      </c>
      <c r="Q298" s="205" t="s">
        <v>34</v>
      </c>
      <c r="R298" s="206"/>
    </row>
    <row r="299" spans="1:18" s="608" customFormat="1" ht="22.5" customHeight="1" hidden="1" outlineLevel="2">
      <c r="A299" s="188"/>
      <c r="B299" s="136" t="s">
        <v>464</v>
      </c>
      <c r="C299" s="136" t="s">
        <v>218</v>
      </c>
      <c r="D299" s="137" t="s">
        <v>808</v>
      </c>
      <c r="E299" s="138" t="s">
        <v>809</v>
      </c>
      <c r="F299" s="139" t="s">
        <v>221</v>
      </c>
      <c r="G299" s="140">
        <v>4.347</v>
      </c>
      <c r="H299" s="175">
        <v>10.3</v>
      </c>
      <c r="I299" s="693">
        <f>ROUND(H299*G299,2)</f>
        <v>44.77</v>
      </c>
      <c r="J299" s="698"/>
      <c r="K299" s="175">
        <v>10.3</v>
      </c>
      <c r="L299" s="699">
        <f>ROUND(K299*J299,2)</f>
        <v>0</v>
      </c>
      <c r="M299" s="698"/>
      <c r="N299" s="175">
        <v>10.3</v>
      </c>
      <c r="O299" s="699">
        <f>ROUND(N299*M299,2)</f>
        <v>0</v>
      </c>
      <c r="P299" s="698">
        <f t="shared" si="3"/>
        <v>4.347</v>
      </c>
      <c r="Q299" s="175">
        <v>10.3</v>
      </c>
      <c r="R299" s="699">
        <f>ROUND(Q299*P299,2)</f>
        <v>44.77</v>
      </c>
    </row>
    <row r="300" spans="1:18" s="608" customFormat="1" ht="22.5" customHeight="1" hidden="1" outlineLevel="2" collapsed="1">
      <c r="A300" s="188"/>
      <c r="B300" s="136" t="s">
        <v>467</v>
      </c>
      <c r="C300" s="136" t="s">
        <v>218</v>
      </c>
      <c r="D300" s="137" t="s">
        <v>832</v>
      </c>
      <c r="E300" s="138" t="s">
        <v>833</v>
      </c>
      <c r="F300" s="139" t="s">
        <v>265</v>
      </c>
      <c r="G300" s="140">
        <v>41.404</v>
      </c>
      <c r="H300" s="175">
        <v>13.9</v>
      </c>
      <c r="I300" s="693">
        <f>ROUND(H300*G300,2)</f>
        <v>575.52</v>
      </c>
      <c r="J300" s="698"/>
      <c r="K300" s="175">
        <v>13.9</v>
      </c>
      <c r="L300" s="699">
        <f>ROUND(K300*J300,2)</f>
        <v>0</v>
      </c>
      <c r="M300" s="698"/>
      <c r="N300" s="175">
        <v>13.9</v>
      </c>
      <c r="O300" s="699">
        <f>ROUND(N300*M300,2)</f>
        <v>0</v>
      </c>
      <c r="P300" s="698">
        <f t="shared" si="3"/>
        <v>41.404</v>
      </c>
      <c r="Q300" s="175">
        <v>13.9</v>
      </c>
      <c r="R300" s="699">
        <f>ROUND(Q300*P300,2)</f>
        <v>575.52</v>
      </c>
    </row>
    <row r="301" spans="1:18" s="13" customFormat="1" ht="13.5" hidden="1" outlineLevel="3">
      <c r="A301" s="204"/>
      <c r="B301" s="142"/>
      <c r="C301" s="144" t="s">
        <v>223</v>
      </c>
      <c r="D301" s="146" t="s">
        <v>34</v>
      </c>
      <c r="E301" s="147" t="s">
        <v>2267</v>
      </c>
      <c r="F301" s="142"/>
      <c r="G301" s="148">
        <v>41.404</v>
      </c>
      <c r="H301" s="205" t="s">
        <v>34</v>
      </c>
      <c r="I301" s="142"/>
      <c r="J301" s="700"/>
      <c r="K301" s="205" t="s">
        <v>34</v>
      </c>
      <c r="L301" s="206"/>
      <c r="M301" s="700"/>
      <c r="N301" s="205" t="s">
        <v>34</v>
      </c>
      <c r="O301" s="206"/>
      <c r="P301" s="700">
        <f t="shared" si="3"/>
        <v>41.404</v>
      </c>
      <c r="Q301" s="205" t="s">
        <v>34</v>
      </c>
      <c r="R301" s="206"/>
    </row>
    <row r="302" spans="1:18" s="608" customFormat="1" ht="22.5" customHeight="1" hidden="1" outlineLevel="2" collapsed="1">
      <c r="A302" s="188"/>
      <c r="B302" s="153" t="s">
        <v>473</v>
      </c>
      <c r="C302" s="153" t="s">
        <v>316</v>
      </c>
      <c r="D302" s="154" t="s">
        <v>317</v>
      </c>
      <c r="E302" s="155" t="s">
        <v>318</v>
      </c>
      <c r="F302" s="156" t="s">
        <v>319</v>
      </c>
      <c r="G302" s="157">
        <v>0.869</v>
      </c>
      <c r="H302" s="176">
        <v>111.5</v>
      </c>
      <c r="I302" s="694">
        <f>ROUND(H302*G302,2)</f>
        <v>96.89</v>
      </c>
      <c r="J302" s="704"/>
      <c r="K302" s="176">
        <v>111.5</v>
      </c>
      <c r="L302" s="705">
        <f>ROUND(K302*J302,2)</f>
        <v>0</v>
      </c>
      <c r="M302" s="704"/>
      <c r="N302" s="176">
        <v>111.5</v>
      </c>
      <c r="O302" s="705">
        <f>ROUND(N302*M302,2)</f>
        <v>0</v>
      </c>
      <c r="P302" s="704">
        <f t="shared" si="3"/>
        <v>0.869</v>
      </c>
      <c r="Q302" s="176">
        <v>111.5</v>
      </c>
      <c r="R302" s="705">
        <f>ROUND(Q302*P302,2)</f>
        <v>96.89</v>
      </c>
    </row>
    <row r="303" spans="1:18" s="13" customFormat="1" ht="13.5" hidden="1" outlineLevel="3">
      <c r="A303" s="204"/>
      <c r="B303" s="142"/>
      <c r="C303" s="144" t="s">
        <v>223</v>
      </c>
      <c r="D303" s="146" t="s">
        <v>34</v>
      </c>
      <c r="E303" s="147" t="s">
        <v>2376</v>
      </c>
      <c r="F303" s="142"/>
      <c r="G303" s="148">
        <v>0.869</v>
      </c>
      <c r="H303" s="205" t="s">
        <v>34</v>
      </c>
      <c r="I303" s="142"/>
      <c r="J303" s="700"/>
      <c r="K303" s="205" t="s">
        <v>34</v>
      </c>
      <c r="L303" s="206"/>
      <c r="M303" s="700"/>
      <c r="N303" s="205" t="s">
        <v>34</v>
      </c>
      <c r="O303" s="206"/>
      <c r="P303" s="700">
        <f t="shared" si="3"/>
        <v>0.869</v>
      </c>
      <c r="Q303" s="205" t="s">
        <v>34</v>
      </c>
      <c r="R303" s="206"/>
    </row>
    <row r="304" spans="1:18" s="608" customFormat="1" ht="22.5" customHeight="1" hidden="1" outlineLevel="2" collapsed="1">
      <c r="A304" s="188"/>
      <c r="B304" s="136" t="s">
        <v>475</v>
      </c>
      <c r="C304" s="136" t="s">
        <v>218</v>
      </c>
      <c r="D304" s="137" t="s">
        <v>840</v>
      </c>
      <c r="E304" s="138" t="s">
        <v>841</v>
      </c>
      <c r="F304" s="139" t="s">
        <v>265</v>
      </c>
      <c r="G304" s="140">
        <v>41.404</v>
      </c>
      <c r="H304" s="175">
        <v>16.7</v>
      </c>
      <c r="I304" s="693">
        <f>ROUND(H304*G304,2)</f>
        <v>691.45</v>
      </c>
      <c r="J304" s="698"/>
      <c r="K304" s="175">
        <v>16.7</v>
      </c>
      <c r="L304" s="699">
        <f>ROUND(K304*J304,2)</f>
        <v>0</v>
      </c>
      <c r="M304" s="698"/>
      <c r="N304" s="175">
        <v>16.7</v>
      </c>
      <c r="O304" s="699">
        <f>ROUND(N304*M304,2)</f>
        <v>0</v>
      </c>
      <c r="P304" s="698">
        <f t="shared" si="3"/>
        <v>41.404</v>
      </c>
      <c r="Q304" s="175">
        <v>16.7</v>
      </c>
      <c r="R304" s="699">
        <f>ROUND(Q304*P304,2)</f>
        <v>691.45</v>
      </c>
    </row>
    <row r="305" spans="1:18" s="13" customFormat="1" ht="13.5" hidden="1" outlineLevel="3">
      <c r="A305" s="204"/>
      <c r="B305" s="142"/>
      <c r="C305" s="144" t="s">
        <v>223</v>
      </c>
      <c r="D305" s="146" t="s">
        <v>34</v>
      </c>
      <c r="E305" s="147" t="s">
        <v>2267</v>
      </c>
      <c r="F305" s="142"/>
      <c r="G305" s="148">
        <v>41.404</v>
      </c>
      <c r="H305" s="205" t="s">
        <v>34</v>
      </c>
      <c r="I305" s="142"/>
      <c r="J305" s="700"/>
      <c r="K305" s="205" t="s">
        <v>34</v>
      </c>
      <c r="L305" s="206"/>
      <c r="M305" s="700"/>
      <c r="N305" s="205" t="s">
        <v>34</v>
      </c>
      <c r="O305" s="206"/>
      <c r="P305" s="700">
        <f t="shared" si="3"/>
        <v>41.404</v>
      </c>
      <c r="Q305" s="205" t="s">
        <v>34</v>
      </c>
      <c r="R305" s="206"/>
    </row>
    <row r="306" spans="1:18" s="11" customFormat="1" ht="29.85" customHeight="1" outlineLevel="1" collapsed="1">
      <c r="A306" s="199"/>
      <c r="B306" s="132"/>
      <c r="C306" s="133" t="s">
        <v>71</v>
      </c>
      <c r="D306" s="134" t="s">
        <v>79</v>
      </c>
      <c r="E306" s="134" t="s">
        <v>1127</v>
      </c>
      <c r="F306" s="132"/>
      <c r="G306" s="132"/>
      <c r="H306" s="200" t="s">
        <v>34</v>
      </c>
      <c r="I306" s="135">
        <f>I307</f>
        <v>13668.6</v>
      </c>
      <c r="J306" s="199"/>
      <c r="K306" s="200" t="s">
        <v>34</v>
      </c>
      <c r="L306" s="697">
        <f>L307</f>
        <v>0</v>
      </c>
      <c r="M306" s="199"/>
      <c r="N306" s="200" t="s">
        <v>34</v>
      </c>
      <c r="O306" s="697">
        <f>O307</f>
        <v>0</v>
      </c>
      <c r="P306" s="199"/>
      <c r="Q306" s="200" t="s">
        <v>34</v>
      </c>
      <c r="R306" s="697">
        <f>R307</f>
        <v>13668.6</v>
      </c>
    </row>
    <row r="307" spans="1:18" s="608" customFormat="1" ht="22.5" customHeight="1" hidden="1" outlineLevel="2" collapsed="1">
      <c r="A307" s="188"/>
      <c r="B307" s="136" t="s">
        <v>479</v>
      </c>
      <c r="C307" s="136" t="s">
        <v>218</v>
      </c>
      <c r="D307" s="137" t="s">
        <v>1137</v>
      </c>
      <c r="E307" s="138" t="s">
        <v>1138</v>
      </c>
      <c r="F307" s="139" t="s">
        <v>366</v>
      </c>
      <c r="G307" s="140">
        <v>81.75</v>
      </c>
      <c r="H307" s="175">
        <v>167.2</v>
      </c>
      <c r="I307" s="693">
        <f>ROUND(H307*G307,2)</f>
        <v>13668.6</v>
      </c>
      <c r="J307" s="698"/>
      <c r="K307" s="175">
        <v>167.2</v>
      </c>
      <c r="L307" s="699">
        <f>ROUND(K307*J307,2)</f>
        <v>0</v>
      </c>
      <c r="M307" s="698"/>
      <c r="N307" s="175">
        <v>167.2</v>
      </c>
      <c r="O307" s="699">
        <f>ROUND(N307*M307,2)</f>
        <v>0</v>
      </c>
      <c r="P307" s="698">
        <f t="shared" si="3"/>
        <v>81.75</v>
      </c>
      <c r="Q307" s="175">
        <v>167.2</v>
      </c>
      <c r="R307" s="699">
        <f>ROUND(Q307*P307,2)</f>
        <v>13668.6</v>
      </c>
    </row>
    <row r="308" spans="1:18" s="13" customFormat="1" ht="13.5" hidden="1" outlineLevel="3">
      <c r="A308" s="204"/>
      <c r="B308" s="142"/>
      <c r="C308" s="144" t="s">
        <v>223</v>
      </c>
      <c r="D308" s="146" t="s">
        <v>34</v>
      </c>
      <c r="E308" s="147" t="s">
        <v>2377</v>
      </c>
      <c r="F308" s="142"/>
      <c r="G308" s="148">
        <v>81.75</v>
      </c>
      <c r="H308" s="205" t="s">
        <v>34</v>
      </c>
      <c r="I308" s="142"/>
      <c r="J308" s="700"/>
      <c r="K308" s="205" t="s">
        <v>34</v>
      </c>
      <c r="L308" s="206"/>
      <c r="M308" s="700"/>
      <c r="N308" s="205" t="s">
        <v>34</v>
      </c>
      <c r="O308" s="206"/>
      <c r="P308" s="700">
        <f t="shared" si="3"/>
        <v>81.75</v>
      </c>
      <c r="Q308" s="205" t="s">
        <v>34</v>
      </c>
      <c r="R308" s="206"/>
    </row>
    <row r="309" spans="1:18" s="14" customFormat="1" ht="13.5" hidden="1" outlineLevel="3">
      <c r="A309" s="207"/>
      <c r="B309" s="143"/>
      <c r="C309" s="144" t="s">
        <v>223</v>
      </c>
      <c r="D309" s="227" t="s">
        <v>2261</v>
      </c>
      <c r="E309" s="228" t="s">
        <v>227</v>
      </c>
      <c r="F309" s="143"/>
      <c r="G309" s="145">
        <v>81.75</v>
      </c>
      <c r="H309" s="208" t="s">
        <v>34</v>
      </c>
      <c r="I309" s="143"/>
      <c r="J309" s="701"/>
      <c r="K309" s="208" t="s">
        <v>34</v>
      </c>
      <c r="L309" s="209"/>
      <c r="M309" s="701"/>
      <c r="N309" s="208" t="s">
        <v>34</v>
      </c>
      <c r="O309" s="209"/>
      <c r="P309" s="701">
        <f t="shared" si="3"/>
        <v>81.75</v>
      </c>
      <c r="Q309" s="208" t="s">
        <v>34</v>
      </c>
      <c r="R309" s="209"/>
    </row>
    <row r="310" spans="1:18" s="11" customFormat="1" ht="29.85" customHeight="1" outlineLevel="1" collapsed="1">
      <c r="A310" s="199"/>
      <c r="B310" s="132"/>
      <c r="C310" s="133" t="s">
        <v>71</v>
      </c>
      <c r="D310" s="134" t="s">
        <v>83</v>
      </c>
      <c r="E310" s="134" t="s">
        <v>1236</v>
      </c>
      <c r="F310" s="132"/>
      <c r="G310" s="132"/>
      <c r="H310" s="200" t="s">
        <v>34</v>
      </c>
      <c r="I310" s="135">
        <f>SUM(I311:I324)</f>
        <v>11953.21</v>
      </c>
      <c r="J310" s="199"/>
      <c r="K310" s="200" t="s">
        <v>34</v>
      </c>
      <c r="L310" s="697">
        <f>SUM(L311:L324)</f>
        <v>0</v>
      </c>
      <c r="M310" s="199"/>
      <c r="N310" s="200" t="s">
        <v>34</v>
      </c>
      <c r="O310" s="697">
        <f>SUM(O311:O324)</f>
        <v>0</v>
      </c>
      <c r="P310" s="199"/>
      <c r="Q310" s="200" t="s">
        <v>34</v>
      </c>
      <c r="R310" s="697">
        <f>SUM(R311:R324)</f>
        <v>11953.21</v>
      </c>
    </row>
    <row r="311" spans="1:18" s="608" customFormat="1" ht="22.5" customHeight="1" hidden="1" outlineLevel="2" collapsed="1">
      <c r="A311" s="188"/>
      <c r="B311" s="136" t="s">
        <v>483</v>
      </c>
      <c r="C311" s="136" t="s">
        <v>218</v>
      </c>
      <c r="D311" s="137" t="s">
        <v>2378</v>
      </c>
      <c r="E311" s="138" t="s">
        <v>2379</v>
      </c>
      <c r="F311" s="139" t="s">
        <v>221</v>
      </c>
      <c r="G311" s="140">
        <v>0.181</v>
      </c>
      <c r="H311" s="175">
        <v>4458.2</v>
      </c>
      <c r="I311" s="693">
        <f>ROUND(H311*G311,2)</f>
        <v>806.93</v>
      </c>
      <c r="J311" s="698"/>
      <c r="K311" s="175">
        <v>4458.2</v>
      </c>
      <c r="L311" s="699">
        <f>ROUND(K311*J311,2)</f>
        <v>0</v>
      </c>
      <c r="M311" s="698"/>
      <c r="N311" s="175">
        <v>4458.2</v>
      </c>
      <c r="O311" s="699">
        <f>ROUND(N311*M311,2)</f>
        <v>0</v>
      </c>
      <c r="P311" s="698">
        <f t="shared" si="3"/>
        <v>0.181</v>
      </c>
      <c r="Q311" s="175">
        <v>4458.2</v>
      </c>
      <c r="R311" s="699">
        <f>ROUND(Q311*P311,2)</f>
        <v>806.93</v>
      </c>
    </row>
    <row r="312" spans="1:18" s="12" customFormat="1" ht="13.5" hidden="1" outlineLevel="3">
      <c r="A312" s="214"/>
      <c r="B312" s="141"/>
      <c r="C312" s="144" t="s">
        <v>223</v>
      </c>
      <c r="D312" s="215" t="s">
        <v>34</v>
      </c>
      <c r="E312" s="229" t="s">
        <v>2380</v>
      </c>
      <c r="F312" s="141"/>
      <c r="G312" s="215" t="s">
        <v>34</v>
      </c>
      <c r="H312" s="216" t="s">
        <v>34</v>
      </c>
      <c r="I312" s="141"/>
      <c r="J312" s="702"/>
      <c r="K312" s="216" t="s">
        <v>34</v>
      </c>
      <c r="L312" s="217"/>
      <c r="M312" s="702"/>
      <c r="N312" s="216" t="s">
        <v>34</v>
      </c>
      <c r="O312" s="217"/>
      <c r="P312" s="702" t="e">
        <f t="shared" si="3"/>
        <v>#VALUE!</v>
      </c>
      <c r="Q312" s="216" t="s">
        <v>34</v>
      </c>
      <c r="R312" s="217"/>
    </row>
    <row r="313" spans="1:18" s="13" customFormat="1" ht="13.5" hidden="1" outlineLevel="3">
      <c r="A313" s="204"/>
      <c r="B313" s="142"/>
      <c r="C313" s="144" t="s">
        <v>223</v>
      </c>
      <c r="D313" s="146" t="s">
        <v>34</v>
      </c>
      <c r="E313" s="147" t="s">
        <v>2381</v>
      </c>
      <c r="F313" s="142"/>
      <c r="G313" s="148">
        <v>0.181</v>
      </c>
      <c r="H313" s="205" t="s">
        <v>34</v>
      </c>
      <c r="I313" s="142"/>
      <c r="J313" s="700"/>
      <c r="K313" s="205" t="s">
        <v>34</v>
      </c>
      <c r="L313" s="206"/>
      <c r="M313" s="700"/>
      <c r="N313" s="205" t="s">
        <v>34</v>
      </c>
      <c r="O313" s="206"/>
      <c r="P313" s="700">
        <f t="shared" si="3"/>
        <v>0.181</v>
      </c>
      <c r="Q313" s="205" t="s">
        <v>34</v>
      </c>
      <c r="R313" s="206"/>
    </row>
    <row r="314" spans="1:18" s="608" customFormat="1" ht="31.5" customHeight="1" hidden="1" outlineLevel="2" collapsed="1">
      <c r="A314" s="188"/>
      <c r="B314" s="136" t="s">
        <v>487</v>
      </c>
      <c r="C314" s="136" t="s">
        <v>218</v>
      </c>
      <c r="D314" s="137" t="s">
        <v>2382</v>
      </c>
      <c r="E314" s="138" t="s">
        <v>2383</v>
      </c>
      <c r="F314" s="139" t="s">
        <v>221</v>
      </c>
      <c r="G314" s="140">
        <v>5.027</v>
      </c>
      <c r="H314" s="175">
        <v>1741.5</v>
      </c>
      <c r="I314" s="693">
        <f>ROUND(H314*G314,2)</f>
        <v>8754.52</v>
      </c>
      <c r="J314" s="698"/>
      <c r="K314" s="175">
        <v>1741.5</v>
      </c>
      <c r="L314" s="699">
        <f>ROUND(K314*J314,2)</f>
        <v>0</v>
      </c>
      <c r="M314" s="698"/>
      <c r="N314" s="175">
        <v>1741.5</v>
      </c>
      <c r="O314" s="699">
        <f>ROUND(N314*M314,2)</f>
        <v>0</v>
      </c>
      <c r="P314" s="698">
        <f t="shared" si="3"/>
        <v>5.027</v>
      </c>
      <c r="Q314" s="175">
        <v>1741.5</v>
      </c>
      <c r="R314" s="699">
        <f>ROUND(Q314*P314,2)</f>
        <v>8754.52</v>
      </c>
    </row>
    <row r="315" spans="1:18" s="12" customFormat="1" ht="13.5" hidden="1" outlineLevel="3">
      <c r="A315" s="214"/>
      <c r="B315" s="141"/>
      <c r="C315" s="144" t="s">
        <v>223</v>
      </c>
      <c r="D315" s="215" t="s">
        <v>34</v>
      </c>
      <c r="E315" s="229" t="s">
        <v>2384</v>
      </c>
      <c r="F315" s="141"/>
      <c r="G315" s="215" t="s">
        <v>34</v>
      </c>
      <c r="H315" s="216" t="s">
        <v>34</v>
      </c>
      <c r="I315" s="141"/>
      <c r="J315" s="702"/>
      <c r="K315" s="216" t="s">
        <v>34</v>
      </c>
      <c r="L315" s="217"/>
      <c r="M315" s="702"/>
      <c r="N315" s="216" t="s">
        <v>34</v>
      </c>
      <c r="O315" s="217"/>
      <c r="P315" s="702" t="e">
        <f t="shared" si="3"/>
        <v>#VALUE!</v>
      </c>
      <c r="Q315" s="216" t="s">
        <v>34</v>
      </c>
      <c r="R315" s="217"/>
    </row>
    <row r="316" spans="1:18" s="13" customFormat="1" ht="13.5" hidden="1" outlineLevel="3">
      <c r="A316" s="204"/>
      <c r="B316" s="142"/>
      <c r="C316" s="144" t="s">
        <v>223</v>
      </c>
      <c r="D316" s="146" t="s">
        <v>34</v>
      </c>
      <c r="E316" s="147" t="s">
        <v>2385</v>
      </c>
      <c r="F316" s="142"/>
      <c r="G316" s="148">
        <v>5.027</v>
      </c>
      <c r="H316" s="205" t="s">
        <v>34</v>
      </c>
      <c r="I316" s="142"/>
      <c r="J316" s="700"/>
      <c r="K316" s="205" t="s">
        <v>34</v>
      </c>
      <c r="L316" s="206"/>
      <c r="M316" s="700"/>
      <c r="N316" s="205" t="s">
        <v>34</v>
      </c>
      <c r="O316" s="206"/>
      <c r="P316" s="700">
        <f t="shared" si="3"/>
        <v>5.027</v>
      </c>
      <c r="Q316" s="205" t="s">
        <v>34</v>
      </c>
      <c r="R316" s="206"/>
    </row>
    <row r="317" spans="1:18" s="608" customFormat="1" ht="22.5" customHeight="1" hidden="1" outlineLevel="2" collapsed="1">
      <c r="A317" s="188"/>
      <c r="B317" s="136" t="s">
        <v>493</v>
      </c>
      <c r="C317" s="136" t="s">
        <v>218</v>
      </c>
      <c r="D317" s="137" t="s">
        <v>2386</v>
      </c>
      <c r="E317" s="138" t="s">
        <v>2387</v>
      </c>
      <c r="F317" s="139" t="s">
        <v>221</v>
      </c>
      <c r="G317" s="140">
        <v>0.95</v>
      </c>
      <c r="H317" s="175">
        <v>1114.6</v>
      </c>
      <c r="I317" s="693">
        <f>ROUND(H317*G317,2)</f>
        <v>1058.87</v>
      </c>
      <c r="J317" s="698"/>
      <c r="K317" s="175">
        <v>1114.6</v>
      </c>
      <c r="L317" s="699">
        <f>ROUND(K317*J317,2)</f>
        <v>0</v>
      </c>
      <c r="M317" s="698"/>
      <c r="N317" s="175">
        <v>1114.6</v>
      </c>
      <c r="O317" s="699">
        <f>ROUND(N317*M317,2)</f>
        <v>0</v>
      </c>
      <c r="P317" s="698">
        <f t="shared" si="3"/>
        <v>0.95</v>
      </c>
      <c r="Q317" s="175">
        <v>1114.6</v>
      </c>
      <c r="R317" s="699">
        <f>ROUND(Q317*P317,2)</f>
        <v>1058.87</v>
      </c>
    </row>
    <row r="318" spans="1:18" s="12" customFormat="1" ht="13.5" hidden="1" outlineLevel="3">
      <c r="A318" s="214"/>
      <c r="B318" s="141"/>
      <c r="C318" s="144" t="s">
        <v>223</v>
      </c>
      <c r="D318" s="215" t="s">
        <v>34</v>
      </c>
      <c r="E318" s="229" t="s">
        <v>2388</v>
      </c>
      <c r="F318" s="141"/>
      <c r="G318" s="215" t="s">
        <v>34</v>
      </c>
      <c r="H318" s="216" t="s">
        <v>34</v>
      </c>
      <c r="I318" s="141"/>
      <c r="J318" s="702"/>
      <c r="K318" s="216" t="s">
        <v>34</v>
      </c>
      <c r="L318" s="217"/>
      <c r="M318" s="702"/>
      <c r="N318" s="216" t="s">
        <v>34</v>
      </c>
      <c r="O318" s="217"/>
      <c r="P318" s="702" t="e">
        <f t="shared" si="3"/>
        <v>#VALUE!</v>
      </c>
      <c r="Q318" s="216" t="s">
        <v>34</v>
      </c>
      <c r="R318" s="217"/>
    </row>
    <row r="319" spans="1:18" s="13" customFormat="1" ht="13.5" hidden="1" outlineLevel="3">
      <c r="A319" s="204"/>
      <c r="B319" s="142"/>
      <c r="C319" s="144" t="s">
        <v>223</v>
      </c>
      <c r="D319" s="146" t="s">
        <v>34</v>
      </c>
      <c r="E319" s="147" t="s">
        <v>2389</v>
      </c>
      <c r="F319" s="142"/>
      <c r="G319" s="148">
        <v>0.95</v>
      </c>
      <c r="H319" s="205" t="s">
        <v>34</v>
      </c>
      <c r="I319" s="142"/>
      <c r="J319" s="700"/>
      <c r="K319" s="205" t="s">
        <v>34</v>
      </c>
      <c r="L319" s="206"/>
      <c r="M319" s="700"/>
      <c r="N319" s="205" t="s">
        <v>34</v>
      </c>
      <c r="O319" s="206"/>
      <c r="P319" s="700">
        <f t="shared" si="3"/>
        <v>0.95</v>
      </c>
      <c r="Q319" s="205" t="s">
        <v>34</v>
      </c>
      <c r="R319" s="206"/>
    </row>
    <row r="320" spans="1:18" s="608" customFormat="1" ht="22.5" customHeight="1" hidden="1" outlineLevel="2">
      <c r="A320" s="188"/>
      <c r="B320" s="136" t="s">
        <v>512</v>
      </c>
      <c r="C320" s="136" t="s">
        <v>218</v>
      </c>
      <c r="D320" s="137" t="s">
        <v>2390</v>
      </c>
      <c r="E320" s="138" t="s">
        <v>2391</v>
      </c>
      <c r="F320" s="139" t="s">
        <v>292</v>
      </c>
      <c r="G320" s="140">
        <v>2.28</v>
      </c>
      <c r="H320" s="175">
        <v>62.7</v>
      </c>
      <c r="I320" s="693">
        <f>ROUND(H320*G320,2)</f>
        <v>142.96</v>
      </c>
      <c r="J320" s="698"/>
      <c r="K320" s="175">
        <v>62.7</v>
      </c>
      <c r="L320" s="699">
        <f>ROUND(K320*J320,2)</f>
        <v>0</v>
      </c>
      <c r="M320" s="698"/>
      <c r="N320" s="175">
        <v>62.7</v>
      </c>
      <c r="O320" s="699">
        <f>ROUND(N320*M320,2)</f>
        <v>0</v>
      </c>
      <c r="P320" s="698">
        <f t="shared" si="3"/>
        <v>2.28</v>
      </c>
      <c r="Q320" s="175">
        <v>62.7</v>
      </c>
      <c r="R320" s="699">
        <f>ROUND(Q320*P320,2)</f>
        <v>142.96</v>
      </c>
    </row>
    <row r="321" spans="1:18" s="608" customFormat="1" ht="22.5" customHeight="1" hidden="1" outlineLevel="2">
      <c r="A321" s="188"/>
      <c r="B321" s="136" t="s">
        <v>514</v>
      </c>
      <c r="C321" s="136" t="s">
        <v>218</v>
      </c>
      <c r="D321" s="137" t="s">
        <v>383</v>
      </c>
      <c r="E321" s="138" t="s">
        <v>384</v>
      </c>
      <c r="F321" s="139" t="s">
        <v>292</v>
      </c>
      <c r="G321" s="140">
        <v>2.28</v>
      </c>
      <c r="H321" s="175">
        <v>37.2</v>
      </c>
      <c r="I321" s="693">
        <f>ROUND(H321*G321,2)</f>
        <v>84.82</v>
      </c>
      <c r="J321" s="698"/>
      <c r="K321" s="175">
        <v>37.2</v>
      </c>
      <c r="L321" s="699">
        <f>ROUND(K321*J321,2)</f>
        <v>0</v>
      </c>
      <c r="M321" s="698"/>
      <c r="N321" s="175">
        <v>37.2</v>
      </c>
      <c r="O321" s="699">
        <f>ROUND(N321*M321,2)</f>
        <v>0</v>
      </c>
      <c r="P321" s="698">
        <f t="shared" si="3"/>
        <v>2.28</v>
      </c>
      <c r="Q321" s="175">
        <v>37.2</v>
      </c>
      <c r="R321" s="699">
        <f>ROUND(Q321*P321,2)</f>
        <v>84.82</v>
      </c>
    </row>
    <row r="322" spans="1:18" s="608" customFormat="1" ht="22.5" customHeight="1" hidden="1" outlineLevel="2" collapsed="1">
      <c r="A322" s="188"/>
      <c r="B322" s="136" t="s">
        <v>516</v>
      </c>
      <c r="C322" s="136" t="s">
        <v>218</v>
      </c>
      <c r="D322" s="137" t="s">
        <v>386</v>
      </c>
      <c r="E322" s="138" t="s">
        <v>387</v>
      </c>
      <c r="F322" s="139" t="s">
        <v>292</v>
      </c>
      <c r="G322" s="140">
        <v>50.16</v>
      </c>
      <c r="H322" s="175">
        <v>6.2</v>
      </c>
      <c r="I322" s="693">
        <f>ROUND(H322*G322,2)</f>
        <v>310.99</v>
      </c>
      <c r="J322" s="698"/>
      <c r="K322" s="175">
        <v>6.2</v>
      </c>
      <c r="L322" s="699">
        <f>ROUND(K322*J322,2)</f>
        <v>0</v>
      </c>
      <c r="M322" s="698"/>
      <c r="N322" s="175">
        <v>6.2</v>
      </c>
      <c r="O322" s="699">
        <f>ROUND(N322*M322,2)</f>
        <v>0</v>
      </c>
      <c r="P322" s="698">
        <f t="shared" si="3"/>
        <v>50.16</v>
      </c>
      <c r="Q322" s="175">
        <v>6.2</v>
      </c>
      <c r="R322" s="699">
        <f>ROUND(Q322*P322,2)</f>
        <v>310.99</v>
      </c>
    </row>
    <row r="323" spans="1:18" s="13" customFormat="1" ht="13.5" hidden="1" outlineLevel="3">
      <c r="A323" s="204"/>
      <c r="B323" s="142"/>
      <c r="C323" s="144" t="s">
        <v>223</v>
      </c>
      <c r="D323" s="142"/>
      <c r="E323" s="147" t="s">
        <v>2392</v>
      </c>
      <c r="F323" s="142"/>
      <c r="G323" s="148">
        <v>50.16</v>
      </c>
      <c r="H323" s="205" t="s">
        <v>34</v>
      </c>
      <c r="I323" s="142"/>
      <c r="J323" s="700"/>
      <c r="K323" s="205" t="s">
        <v>34</v>
      </c>
      <c r="L323" s="206"/>
      <c r="M323" s="700"/>
      <c r="N323" s="205" t="s">
        <v>34</v>
      </c>
      <c r="O323" s="206"/>
      <c r="P323" s="700">
        <f t="shared" si="3"/>
        <v>50.16</v>
      </c>
      <c r="Q323" s="205" t="s">
        <v>34</v>
      </c>
      <c r="R323" s="206"/>
    </row>
    <row r="324" spans="1:18" s="608" customFormat="1" ht="22.5" customHeight="1" hidden="1" outlineLevel="2">
      <c r="A324" s="188"/>
      <c r="B324" s="136" t="s">
        <v>518</v>
      </c>
      <c r="C324" s="136" t="s">
        <v>218</v>
      </c>
      <c r="D324" s="137" t="s">
        <v>2278</v>
      </c>
      <c r="E324" s="138" t="s">
        <v>2279</v>
      </c>
      <c r="F324" s="139" t="s">
        <v>292</v>
      </c>
      <c r="G324" s="140">
        <v>2.28</v>
      </c>
      <c r="H324" s="175">
        <v>348.3</v>
      </c>
      <c r="I324" s="693">
        <f>ROUND(H324*G324,2)</f>
        <v>794.12</v>
      </c>
      <c r="J324" s="698"/>
      <c r="K324" s="175">
        <v>348.3</v>
      </c>
      <c r="L324" s="699">
        <f>ROUND(K324*J324,2)</f>
        <v>0</v>
      </c>
      <c r="M324" s="698"/>
      <c r="N324" s="175">
        <v>348.3</v>
      </c>
      <c r="O324" s="699">
        <f>ROUND(N324*M324,2)</f>
        <v>0</v>
      </c>
      <c r="P324" s="698">
        <f t="shared" si="3"/>
        <v>2.28</v>
      </c>
      <c r="Q324" s="175">
        <v>348.3</v>
      </c>
      <c r="R324" s="699">
        <f>ROUND(Q324*P324,2)</f>
        <v>794.12</v>
      </c>
    </row>
    <row r="325" spans="1:18" s="11" customFormat="1" ht="29.85" customHeight="1" outlineLevel="1">
      <c r="A325" s="199"/>
      <c r="B325" s="132"/>
      <c r="C325" s="133" t="s">
        <v>71</v>
      </c>
      <c r="D325" s="134" t="s">
        <v>222</v>
      </c>
      <c r="E325" s="134" t="s">
        <v>1454</v>
      </c>
      <c r="F325" s="132"/>
      <c r="G325" s="132"/>
      <c r="H325" s="200" t="s">
        <v>34</v>
      </c>
      <c r="I325" s="135">
        <f>SUM(I326:I348)</f>
        <v>162243.41999999998</v>
      </c>
      <c r="J325" s="199"/>
      <c r="K325" s="200" t="s">
        <v>34</v>
      </c>
      <c r="L325" s="697">
        <f>SUM(L326:L348)</f>
        <v>0</v>
      </c>
      <c r="M325" s="199"/>
      <c r="N325" s="200" t="s">
        <v>34</v>
      </c>
      <c r="O325" s="697">
        <f>SUM(O326:O348)</f>
        <v>-2569.71</v>
      </c>
      <c r="P325" s="199"/>
      <c r="Q325" s="200" t="s">
        <v>34</v>
      </c>
      <c r="R325" s="697">
        <f>SUM(R326:R348)</f>
        <v>159673.71</v>
      </c>
    </row>
    <row r="326" spans="1:18" s="608" customFormat="1" ht="22.5" customHeight="1" outlineLevel="2" collapsed="1">
      <c r="A326" s="188"/>
      <c r="B326" s="136" t="s">
        <v>520</v>
      </c>
      <c r="C326" s="136" t="s">
        <v>218</v>
      </c>
      <c r="D326" s="137" t="s">
        <v>2255</v>
      </c>
      <c r="E326" s="138" t="s">
        <v>2256</v>
      </c>
      <c r="F326" s="139" t="s">
        <v>221</v>
      </c>
      <c r="G326" s="140">
        <v>14.215</v>
      </c>
      <c r="H326" s="175">
        <v>626.9</v>
      </c>
      <c r="I326" s="693">
        <f>ROUND(H326*G326,2)</f>
        <v>8911.38</v>
      </c>
      <c r="J326" s="698"/>
      <c r="K326" s="175">
        <v>626.9</v>
      </c>
      <c r="L326" s="699">
        <f>ROUND(K326*J326,2)</f>
        <v>0</v>
      </c>
      <c r="M326" s="698"/>
      <c r="N326" s="175">
        <v>626.9</v>
      </c>
      <c r="O326" s="699">
        <f>ROUND(N326*M326,2)</f>
        <v>0</v>
      </c>
      <c r="P326" s="698">
        <f t="shared" si="3"/>
        <v>14.215</v>
      </c>
      <c r="Q326" s="175">
        <v>626.9</v>
      </c>
      <c r="R326" s="699">
        <f>ROUND(Q326*P326,2)</f>
        <v>8911.38</v>
      </c>
    </row>
    <row r="327" spans="1:18" s="13" customFormat="1" ht="13.5" hidden="1" outlineLevel="3">
      <c r="A327" s="204"/>
      <c r="B327" s="142"/>
      <c r="C327" s="144" t="s">
        <v>223</v>
      </c>
      <c r="D327" s="146" t="s">
        <v>34</v>
      </c>
      <c r="E327" s="147" t="s">
        <v>2393</v>
      </c>
      <c r="F327" s="142"/>
      <c r="G327" s="148">
        <v>11.495</v>
      </c>
      <c r="H327" s="205" t="s">
        <v>34</v>
      </c>
      <c r="I327" s="142"/>
      <c r="J327" s="700"/>
      <c r="K327" s="205" t="s">
        <v>34</v>
      </c>
      <c r="L327" s="206"/>
      <c r="M327" s="700"/>
      <c r="N327" s="205" t="s">
        <v>34</v>
      </c>
      <c r="O327" s="206"/>
      <c r="P327" s="700">
        <f t="shared" si="3"/>
        <v>11.495</v>
      </c>
      <c r="Q327" s="205" t="s">
        <v>34</v>
      </c>
      <c r="R327" s="206"/>
    </row>
    <row r="328" spans="1:18" s="13" customFormat="1" ht="13.5" hidden="1" outlineLevel="3">
      <c r="A328" s="204"/>
      <c r="B328" s="142"/>
      <c r="C328" s="144" t="s">
        <v>223</v>
      </c>
      <c r="D328" s="146" t="s">
        <v>34</v>
      </c>
      <c r="E328" s="147" t="s">
        <v>2394</v>
      </c>
      <c r="F328" s="142"/>
      <c r="G328" s="148">
        <v>0.46</v>
      </c>
      <c r="H328" s="205" t="s">
        <v>34</v>
      </c>
      <c r="I328" s="142"/>
      <c r="J328" s="700"/>
      <c r="K328" s="205" t="s">
        <v>34</v>
      </c>
      <c r="L328" s="206"/>
      <c r="M328" s="700"/>
      <c r="N328" s="205" t="s">
        <v>34</v>
      </c>
      <c r="O328" s="206"/>
      <c r="P328" s="700">
        <f t="shared" si="3"/>
        <v>0.46</v>
      </c>
      <c r="Q328" s="205" t="s">
        <v>34</v>
      </c>
      <c r="R328" s="206"/>
    </row>
    <row r="329" spans="1:18" s="13" customFormat="1" ht="13.5" hidden="1" outlineLevel="3">
      <c r="A329" s="204"/>
      <c r="B329" s="142"/>
      <c r="C329" s="144" t="s">
        <v>223</v>
      </c>
      <c r="D329" s="146" t="s">
        <v>34</v>
      </c>
      <c r="E329" s="147" t="s">
        <v>2395</v>
      </c>
      <c r="F329" s="142"/>
      <c r="G329" s="148">
        <v>0.625</v>
      </c>
      <c r="H329" s="205" t="s">
        <v>34</v>
      </c>
      <c r="I329" s="142"/>
      <c r="J329" s="700"/>
      <c r="K329" s="205" t="s">
        <v>34</v>
      </c>
      <c r="L329" s="206"/>
      <c r="M329" s="700"/>
      <c r="N329" s="205" t="s">
        <v>34</v>
      </c>
      <c r="O329" s="206"/>
      <c r="P329" s="700">
        <f t="shared" si="3"/>
        <v>0.625</v>
      </c>
      <c r="Q329" s="205" t="s">
        <v>34</v>
      </c>
      <c r="R329" s="206"/>
    </row>
    <row r="330" spans="1:18" s="13" customFormat="1" ht="13.5" hidden="1" outlineLevel="3">
      <c r="A330" s="204"/>
      <c r="B330" s="142"/>
      <c r="C330" s="144" t="s">
        <v>223</v>
      </c>
      <c r="D330" s="146" t="s">
        <v>34</v>
      </c>
      <c r="E330" s="147" t="s">
        <v>2396</v>
      </c>
      <c r="F330" s="142"/>
      <c r="G330" s="148">
        <v>1.635</v>
      </c>
      <c r="H330" s="205" t="s">
        <v>34</v>
      </c>
      <c r="I330" s="142"/>
      <c r="J330" s="700"/>
      <c r="K330" s="205" t="s">
        <v>34</v>
      </c>
      <c r="L330" s="206"/>
      <c r="M330" s="700"/>
      <c r="N330" s="205" t="s">
        <v>34</v>
      </c>
      <c r="O330" s="206"/>
      <c r="P330" s="700">
        <f t="shared" si="3"/>
        <v>1.635</v>
      </c>
      <c r="Q330" s="205" t="s">
        <v>34</v>
      </c>
      <c r="R330" s="206"/>
    </row>
    <row r="331" spans="1:18" s="14" customFormat="1" ht="13.5" hidden="1" outlineLevel="3">
      <c r="A331" s="207"/>
      <c r="B331" s="143"/>
      <c r="C331" s="144" t="s">
        <v>223</v>
      </c>
      <c r="D331" s="227" t="s">
        <v>2247</v>
      </c>
      <c r="E331" s="228" t="s">
        <v>227</v>
      </c>
      <c r="F331" s="143"/>
      <c r="G331" s="145">
        <v>14.215</v>
      </c>
      <c r="H331" s="208" t="s">
        <v>34</v>
      </c>
      <c r="I331" s="143"/>
      <c r="J331" s="701"/>
      <c r="K331" s="208" t="s">
        <v>34</v>
      </c>
      <c r="L331" s="209"/>
      <c r="M331" s="701"/>
      <c r="N331" s="208" t="s">
        <v>34</v>
      </c>
      <c r="O331" s="209"/>
      <c r="P331" s="701">
        <f t="shared" si="3"/>
        <v>14.215</v>
      </c>
      <c r="Q331" s="208" t="s">
        <v>34</v>
      </c>
      <c r="R331" s="209"/>
    </row>
    <row r="332" spans="1:18" s="608" customFormat="1" ht="22.5" customHeight="1" outlineLevel="2" collapsed="1">
      <c r="A332" s="188"/>
      <c r="B332" s="136" t="s">
        <v>527</v>
      </c>
      <c r="C332" s="136" t="s">
        <v>218</v>
      </c>
      <c r="D332" s="137" t="s">
        <v>816</v>
      </c>
      <c r="E332" s="138" t="s">
        <v>817</v>
      </c>
      <c r="F332" s="139" t="s">
        <v>221</v>
      </c>
      <c r="G332" s="140">
        <v>14.215</v>
      </c>
      <c r="H332" s="175">
        <v>36.1</v>
      </c>
      <c r="I332" s="693">
        <f>ROUND(H332*G332,2)</f>
        <v>513.16</v>
      </c>
      <c r="J332" s="698"/>
      <c r="K332" s="175">
        <v>36.1</v>
      </c>
      <c r="L332" s="699">
        <f>ROUND(K332*J332,2)</f>
        <v>0</v>
      </c>
      <c r="M332" s="698"/>
      <c r="N332" s="175">
        <v>36.1</v>
      </c>
      <c r="O332" s="699">
        <f>ROUND(N332*M332,2)</f>
        <v>0</v>
      </c>
      <c r="P332" s="698">
        <f t="shared" si="3"/>
        <v>14.215</v>
      </c>
      <c r="Q332" s="175">
        <v>36.1</v>
      </c>
      <c r="R332" s="699">
        <f>ROUND(Q332*P332,2)</f>
        <v>513.16</v>
      </c>
    </row>
    <row r="333" spans="1:18" s="13" customFormat="1" ht="13.5" hidden="1" outlineLevel="3">
      <c r="A333" s="204"/>
      <c r="B333" s="142"/>
      <c r="C333" s="144" t="s">
        <v>223</v>
      </c>
      <c r="D333" s="146" t="s">
        <v>34</v>
      </c>
      <c r="E333" s="147" t="s">
        <v>2257</v>
      </c>
      <c r="F333" s="142"/>
      <c r="G333" s="148">
        <v>14.215</v>
      </c>
      <c r="H333" s="205" t="s">
        <v>34</v>
      </c>
      <c r="I333" s="142"/>
      <c r="J333" s="700"/>
      <c r="K333" s="205" t="s">
        <v>34</v>
      </c>
      <c r="L333" s="206"/>
      <c r="M333" s="700"/>
      <c r="N333" s="205" t="s">
        <v>34</v>
      </c>
      <c r="O333" s="206"/>
      <c r="P333" s="700">
        <f t="shared" si="3"/>
        <v>14.215</v>
      </c>
      <c r="Q333" s="205" t="s">
        <v>34</v>
      </c>
      <c r="R333" s="206"/>
    </row>
    <row r="334" spans="1:18" s="608" customFormat="1" ht="22.5" customHeight="1" outlineLevel="2">
      <c r="A334" s="188"/>
      <c r="B334" s="136" t="s">
        <v>530</v>
      </c>
      <c r="C334" s="136" t="s">
        <v>218</v>
      </c>
      <c r="D334" s="137" t="s">
        <v>808</v>
      </c>
      <c r="E334" s="138" t="s">
        <v>809</v>
      </c>
      <c r="F334" s="139" t="s">
        <v>221</v>
      </c>
      <c r="G334" s="140">
        <v>14.215</v>
      </c>
      <c r="H334" s="175">
        <v>10.3</v>
      </c>
      <c r="I334" s="693">
        <f>ROUND(H334*G334,2)</f>
        <v>146.41</v>
      </c>
      <c r="J334" s="698"/>
      <c r="K334" s="175">
        <v>10.3</v>
      </c>
      <c r="L334" s="699">
        <f>ROUND(K334*J334,2)</f>
        <v>0</v>
      </c>
      <c r="M334" s="698"/>
      <c r="N334" s="175">
        <v>10.3</v>
      </c>
      <c r="O334" s="699">
        <f>ROUND(N334*M334,2)</f>
        <v>0</v>
      </c>
      <c r="P334" s="698">
        <f t="shared" si="3"/>
        <v>14.215</v>
      </c>
      <c r="Q334" s="175">
        <v>10.3</v>
      </c>
      <c r="R334" s="699">
        <f>ROUND(Q334*P334,2)</f>
        <v>146.41</v>
      </c>
    </row>
    <row r="335" spans="1:18" s="608" customFormat="1" ht="22.5" customHeight="1" outlineLevel="2" collapsed="1">
      <c r="A335" s="188"/>
      <c r="B335" s="136" t="s">
        <v>534</v>
      </c>
      <c r="C335" s="136" t="s">
        <v>218</v>
      </c>
      <c r="D335" s="137" t="s">
        <v>1479</v>
      </c>
      <c r="E335" s="138" t="s">
        <v>1480</v>
      </c>
      <c r="F335" s="139" t="s">
        <v>1005</v>
      </c>
      <c r="G335" s="140">
        <v>62</v>
      </c>
      <c r="H335" s="175">
        <v>41.8</v>
      </c>
      <c r="I335" s="693">
        <f>ROUND(H335*G335,2)</f>
        <v>2591.6</v>
      </c>
      <c r="J335" s="698"/>
      <c r="K335" s="175">
        <v>41.8</v>
      </c>
      <c r="L335" s="699">
        <f>ROUND(K335*J335,2)</f>
        <v>0</v>
      </c>
      <c r="M335" s="698"/>
      <c r="N335" s="175">
        <v>41.8</v>
      </c>
      <c r="O335" s="699">
        <f>ROUND(N335*M335,2)</f>
        <v>0</v>
      </c>
      <c r="P335" s="698">
        <f t="shared" si="3"/>
        <v>62</v>
      </c>
      <c r="Q335" s="175">
        <v>41.8</v>
      </c>
      <c r="R335" s="699">
        <f>ROUND(Q335*P335,2)</f>
        <v>2591.6</v>
      </c>
    </row>
    <row r="336" spans="1:18" s="13" customFormat="1" ht="13.5" hidden="1" outlineLevel="3">
      <c r="A336" s="204"/>
      <c r="B336" s="142"/>
      <c r="C336" s="144" t="s">
        <v>223</v>
      </c>
      <c r="D336" s="146" t="s">
        <v>34</v>
      </c>
      <c r="E336" s="147" t="s">
        <v>2397</v>
      </c>
      <c r="F336" s="142"/>
      <c r="G336" s="148">
        <v>62</v>
      </c>
      <c r="H336" s="205" t="s">
        <v>34</v>
      </c>
      <c r="I336" s="142"/>
      <c r="J336" s="700"/>
      <c r="K336" s="205" t="s">
        <v>34</v>
      </c>
      <c r="L336" s="206"/>
      <c r="M336" s="700"/>
      <c r="N336" s="205" t="s">
        <v>34</v>
      </c>
      <c r="O336" s="206"/>
      <c r="P336" s="700">
        <f t="shared" si="3"/>
        <v>62</v>
      </c>
      <c r="Q336" s="205" t="s">
        <v>34</v>
      </c>
      <c r="R336" s="206"/>
    </row>
    <row r="337" spans="1:18" s="608" customFormat="1" ht="22.5" customHeight="1" outlineLevel="2" collapsed="1">
      <c r="A337" s="188"/>
      <c r="B337" s="153" t="s">
        <v>538</v>
      </c>
      <c r="C337" s="153" t="s">
        <v>316</v>
      </c>
      <c r="D337" s="154" t="s">
        <v>2398</v>
      </c>
      <c r="E337" s="155" t="s">
        <v>2399</v>
      </c>
      <c r="F337" s="156" t="s">
        <v>1005</v>
      </c>
      <c r="G337" s="157">
        <v>62.62</v>
      </c>
      <c r="H337" s="176">
        <v>222.9</v>
      </c>
      <c r="I337" s="694">
        <f>ROUND(H337*G337,2)</f>
        <v>13958</v>
      </c>
      <c r="J337" s="704"/>
      <c r="K337" s="176">
        <v>222.9</v>
      </c>
      <c r="L337" s="705">
        <f>ROUND(K337*J337,2)</f>
        <v>0</v>
      </c>
      <c r="M337" s="704"/>
      <c r="N337" s="176">
        <v>222.9</v>
      </c>
      <c r="O337" s="705">
        <f>ROUND(N337*M337,2)</f>
        <v>0</v>
      </c>
      <c r="P337" s="704">
        <f t="shared" si="3"/>
        <v>62.62</v>
      </c>
      <c r="Q337" s="176">
        <v>222.9</v>
      </c>
      <c r="R337" s="705">
        <f>ROUND(Q337*P337,2)</f>
        <v>13958</v>
      </c>
    </row>
    <row r="338" spans="1:18" s="13" customFormat="1" ht="13.5" hidden="1" outlineLevel="3">
      <c r="A338" s="204"/>
      <c r="B338" s="142"/>
      <c r="C338" s="144" t="s">
        <v>223</v>
      </c>
      <c r="D338" s="142"/>
      <c r="E338" s="147" t="s">
        <v>2400</v>
      </c>
      <c r="F338" s="142"/>
      <c r="G338" s="148">
        <v>62.62</v>
      </c>
      <c r="H338" s="205" t="s">
        <v>34</v>
      </c>
      <c r="I338" s="142"/>
      <c r="J338" s="700"/>
      <c r="K338" s="205" t="s">
        <v>34</v>
      </c>
      <c r="L338" s="206"/>
      <c r="M338" s="700"/>
      <c r="N338" s="205" t="s">
        <v>34</v>
      </c>
      <c r="O338" s="206"/>
      <c r="P338" s="700">
        <f t="shared" si="3"/>
        <v>62.62</v>
      </c>
      <c r="Q338" s="205" t="s">
        <v>34</v>
      </c>
      <c r="R338" s="206"/>
    </row>
    <row r="339" spans="1:18" s="608" customFormat="1" ht="22.5" customHeight="1" outlineLevel="2">
      <c r="A339" s="188"/>
      <c r="B339" s="136" t="s">
        <v>585</v>
      </c>
      <c r="C339" s="136" t="s">
        <v>218</v>
      </c>
      <c r="D339" s="137" t="s">
        <v>1508</v>
      </c>
      <c r="E339" s="138" t="s">
        <v>1509</v>
      </c>
      <c r="F339" s="139" t="s">
        <v>1005</v>
      </c>
      <c r="G339" s="140">
        <v>4</v>
      </c>
      <c r="H339" s="175">
        <v>69.7</v>
      </c>
      <c r="I339" s="693">
        <f>ROUND(H339*G339,2)</f>
        <v>278.8</v>
      </c>
      <c r="J339" s="698"/>
      <c r="K339" s="175">
        <v>69.7</v>
      </c>
      <c r="L339" s="699">
        <f>ROUND(K339*J339,2)</f>
        <v>0</v>
      </c>
      <c r="M339" s="698"/>
      <c r="N339" s="175">
        <v>69.7</v>
      </c>
      <c r="O339" s="699">
        <f>ROUND(N339*M339,2)</f>
        <v>0</v>
      </c>
      <c r="P339" s="698">
        <f t="shared" si="3"/>
        <v>4</v>
      </c>
      <c r="Q339" s="175">
        <v>69.7</v>
      </c>
      <c r="R339" s="699">
        <f>ROUND(Q339*P339,2)</f>
        <v>278.8</v>
      </c>
    </row>
    <row r="340" spans="1:18" s="608" customFormat="1" ht="22.5" customHeight="1" outlineLevel="2" collapsed="1">
      <c r="A340" s="188"/>
      <c r="B340" s="153" t="s">
        <v>589</v>
      </c>
      <c r="C340" s="153" t="s">
        <v>316</v>
      </c>
      <c r="D340" s="154" t="s">
        <v>2401</v>
      </c>
      <c r="E340" s="155" t="s">
        <v>2402</v>
      </c>
      <c r="F340" s="156" t="s">
        <v>1005</v>
      </c>
      <c r="G340" s="157">
        <v>1.01</v>
      </c>
      <c r="H340" s="176">
        <v>182.6</v>
      </c>
      <c r="I340" s="694">
        <f>ROUND(H340*G340,2)</f>
        <v>184.43</v>
      </c>
      <c r="J340" s="704"/>
      <c r="K340" s="176">
        <v>182.6</v>
      </c>
      <c r="L340" s="705">
        <f>ROUND(K340*J340,2)</f>
        <v>0</v>
      </c>
      <c r="M340" s="704"/>
      <c r="N340" s="176">
        <v>182.6</v>
      </c>
      <c r="O340" s="705">
        <f>ROUND(N340*M340,2)</f>
        <v>0</v>
      </c>
      <c r="P340" s="704">
        <f t="shared" si="3"/>
        <v>1.01</v>
      </c>
      <c r="Q340" s="176">
        <v>182.6</v>
      </c>
      <c r="R340" s="705">
        <f>ROUND(Q340*P340,2)</f>
        <v>184.43</v>
      </c>
    </row>
    <row r="341" spans="1:18" s="13" customFormat="1" ht="13.5" hidden="1" outlineLevel="3">
      <c r="A341" s="204"/>
      <c r="B341" s="142"/>
      <c r="C341" s="144" t="s">
        <v>223</v>
      </c>
      <c r="D341" s="142"/>
      <c r="E341" s="147" t="s">
        <v>1515</v>
      </c>
      <c r="F341" s="142"/>
      <c r="G341" s="148">
        <v>1.01</v>
      </c>
      <c r="H341" s="205" t="s">
        <v>34</v>
      </c>
      <c r="I341" s="142"/>
      <c r="J341" s="700"/>
      <c r="K341" s="205" t="s">
        <v>34</v>
      </c>
      <c r="L341" s="206"/>
      <c r="M341" s="700"/>
      <c r="N341" s="205" t="s">
        <v>34</v>
      </c>
      <c r="O341" s="206"/>
      <c r="P341" s="700">
        <f t="shared" si="3"/>
        <v>1.01</v>
      </c>
      <c r="Q341" s="205" t="s">
        <v>34</v>
      </c>
      <c r="R341" s="206"/>
    </row>
    <row r="342" spans="1:18" s="608" customFormat="1" ht="22.5" customHeight="1" outlineLevel="2" collapsed="1">
      <c r="A342" s="188"/>
      <c r="B342" s="153" t="s">
        <v>593</v>
      </c>
      <c r="C342" s="153" t="s">
        <v>316</v>
      </c>
      <c r="D342" s="154" t="s">
        <v>2403</v>
      </c>
      <c r="E342" s="155" t="s">
        <v>2404</v>
      </c>
      <c r="F342" s="156" t="s">
        <v>1005</v>
      </c>
      <c r="G342" s="157">
        <v>3.03</v>
      </c>
      <c r="H342" s="176">
        <v>229.9</v>
      </c>
      <c r="I342" s="694">
        <f>ROUND(H342*G342,2)</f>
        <v>696.6</v>
      </c>
      <c r="J342" s="704"/>
      <c r="K342" s="176">
        <v>229.9</v>
      </c>
      <c r="L342" s="705">
        <f>ROUND(K342*J342,2)</f>
        <v>0</v>
      </c>
      <c r="M342" s="704"/>
      <c r="N342" s="176">
        <v>229.9</v>
      </c>
      <c r="O342" s="705">
        <f>ROUND(N342*M342,2)</f>
        <v>0</v>
      </c>
      <c r="P342" s="704">
        <f t="shared" si="3"/>
        <v>3.03</v>
      </c>
      <c r="Q342" s="176">
        <v>229.9</v>
      </c>
      <c r="R342" s="705">
        <f>ROUND(Q342*P342,2)</f>
        <v>696.6</v>
      </c>
    </row>
    <row r="343" spans="1:18" s="13" customFormat="1" ht="13.5" hidden="1" outlineLevel="3">
      <c r="A343" s="204"/>
      <c r="B343" s="142"/>
      <c r="C343" s="144" t="s">
        <v>223</v>
      </c>
      <c r="D343" s="142"/>
      <c r="E343" s="147" t="s">
        <v>1922</v>
      </c>
      <c r="F343" s="142"/>
      <c r="G343" s="148">
        <v>3.03</v>
      </c>
      <c r="H343" s="205" t="s">
        <v>34</v>
      </c>
      <c r="I343" s="142"/>
      <c r="J343" s="700"/>
      <c r="K343" s="205" t="s">
        <v>34</v>
      </c>
      <c r="L343" s="206"/>
      <c r="M343" s="700"/>
      <c r="N343" s="205" t="s">
        <v>34</v>
      </c>
      <c r="O343" s="206"/>
      <c r="P343" s="700">
        <f t="shared" si="3"/>
        <v>3.03</v>
      </c>
      <c r="Q343" s="205" t="s">
        <v>34</v>
      </c>
      <c r="R343" s="206"/>
    </row>
    <row r="344" spans="1:18" s="608" customFormat="1" ht="22.5" customHeight="1" outlineLevel="2" collapsed="1">
      <c r="A344" s="188"/>
      <c r="B344" s="136" t="s">
        <v>597</v>
      </c>
      <c r="C344" s="136" t="s">
        <v>218</v>
      </c>
      <c r="D344" s="137" t="s">
        <v>1539</v>
      </c>
      <c r="E344" s="138" t="s">
        <v>1540</v>
      </c>
      <c r="F344" s="139" t="s">
        <v>1005</v>
      </c>
      <c r="G344" s="140">
        <v>2</v>
      </c>
      <c r="H344" s="175">
        <v>167.2</v>
      </c>
      <c r="I344" s="693">
        <f>ROUND(H344*G344,2)</f>
        <v>334.4</v>
      </c>
      <c r="J344" s="698"/>
      <c r="K344" s="175">
        <v>167.2</v>
      </c>
      <c r="L344" s="699">
        <f>ROUND(K344*J344,2)</f>
        <v>0</v>
      </c>
      <c r="M344" s="698"/>
      <c r="N344" s="175">
        <v>167.2</v>
      </c>
      <c r="O344" s="699">
        <f>ROUND(N344*M344,2)</f>
        <v>0</v>
      </c>
      <c r="P344" s="698">
        <f t="shared" si="3"/>
        <v>2</v>
      </c>
      <c r="Q344" s="175">
        <v>167.2</v>
      </c>
      <c r="R344" s="699">
        <f>ROUND(Q344*P344,2)</f>
        <v>334.4</v>
      </c>
    </row>
    <row r="345" spans="1:18" s="13" customFormat="1" ht="13.5" hidden="1" outlineLevel="3">
      <c r="A345" s="204"/>
      <c r="B345" s="142"/>
      <c r="C345" s="144" t="s">
        <v>223</v>
      </c>
      <c r="D345" s="146" t="s">
        <v>34</v>
      </c>
      <c r="E345" s="147" t="s">
        <v>2405</v>
      </c>
      <c r="F345" s="142"/>
      <c r="G345" s="148">
        <v>2</v>
      </c>
      <c r="H345" s="205" t="s">
        <v>34</v>
      </c>
      <c r="I345" s="142"/>
      <c r="J345" s="700"/>
      <c r="K345" s="205" t="s">
        <v>34</v>
      </c>
      <c r="L345" s="206"/>
      <c r="M345" s="700"/>
      <c r="N345" s="205" t="s">
        <v>34</v>
      </c>
      <c r="O345" s="206"/>
      <c r="P345" s="700">
        <f t="shared" si="3"/>
        <v>2</v>
      </c>
      <c r="Q345" s="205" t="s">
        <v>34</v>
      </c>
      <c r="R345" s="206"/>
    </row>
    <row r="346" spans="1:18" s="608" customFormat="1" ht="22.5" customHeight="1" outlineLevel="2" collapsed="1">
      <c r="A346" s="188"/>
      <c r="B346" s="136" t="s">
        <v>601</v>
      </c>
      <c r="C346" s="136" t="s">
        <v>218</v>
      </c>
      <c r="D346" s="137" t="s">
        <v>1502</v>
      </c>
      <c r="E346" s="138" t="s">
        <v>1503</v>
      </c>
      <c r="F346" s="139" t="s">
        <v>221</v>
      </c>
      <c r="G346" s="140">
        <v>39.089</v>
      </c>
      <c r="H346" s="175">
        <v>2507.8</v>
      </c>
      <c r="I346" s="693">
        <f>ROUND(H346*G346,2)</f>
        <v>98027.39</v>
      </c>
      <c r="J346" s="698"/>
      <c r="K346" s="175">
        <v>2507.8</v>
      </c>
      <c r="L346" s="699">
        <f>ROUND(K346*J346,2)</f>
        <v>0</v>
      </c>
      <c r="M346" s="698"/>
      <c r="N346" s="175">
        <v>2507.8</v>
      </c>
      <c r="O346" s="699">
        <f>ROUND(N346*M346,2)</f>
        <v>0</v>
      </c>
      <c r="P346" s="698">
        <f t="shared" si="3"/>
        <v>39.089</v>
      </c>
      <c r="Q346" s="175">
        <v>2507.8</v>
      </c>
      <c r="R346" s="699">
        <f>ROUND(Q346*P346,2)</f>
        <v>98027.39</v>
      </c>
    </row>
    <row r="347" spans="1:18" s="13" customFormat="1" ht="13.5" hidden="1" outlineLevel="3">
      <c r="A347" s="204"/>
      <c r="B347" s="142"/>
      <c r="C347" s="144" t="s">
        <v>223</v>
      </c>
      <c r="D347" s="146" t="s">
        <v>34</v>
      </c>
      <c r="E347" s="147" t="s">
        <v>2406</v>
      </c>
      <c r="F347" s="142"/>
      <c r="G347" s="148">
        <v>39.089</v>
      </c>
      <c r="H347" s="205" t="s">
        <v>34</v>
      </c>
      <c r="I347" s="142"/>
      <c r="J347" s="700"/>
      <c r="K347" s="205" t="s">
        <v>34</v>
      </c>
      <c r="L347" s="206"/>
      <c r="M347" s="700"/>
      <c r="N347" s="205" t="s">
        <v>34</v>
      </c>
      <c r="O347" s="206"/>
      <c r="P347" s="700">
        <f t="shared" si="3"/>
        <v>39.089</v>
      </c>
      <c r="Q347" s="205" t="s">
        <v>34</v>
      </c>
      <c r="R347" s="206"/>
    </row>
    <row r="348" spans="1:18" s="608" customFormat="1" ht="22.5" customHeight="1" outlineLevel="2" collapsed="1">
      <c r="A348" s="188"/>
      <c r="B348" s="233" t="s">
        <v>606</v>
      </c>
      <c r="C348" s="233" t="s">
        <v>218</v>
      </c>
      <c r="D348" s="234" t="s">
        <v>1496</v>
      </c>
      <c r="E348" s="238" t="s">
        <v>1497</v>
      </c>
      <c r="F348" s="235" t="s">
        <v>221</v>
      </c>
      <c r="G348" s="236">
        <v>15.454</v>
      </c>
      <c r="H348" s="237">
        <v>2368.4</v>
      </c>
      <c r="I348" s="706">
        <f>ROUND(H348*G348,2)</f>
        <v>36601.25</v>
      </c>
      <c r="J348" s="707"/>
      <c r="K348" s="237">
        <v>2368.4</v>
      </c>
      <c r="L348" s="708">
        <f>ROUND(K348*J348,2)</f>
        <v>0</v>
      </c>
      <c r="M348" s="707">
        <f>SUM(M353:M354)</f>
        <v>-1.085</v>
      </c>
      <c r="N348" s="237">
        <v>2368.4</v>
      </c>
      <c r="O348" s="708">
        <f>ROUND(N348*M348,2)</f>
        <v>-2569.71</v>
      </c>
      <c r="P348" s="707">
        <f t="shared" si="3"/>
        <v>14.369</v>
      </c>
      <c r="Q348" s="237">
        <v>2368.4</v>
      </c>
      <c r="R348" s="708">
        <f>ROUND(Q348*P348,2)</f>
        <v>34031.54</v>
      </c>
    </row>
    <row r="349" spans="1:18" s="12" customFormat="1" ht="13.5" hidden="1" outlineLevel="3">
      <c r="A349" s="214"/>
      <c r="B349" s="141"/>
      <c r="C349" s="144" t="s">
        <v>223</v>
      </c>
      <c r="D349" s="215" t="s">
        <v>34</v>
      </c>
      <c r="E349" s="229" t="s">
        <v>1458</v>
      </c>
      <c r="F349" s="141"/>
      <c r="G349" s="215" t="s">
        <v>34</v>
      </c>
      <c r="H349" s="216" t="s">
        <v>34</v>
      </c>
      <c r="I349" s="141"/>
      <c r="J349" s="702"/>
      <c r="K349" s="216" t="s">
        <v>34</v>
      </c>
      <c r="L349" s="217"/>
      <c r="M349" s="702"/>
      <c r="N349" s="216" t="s">
        <v>34</v>
      </c>
      <c r="O349" s="217"/>
      <c r="P349" s="702"/>
      <c r="Q349" s="216" t="s">
        <v>34</v>
      </c>
      <c r="R349" s="217"/>
    </row>
    <row r="350" spans="1:18" s="13" customFormat="1" ht="13.5" hidden="1" outlineLevel="3">
      <c r="A350" s="204"/>
      <c r="B350" s="142"/>
      <c r="C350" s="144" t="s">
        <v>223</v>
      </c>
      <c r="D350" s="146" t="s">
        <v>34</v>
      </c>
      <c r="E350" s="147" t="s">
        <v>2407</v>
      </c>
      <c r="F350" s="142"/>
      <c r="G350" s="148">
        <v>14.369</v>
      </c>
      <c r="H350" s="205" t="s">
        <v>34</v>
      </c>
      <c r="I350" s="142"/>
      <c r="J350" s="700"/>
      <c r="K350" s="205" t="s">
        <v>34</v>
      </c>
      <c r="L350" s="206"/>
      <c r="M350" s="700"/>
      <c r="N350" s="205" t="s">
        <v>34</v>
      </c>
      <c r="O350" s="206"/>
      <c r="P350" s="700"/>
      <c r="Q350" s="205" t="s">
        <v>34</v>
      </c>
      <c r="R350" s="206"/>
    </row>
    <row r="351" spans="1:18" s="12" customFormat="1" ht="13.5" hidden="1" outlineLevel="3">
      <c r="A351" s="214"/>
      <c r="B351" s="141"/>
      <c r="C351" s="144" t="s">
        <v>223</v>
      </c>
      <c r="D351" s="215" t="s">
        <v>34</v>
      </c>
      <c r="E351" s="229" t="s">
        <v>500</v>
      </c>
      <c r="F351" s="141"/>
      <c r="G351" s="215" t="s">
        <v>34</v>
      </c>
      <c r="H351" s="216" t="s">
        <v>34</v>
      </c>
      <c r="I351" s="141"/>
      <c r="J351" s="702"/>
      <c r="K351" s="216" t="s">
        <v>34</v>
      </c>
      <c r="L351" s="217"/>
      <c r="M351" s="702"/>
      <c r="N351" s="216" t="s">
        <v>34</v>
      </c>
      <c r="O351" s="217"/>
      <c r="P351" s="702"/>
      <c r="Q351" s="216" t="s">
        <v>34</v>
      </c>
      <c r="R351" s="217"/>
    </row>
    <row r="352" spans="1:18" s="13" customFormat="1" ht="13.5" hidden="1" outlineLevel="3">
      <c r="A352" s="204"/>
      <c r="B352" s="142"/>
      <c r="C352" s="144" t="s">
        <v>223</v>
      </c>
      <c r="D352" s="146" t="s">
        <v>34</v>
      </c>
      <c r="E352" s="239" t="s">
        <v>2408</v>
      </c>
      <c r="F352" s="230"/>
      <c r="G352" s="226">
        <v>0.46</v>
      </c>
      <c r="H352" s="205" t="s">
        <v>34</v>
      </c>
      <c r="I352" s="142"/>
      <c r="J352" s="700"/>
      <c r="K352" s="205" t="s">
        <v>34</v>
      </c>
      <c r="L352" s="206"/>
      <c r="M352" s="700"/>
      <c r="N352" s="205" t="s">
        <v>34</v>
      </c>
      <c r="O352" s="206"/>
      <c r="P352" s="700"/>
      <c r="Q352" s="205" t="s">
        <v>34</v>
      </c>
      <c r="R352" s="206"/>
    </row>
    <row r="353" spans="1:18" s="13" customFormat="1" ht="13.5" hidden="1" outlineLevel="3">
      <c r="A353" s="204"/>
      <c r="B353" s="142"/>
      <c r="C353" s="144" t="s">
        <v>223</v>
      </c>
      <c r="D353" s="146" t="s">
        <v>34</v>
      </c>
      <c r="E353" s="239" t="s">
        <v>2409</v>
      </c>
      <c r="F353" s="230"/>
      <c r="G353" s="226">
        <v>0.625</v>
      </c>
      <c r="H353" s="205" t="s">
        <v>34</v>
      </c>
      <c r="I353" s="142"/>
      <c r="J353" s="700"/>
      <c r="K353" s="205" t="s">
        <v>34</v>
      </c>
      <c r="L353" s="206"/>
      <c r="M353" s="709">
        <f>-G352</f>
        <v>-0.46</v>
      </c>
      <c r="N353" s="205" t="s">
        <v>34</v>
      </c>
      <c r="O353" s="206"/>
      <c r="P353" s="700"/>
      <c r="Q353" s="205" t="s">
        <v>34</v>
      </c>
      <c r="R353" s="206"/>
    </row>
    <row r="354" spans="1:18" s="14" customFormat="1" ht="13.5" hidden="1" outlineLevel="3">
      <c r="A354" s="207"/>
      <c r="B354" s="143"/>
      <c r="C354" s="144" t="s">
        <v>223</v>
      </c>
      <c r="D354" s="227" t="s">
        <v>2410</v>
      </c>
      <c r="E354" s="228" t="s">
        <v>227</v>
      </c>
      <c r="F354" s="143"/>
      <c r="G354" s="145">
        <v>15.454</v>
      </c>
      <c r="H354" s="208" t="s">
        <v>34</v>
      </c>
      <c r="I354" s="143"/>
      <c r="J354" s="701"/>
      <c r="K354" s="208" t="s">
        <v>34</v>
      </c>
      <c r="L354" s="209"/>
      <c r="M354" s="709">
        <f>-G353</f>
        <v>-0.625</v>
      </c>
      <c r="N354" s="208" t="s">
        <v>34</v>
      </c>
      <c r="O354" s="209"/>
      <c r="P354" s="701"/>
      <c r="Q354" s="208" t="s">
        <v>34</v>
      </c>
      <c r="R354" s="209"/>
    </row>
    <row r="355" spans="1:18" s="11" customFormat="1" ht="29.85" customHeight="1" outlineLevel="1" collapsed="1">
      <c r="A355" s="199"/>
      <c r="B355" s="132"/>
      <c r="C355" s="133" t="s">
        <v>71</v>
      </c>
      <c r="D355" s="134" t="s">
        <v>243</v>
      </c>
      <c r="E355" s="134" t="s">
        <v>1649</v>
      </c>
      <c r="F355" s="132"/>
      <c r="G355" s="132"/>
      <c r="H355" s="200" t="s">
        <v>34</v>
      </c>
      <c r="I355" s="135">
        <f>SUM(I356:I378)</f>
        <v>132956.24</v>
      </c>
      <c r="J355" s="199"/>
      <c r="K355" s="200" t="s">
        <v>34</v>
      </c>
      <c r="L355" s="697">
        <f>SUM(L356:L378)</f>
        <v>0</v>
      </c>
      <c r="M355" s="199"/>
      <c r="N355" s="200" t="s">
        <v>34</v>
      </c>
      <c r="O355" s="697">
        <f>SUM(O356:O378)</f>
        <v>0</v>
      </c>
      <c r="P355" s="199"/>
      <c r="Q355" s="200" t="s">
        <v>34</v>
      </c>
      <c r="R355" s="697">
        <f>SUM(R356:R378)</f>
        <v>132956.24</v>
      </c>
    </row>
    <row r="356" spans="1:18" s="608" customFormat="1" ht="22.5" customHeight="1" hidden="1" outlineLevel="2" collapsed="1">
      <c r="A356" s="188"/>
      <c r="B356" s="136" t="s">
        <v>609</v>
      </c>
      <c r="C356" s="136" t="s">
        <v>218</v>
      </c>
      <c r="D356" s="137" t="s">
        <v>2411</v>
      </c>
      <c r="E356" s="138" t="s">
        <v>2412</v>
      </c>
      <c r="F356" s="139" t="s">
        <v>265</v>
      </c>
      <c r="G356" s="140">
        <v>113.597</v>
      </c>
      <c r="H356" s="175">
        <v>153.3</v>
      </c>
      <c r="I356" s="693">
        <f>ROUND(H356*G356,2)</f>
        <v>17414.42</v>
      </c>
      <c r="J356" s="698"/>
      <c r="K356" s="175">
        <v>153.3</v>
      </c>
      <c r="L356" s="699">
        <f>ROUND(K356*J356,2)</f>
        <v>0</v>
      </c>
      <c r="M356" s="698"/>
      <c r="N356" s="175">
        <v>153.3</v>
      </c>
      <c r="O356" s="699">
        <f>ROUND(N356*M356,2)</f>
        <v>0</v>
      </c>
      <c r="P356" s="698">
        <f t="shared" si="3"/>
        <v>113.597</v>
      </c>
      <c r="Q356" s="175">
        <v>153.3</v>
      </c>
      <c r="R356" s="699">
        <f>ROUND(Q356*P356,2)</f>
        <v>17414.42</v>
      </c>
    </row>
    <row r="357" spans="1:18" s="13" customFormat="1" ht="13.5" hidden="1" outlineLevel="3">
      <c r="A357" s="204"/>
      <c r="B357" s="142"/>
      <c r="C357" s="144" t="s">
        <v>223</v>
      </c>
      <c r="D357" s="146" t="s">
        <v>34</v>
      </c>
      <c r="E357" s="147" t="s">
        <v>2413</v>
      </c>
      <c r="F357" s="142"/>
      <c r="G357" s="148">
        <v>113.597</v>
      </c>
      <c r="H357" s="205" t="s">
        <v>34</v>
      </c>
      <c r="I357" s="142"/>
      <c r="J357" s="700"/>
      <c r="K357" s="205" t="s">
        <v>34</v>
      </c>
      <c r="L357" s="206"/>
      <c r="M357" s="700"/>
      <c r="N357" s="205" t="s">
        <v>34</v>
      </c>
      <c r="O357" s="206"/>
      <c r="P357" s="700">
        <f t="shared" si="3"/>
        <v>113.597</v>
      </c>
      <c r="Q357" s="205" t="s">
        <v>34</v>
      </c>
      <c r="R357" s="206"/>
    </row>
    <row r="358" spans="1:18" s="14" customFormat="1" ht="13.5" hidden="1" outlineLevel="3">
      <c r="A358" s="207"/>
      <c r="B358" s="143"/>
      <c r="C358" s="144" t="s">
        <v>223</v>
      </c>
      <c r="D358" s="227" t="s">
        <v>2265</v>
      </c>
      <c r="E358" s="228" t="s">
        <v>227</v>
      </c>
      <c r="F358" s="143"/>
      <c r="G358" s="145">
        <v>113.597</v>
      </c>
      <c r="H358" s="208" t="s">
        <v>34</v>
      </c>
      <c r="I358" s="143"/>
      <c r="J358" s="701"/>
      <c r="K358" s="208" t="s">
        <v>34</v>
      </c>
      <c r="L358" s="209"/>
      <c r="M358" s="701"/>
      <c r="N358" s="208" t="s">
        <v>34</v>
      </c>
      <c r="O358" s="209"/>
      <c r="P358" s="701">
        <f t="shared" si="3"/>
        <v>113.597</v>
      </c>
      <c r="Q358" s="208" t="s">
        <v>34</v>
      </c>
      <c r="R358" s="209"/>
    </row>
    <row r="359" spans="1:18" s="608" customFormat="1" ht="22.5" customHeight="1" hidden="1" outlineLevel="2" collapsed="1">
      <c r="A359" s="188"/>
      <c r="B359" s="136" t="s">
        <v>612</v>
      </c>
      <c r="C359" s="136" t="s">
        <v>218</v>
      </c>
      <c r="D359" s="137" t="s">
        <v>1672</v>
      </c>
      <c r="E359" s="138" t="s">
        <v>1673</v>
      </c>
      <c r="F359" s="139" t="s">
        <v>265</v>
      </c>
      <c r="G359" s="140">
        <v>113.597</v>
      </c>
      <c r="H359" s="175">
        <v>153.3</v>
      </c>
      <c r="I359" s="693">
        <f>ROUND(H359*G359,2)</f>
        <v>17414.42</v>
      </c>
      <c r="J359" s="698"/>
      <c r="K359" s="175">
        <v>153.3</v>
      </c>
      <c r="L359" s="699">
        <f>ROUND(K359*J359,2)</f>
        <v>0</v>
      </c>
      <c r="M359" s="698"/>
      <c r="N359" s="175">
        <v>153.3</v>
      </c>
      <c r="O359" s="699">
        <f>ROUND(N359*M359,2)</f>
        <v>0</v>
      </c>
      <c r="P359" s="698">
        <f t="shared" si="3"/>
        <v>113.597</v>
      </c>
      <c r="Q359" s="175">
        <v>153.3</v>
      </c>
      <c r="R359" s="699">
        <f>ROUND(Q359*P359,2)</f>
        <v>17414.42</v>
      </c>
    </row>
    <row r="360" spans="1:18" s="13" customFormat="1" ht="13.5" hidden="1" outlineLevel="3">
      <c r="A360" s="204"/>
      <c r="B360" s="142"/>
      <c r="C360" s="144" t="s">
        <v>223</v>
      </c>
      <c r="D360" s="146" t="s">
        <v>34</v>
      </c>
      <c r="E360" s="147" t="s">
        <v>2413</v>
      </c>
      <c r="F360" s="142"/>
      <c r="G360" s="148">
        <v>113.597</v>
      </c>
      <c r="H360" s="205" t="s">
        <v>34</v>
      </c>
      <c r="I360" s="142"/>
      <c r="J360" s="700"/>
      <c r="K360" s="205" t="s">
        <v>34</v>
      </c>
      <c r="L360" s="206"/>
      <c r="M360" s="700"/>
      <c r="N360" s="205" t="s">
        <v>34</v>
      </c>
      <c r="O360" s="206"/>
      <c r="P360" s="700">
        <f t="shared" si="3"/>
        <v>113.597</v>
      </c>
      <c r="Q360" s="205" t="s">
        <v>34</v>
      </c>
      <c r="R360" s="206"/>
    </row>
    <row r="361" spans="1:18" s="14" customFormat="1" ht="13.5" hidden="1" outlineLevel="3">
      <c r="A361" s="207"/>
      <c r="B361" s="143"/>
      <c r="C361" s="144" t="s">
        <v>223</v>
      </c>
      <c r="D361" s="227" t="s">
        <v>2266</v>
      </c>
      <c r="E361" s="228" t="s">
        <v>227</v>
      </c>
      <c r="F361" s="143"/>
      <c r="G361" s="145">
        <v>113.597</v>
      </c>
      <c r="H361" s="208" t="s">
        <v>34</v>
      </c>
      <c r="I361" s="143"/>
      <c r="J361" s="701"/>
      <c r="K361" s="208" t="s">
        <v>34</v>
      </c>
      <c r="L361" s="209"/>
      <c r="M361" s="701"/>
      <c r="N361" s="208" t="s">
        <v>34</v>
      </c>
      <c r="O361" s="209"/>
      <c r="P361" s="701">
        <f aca="true" t="shared" si="4" ref="P361:P416">M361+J361+G361</f>
        <v>113.597</v>
      </c>
      <c r="Q361" s="208" t="s">
        <v>34</v>
      </c>
      <c r="R361" s="209"/>
    </row>
    <row r="362" spans="1:18" s="608" customFormat="1" ht="22.5" customHeight="1" hidden="1" outlineLevel="2" collapsed="1">
      <c r="A362" s="188"/>
      <c r="B362" s="136" t="s">
        <v>616</v>
      </c>
      <c r="C362" s="136" t="s">
        <v>218</v>
      </c>
      <c r="D362" s="137" t="s">
        <v>816</v>
      </c>
      <c r="E362" s="138" t="s">
        <v>817</v>
      </c>
      <c r="F362" s="139" t="s">
        <v>221</v>
      </c>
      <c r="G362" s="140">
        <v>34.08</v>
      </c>
      <c r="H362" s="175">
        <v>36.1</v>
      </c>
      <c r="I362" s="693">
        <f>ROUND(H362*G362,2)</f>
        <v>1230.29</v>
      </c>
      <c r="J362" s="698"/>
      <c r="K362" s="175">
        <v>36.1</v>
      </c>
      <c r="L362" s="699">
        <f>ROUND(K362*J362,2)</f>
        <v>0</v>
      </c>
      <c r="M362" s="698"/>
      <c r="N362" s="175">
        <v>36.1</v>
      </c>
      <c r="O362" s="699">
        <f>ROUND(N362*M362,2)</f>
        <v>0</v>
      </c>
      <c r="P362" s="698">
        <f t="shared" si="4"/>
        <v>34.08</v>
      </c>
      <c r="Q362" s="175">
        <v>36.1</v>
      </c>
      <c r="R362" s="699">
        <f>ROUND(Q362*P362,2)</f>
        <v>1230.29</v>
      </c>
    </row>
    <row r="363" spans="1:18" s="12" customFormat="1" ht="13.5" hidden="1" outlineLevel="3">
      <c r="A363" s="214"/>
      <c r="B363" s="141"/>
      <c r="C363" s="144" t="s">
        <v>223</v>
      </c>
      <c r="D363" s="215" t="s">
        <v>34</v>
      </c>
      <c r="E363" s="229" t="s">
        <v>2414</v>
      </c>
      <c r="F363" s="141"/>
      <c r="G363" s="215" t="s">
        <v>34</v>
      </c>
      <c r="H363" s="216" t="s">
        <v>34</v>
      </c>
      <c r="I363" s="141"/>
      <c r="J363" s="702"/>
      <c r="K363" s="216" t="s">
        <v>34</v>
      </c>
      <c r="L363" s="217"/>
      <c r="M363" s="702"/>
      <c r="N363" s="216" t="s">
        <v>34</v>
      </c>
      <c r="O363" s="217"/>
      <c r="P363" s="702" t="e">
        <f t="shared" si="4"/>
        <v>#VALUE!</v>
      </c>
      <c r="Q363" s="216" t="s">
        <v>34</v>
      </c>
      <c r="R363" s="217"/>
    </row>
    <row r="364" spans="1:18" s="13" customFormat="1" ht="13.5" hidden="1" outlineLevel="3">
      <c r="A364" s="204"/>
      <c r="B364" s="142"/>
      <c r="C364" s="144" t="s">
        <v>223</v>
      </c>
      <c r="D364" s="146" t="s">
        <v>34</v>
      </c>
      <c r="E364" s="147" t="s">
        <v>2415</v>
      </c>
      <c r="F364" s="142"/>
      <c r="G364" s="148">
        <v>17.04</v>
      </c>
      <c r="H364" s="205" t="s">
        <v>34</v>
      </c>
      <c r="I364" s="142"/>
      <c r="J364" s="700"/>
      <c r="K364" s="205" t="s">
        <v>34</v>
      </c>
      <c r="L364" s="206"/>
      <c r="M364" s="700"/>
      <c r="N364" s="205" t="s">
        <v>34</v>
      </c>
      <c r="O364" s="206"/>
      <c r="P364" s="700">
        <f t="shared" si="4"/>
        <v>17.04</v>
      </c>
      <c r="Q364" s="205" t="s">
        <v>34</v>
      </c>
      <c r="R364" s="206"/>
    </row>
    <row r="365" spans="1:18" s="13" customFormat="1" ht="13.5" hidden="1" outlineLevel="3">
      <c r="A365" s="204"/>
      <c r="B365" s="142"/>
      <c r="C365" s="144" t="s">
        <v>223</v>
      </c>
      <c r="D365" s="146" t="s">
        <v>34</v>
      </c>
      <c r="E365" s="147" t="s">
        <v>2416</v>
      </c>
      <c r="F365" s="142"/>
      <c r="G365" s="148">
        <v>17.04</v>
      </c>
      <c r="H365" s="205" t="s">
        <v>34</v>
      </c>
      <c r="I365" s="142"/>
      <c r="J365" s="700"/>
      <c r="K365" s="205" t="s">
        <v>34</v>
      </c>
      <c r="L365" s="206"/>
      <c r="M365" s="700"/>
      <c r="N365" s="205" t="s">
        <v>34</v>
      </c>
      <c r="O365" s="206"/>
      <c r="P365" s="700">
        <f t="shared" si="4"/>
        <v>17.04</v>
      </c>
      <c r="Q365" s="205" t="s">
        <v>34</v>
      </c>
      <c r="R365" s="206"/>
    </row>
    <row r="366" spans="1:18" s="14" customFormat="1" ht="13.5" hidden="1" outlineLevel="3">
      <c r="A366" s="207"/>
      <c r="B366" s="143"/>
      <c r="C366" s="144" t="s">
        <v>223</v>
      </c>
      <c r="D366" s="227" t="s">
        <v>34</v>
      </c>
      <c r="E366" s="228" t="s">
        <v>227</v>
      </c>
      <c r="F366" s="143"/>
      <c r="G366" s="145">
        <v>34.08</v>
      </c>
      <c r="H366" s="208" t="s">
        <v>34</v>
      </c>
      <c r="I366" s="143"/>
      <c r="J366" s="701"/>
      <c r="K366" s="208" t="s">
        <v>34</v>
      </c>
      <c r="L366" s="209"/>
      <c r="M366" s="701"/>
      <c r="N366" s="208" t="s">
        <v>34</v>
      </c>
      <c r="O366" s="209"/>
      <c r="P366" s="701">
        <f t="shared" si="4"/>
        <v>34.08</v>
      </c>
      <c r="Q366" s="208" t="s">
        <v>34</v>
      </c>
      <c r="R366" s="209"/>
    </row>
    <row r="367" spans="1:18" s="608" customFormat="1" ht="22.5" customHeight="1" hidden="1" outlineLevel="2">
      <c r="A367" s="188"/>
      <c r="B367" s="136" t="s">
        <v>618</v>
      </c>
      <c r="C367" s="136" t="s">
        <v>218</v>
      </c>
      <c r="D367" s="137" t="s">
        <v>808</v>
      </c>
      <c r="E367" s="138" t="s">
        <v>809</v>
      </c>
      <c r="F367" s="139" t="s">
        <v>221</v>
      </c>
      <c r="G367" s="140">
        <v>34.08</v>
      </c>
      <c r="H367" s="175">
        <v>10.3</v>
      </c>
      <c r="I367" s="693">
        <f>ROUND(H367*G367,2)</f>
        <v>351.02</v>
      </c>
      <c r="J367" s="698"/>
      <c r="K367" s="175">
        <v>10.3</v>
      </c>
      <c r="L367" s="699">
        <f>ROUND(K367*J367,2)</f>
        <v>0</v>
      </c>
      <c r="M367" s="698"/>
      <c r="N367" s="175">
        <v>10.3</v>
      </c>
      <c r="O367" s="699">
        <f>ROUND(N367*M367,2)</f>
        <v>0</v>
      </c>
      <c r="P367" s="698">
        <f t="shared" si="4"/>
        <v>34.08</v>
      </c>
      <c r="Q367" s="175">
        <v>10.3</v>
      </c>
      <c r="R367" s="699">
        <f>ROUND(Q367*P367,2)</f>
        <v>351.02</v>
      </c>
    </row>
    <row r="368" spans="1:18" s="608" customFormat="1" ht="22.5" customHeight="1" hidden="1" outlineLevel="2" collapsed="1">
      <c r="A368" s="188"/>
      <c r="B368" s="136" t="s">
        <v>638</v>
      </c>
      <c r="C368" s="136" t="s">
        <v>218</v>
      </c>
      <c r="D368" s="137" t="s">
        <v>2417</v>
      </c>
      <c r="E368" s="138" t="s">
        <v>2418</v>
      </c>
      <c r="F368" s="139" t="s">
        <v>265</v>
      </c>
      <c r="G368" s="140">
        <v>113.597</v>
      </c>
      <c r="H368" s="175">
        <v>257.8</v>
      </c>
      <c r="I368" s="693">
        <f>ROUND(H368*G368,2)</f>
        <v>29285.31</v>
      </c>
      <c r="J368" s="698"/>
      <c r="K368" s="175">
        <v>257.8</v>
      </c>
      <c r="L368" s="699">
        <f>ROUND(K368*J368,2)</f>
        <v>0</v>
      </c>
      <c r="M368" s="698"/>
      <c r="N368" s="175">
        <v>257.8</v>
      </c>
      <c r="O368" s="699">
        <f>ROUND(N368*M368,2)</f>
        <v>0</v>
      </c>
      <c r="P368" s="698">
        <f t="shared" si="4"/>
        <v>113.597</v>
      </c>
      <c r="Q368" s="175">
        <v>257.8</v>
      </c>
      <c r="R368" s="699">
        <f>ROUND(Q368*P368,2)</f>
        <v>29285.31</v>
      </c>
    </row>
    <row r="369" spans="1:18" s="13" customFormat="1" ht="13.5" hidden="1" outlineLevel="3">
      <c r="A369" s="204"/>
      <c r="B369" s="142"/>
      <c r="C369" s="144" t="s">
        <v>223</v>
      </c>
      <c r="D369" s="146" t="s">
        <v>34</v>
      </c>
      <c r="E369" s="147" t="s">
        <v>2413</v>
      </c>
      <c r="F369" s="142"/>
      <c r="G369" s="148">
        <v>113.597</v>
      </c>
      <c r="H369" s="205" t="s">
        <v>34</v>
      </c>
      <c r="I369" s="142"/>
      <c r="J369" s="700"/>
      <c r="K369" s="205" t="s">
        <v>34</v>
      </c>
      <c r="L369" s="206"/>
      <c r="M369" s="700"/>
      <c r="N369" s="205" t="s">
        <v>34</v>
      </c>
      <c r="O369" s="206"/>
      <c r="P369" s="700">
        <f t="shared" si="4"/>
        <v>113.597</v>
      </c>
      <c r="Q369" s="205" t="s">
        <v>34</v>
      </c>
      <c r="R369" s="206"/>
    </row>
    <row r="370" spans="1:18" s="608" customFormat="1" ht="22.5" customHeight="1" hidden="1" outlineLevel="2" collapsed="1">
      <c r="A370" s="188"/>
      <c r="B370" s="136" t="s">
        <v>641</v>
      </c>
      <c r="C370" s="136" t="s">
        <v>218</v>
      </c>
      <c r="D370" s="137" t="s">
        <v>1699</v>
      </c>
      <c r="E370" s="138" t="s">
        <v>1700</v>
      </c>
      <c r="F370" s="139" t="s">
        <v>265</v>
      </c>
      <c r="G370" s="140">
        <v>113.597</v>
      </c>
      <c r="H370" s="175">
        <v>22.3</v>
      </c>
      <c r="I370" s="693">
        <f>ROUND(H370*G370,2)</f>
        <v>2533.21</v>
      </c>
      <c r="J370" s="698"/>
      <c r="K370" s="175">
        <v>22.3</v>
      </c>
      <c r="L370" s="699">
        <f>ROUND(K370*J370,2)</f>
        <v>0</v>
      </c>
      <c r="M370" s="698"/>
      <c r="N370" s="175">
        <v>22.3</v>
      </c>
      <c r="O370" s="699">
        <f>ROUND(N370*M370,2)</f>
        <v>0</v>
      </c>
      <c r="P370" s="698">
        <f t="shared" si="4"/>
        <v>113.597</v>
      </c>
      <c r="Q370" s="175">
        <v>22.3</v>
      </c>
      <c r="R370" s="699">
        <f>ROUND(Q370*P370,2)</f>
        <v>2533.21</v>
      </c>
    </row>
    <row r="371" spans="1:18" s="13" customFormat="1" ht="13.5" hidden="1" outlineLevel="3">
      <c r="A371" s="204"/>
      <c r="B371" s="142"/>
      <c r="C371" s="144" t="s">
        <v>223</v>
      </c>
      <c r="D371" s="146" t="s">
        <v>34</v>
      </c>
      <c r="E371" s="147" t="s">
        <v>2258</v>
      </c>
      <c r="F371" s="142"/>
      <c r="G371" s="148">
        <v>113.597</v>
      </c>
      <c r="H371" s="205" t="s">
        <v>34</v>
      </c>
      <c r="I371" s="142"/>
      <c r="J371" s="700"/>
      <c r="K371" s="205" t="s">
        <v>34</v>
      </c>
      <c r="L371" s="206"/>
      <c r="M371" s="700"/>
      <c r="N371" s="205" t="s">
        <v>34</v>
      </c>
      <c r="O371" s="206"/>
      <c r="P371" s="700">
        <f t="shared" si="4"/>
        <v>113.597</v>
      </c>
      <c r="Q371" s="205" t="s">
        <v>34</v>
      </c>
      <c r="R371" s="206"/>
    </row>
    <row r="372" spans="1:18" s="608" customFormat="1" ht="22.5" customHeight="1" hidden="1" outlineLevel="2" collapsed="1">
      <c r="A372" s="188"/>
      <c r="B372" s="136" t="s">
        <v>644</v>
      </c>
      <c r="C372" s="136" t="s">
        <v>218</v>
      </c>
      <c r="D372" s="137" t="s">
        <v>2419</v>
      </c>
      <c r="E372" s="138" t="s">
        <v>2420</v>
      </c>
      <c r="F372" s="139" t="s">
        <v>265</v>
      </c>
      <c r="G372" s="140">
        <v>113.597</v>
      </c>
      <c r="H372" s="175">
        <v>257.8</v>
      </c>
      <c r="I372" s="693">
        <f>ROUND(H372*G372,2)</f>
        <v>29285.31</v>
      </c>
      <c r="J372" s="698"/>
      <c r="K372" s="175">
        <v>257.8</v>
      </c>
      <c r="L372" s="699">
        <f>ROUND(K372*J372,2)</f>
        <v>0</v>
      </c>
      <c r="M372" s="698"/>
      <c r="N372" s="175">
        <v>257.8</v>
      </c>
      <c r="O372" s="699">
        <f>ROUND(N372*M372,2)</f>
        <v>0</v>
      </c>
      <c r="P372" s="698">
        <f t="shared" si="4"/>
        <v>113.597</v>
      </c>
      <c r="Q372" s="175">
        <v>257.8</v>
      </c>
      <c r="R372" s="699">
        <f>ROUND(Q372*P372,2)</f>
        <v>29285.31</v>
      </c>
    </row>
    <row r="373" spans="1:18" s="13" customFormat="1" ht="13.5" hidden="1" outlineLevel="3">
      <c r="A373" s="204"/>
      <c r="B373" s="142"/>
      <c r="C373" s="144" t="s">
        <v>223</v>
      </c>
      <c r="D373" s="146" t="s">
        <v>34</v>
      </c>
      <c r="E373" s="147" t="s">
        <v>2413</v>
      </c>
      <c r="F373" s="142"/>
      <c r="G373" s="148">
        <v>113.597</v>
      </c>
      <c r="H373" s="205" t="s">
        <v>34</v>
      </c>
      <c r="I373" s="142"/>
      <c r="J373" s="700"/>
      <c r="K373" s="205" t="s">
        <v>34</v>
      </c>
      <c r="L373" s="206"/>
      <c r="M373" s="700"/>
      <c r="N373" s="205" t="s">
        <v>34</v>
      </c>
      <c r="O373" s="206"/>
      <c r="P373" s="700">
        <f t="shared" si="4"/>
        <v>113.597</v>
      </c>
      <c r="Q373" s="205" t="s">
        <v>34</v>
      </c>
      <c r="R373" s="206"/>
    </row>
    <row r="374" spans="1:18" s="608" customFormat="1" ht="22.5" customHeight="1" hidden="1" outlineLevel="2" collapsed="1">
      <c r="A374" s="188"/>
      <c r="B374" s="136" t="s">
        <v>647</v>
      </c>
      <c r="C374" s="136" t="s">
        <v>218</v>
      </c>
      <c r="D374" s="137" t="s">
        <v>1695</v>
      </c>
      <c r="E374" s="138" t="s">
        <v>1696</v>
      </c>
      <c r="F374" s="139" t="s">
        <v>265</v>
      </c>
      <c r="G374" s="140">
        <v>113.597</v>
      </c>
      <c r="H374" s="175">
        <v>16.7</v>
      </c>
      <c r="I374" s="693">
        <f>ROUND(H374*G374,2)</f>
        <v>1897.07</v>
      </c>
      <c r="J374" s="698"/>
      <c r="K374" s="175">
        <v>16.7</v>
      </c>
      <c r="L374" s="699">
        <f>ROUND(K374*J374,2)</f>
        <v>0</v>
      </c>
      <c r="M374" s="698"/>
      <c r="N374" s="175">
        <v>16.7</v>
      </c>
      <c r="O374" s="699">
        <f>ROUND(N374*M374,2)</f>
        <v>0</v>
      </c>
      <c r="P374" s="698">
        <f t="shared" si="4"/>
        <v>113.597</v>
      </c>
      <c r="Q374" s="175">
        <v>16.7</v>
      </c>
      <c r="R374" s="699">
        <f>ROUND(Q374*P374,2)</f>
        <v>1897.07</v>
      </c>
    </row>
    <row r="375" spans="1:18" s="13" customFormat="1" ht="13.5" hidden="1" outlineLevel="3">
      <c r="A375" s="204"/>
      <c r="B375" s="142"/>
      <c r="C375" s="144" t="s">
        <v>223</v>
      </c>
      <c r="D375" s="146" t="s">
        <v>34</v>
      </c>
      <c r="E375" s="147" t="s">
        <v>2258</v>
      </c>
      <c r="F375" s="142"/>
      <c r="G375" s="148">
        <v>113.597</v>
      </c>
      <c r="H375" s="205" t="s">
        <v>34</v>
      </c>
      <c r="I375" s="142"/>
      <c r="J375" s="700"/>
      <c r="K375" s="205" t="s">
        <v>34</v>
      </c>
      <c r="L375" s="206"/>
      <c r="M375" s="700"/>
      <c r="N375" s="205" t="s">
        <v>34</v>
      </c>
      <c r="O375" s="206"/>
      <c r="P375" s="700">
        <f t="shared" si="4"/>
        <v>113.597</v>
      </c>
      <c r="Q375" s="205" t="s">
        <v>34</v>
      </c>
      <c r="R375" s="206"/>
    </row>
    <row r="376" spans="1:18" s="608" customFormat="1" ht="31.5" customHeight="1" hidden="1" outlineLevel="2" collapsed="1">
      <c r="A376" s="188"/>
      <c r="B376" s="136" t="s">
        <v>654</v>
      </c>
      <c r="C376" s="136" t="s">
        <v>218</v>
      </c>
      <c r="D376" s="137" t="s">
        <v>1685</v>
      </c>
      <c r="E376" s="138" t="s">
        <v>1686</v>
      </c>
      <c r="F376" s="139" t="s">
        <v>265</v>
      </c>
      <c r="G376" s="140">
        <v>113.597</v>
      </c>
      <c r="H376" s="175">
        <v>278.6</v>
      </c>
      <c r="I376" s="693">
        <f>ROUND(H376*G376,2)</f>
        <v>31648.12</v>
      </c>
      <c r="J376" s="698"/>
      <c r="K376" s="175">
        <v>278.6</v>
      </c>
      <c r="L376" s="699">
        <f>ROUND(K376*J376,2)</f>
        <v>0</v>
      </c>
      <c r="M376" s="698"/>
      <c r="N376" s="175">
        <v>278.6</v>
      </c>
      <c r="O376" s="699">
        <f>ROUND(N376*M376,2)</f>
        <v>0</v>
      </c>
      <c r="P376" s="698">
        <f t="shared" si="4"/>
        <v>113.597</v>
      </c>
      <c r="Q376" s="175">
        <v>278.6</v>
      </c>
      <c r="R376" s="699">
        <f>ROUND(Q376*P376,2)</f>
        <v>31648.12</v>
      </c>
    </row>
    <row r="377" spans="1:18" s="13" customFormat="1" ht="13.5" hidden="1" outlineLevel="3">
      <c r="A377" s="204"/>
      <c r="B377" s="142"/>
      <c r="C377" s="144" t="s">
        <v>223</v>
      </c>
      <c r="D377" s="146" t="s">
        <v>34</v>
      </c>
      <c r="E377" s="147" t="s">
        <v>2413</v>
      </c>
      <c r="F377" s="142"/>
      <c r="G377" s="148">
        <v>113.597</v>
      </c>
      <c r="H377" s="205" t="s">
        <v>34</v>
      </c>
      <c r="I377" s="142"/>
      <c r="J377" s="700"/>
      <c r="K377" s="205" t="s">
        <v>34</v>
      </c>
      <c r="L377" s="206"/>
      <c r="M377" s="700"/>
      <c r="N377" s="205" t="s">
        <v>34</v>
      </c>
      <c r="O377" s="206"/>
      <c r="P377" s="700">
        <f t="shared" si="4"/>
        <v>113.597</v>
      </c>
      <c r="Q377" s="205" t="s">
        <v>34</v>
      </c>
      <c r="R377" s="206"/>
    </row>
    <row r="378" spans="1:18" s="608" customFormat="1" ht="22.5" customHeight="1" hidden="1" outlineLevel="2" collapsed="1">
      <c r="A378" s="188"/>
      <c r="B378" s="136" t="s">
        <v>657</v>
      </c>
      <c r="C378" s="136" t="s">
        <v>218</v>
      </c>
      <c r="D378" s="137" t="s">
        <v>1695</v>
      </c>
      <c r="E378" s="138" t="s">
        <v>1696</v>
      </c>
      <c r="F378" s="139" t="s">
        <v>265</v>
      </c>
      <c r="G378" s="140">
        <v>113.597</v>
      </c>
      <c r="H378" s="175">
        <v>16.7</v>
      </c>
      <c r="I378" s="693">
        <f>ROUND(H378*G378,2)</f>
        <v>1897.07</v>
      </c>
      <c r="J378" s="698"/>
      <c r="K378" s="175">
        <v>16.7</v>
      </c>
      <c r="L378" s="699">
        <f>ROUND(K378*J378,2)</f>
        <v>0</v>
      </c>
      <c r="M378" s="698"/>
      <c r="N378" s="175">
        <v>16.7</v>
      </c>
      <c r="O378" s="699">
        <f>ROUND(N378*M378,2)</f>
        <v>0</v>
      </c>
      <c r="P378" s="698">
        <f t="shared" si="4"/>
        <v>113.597</v>
      </c>
      <c r="Q378" s="175">
        <v>16.7</v>
      </c>
      <c r="R378" s="699">
        <f>ROUND(Q378*P378,2)</f>
        <v>1897.07</v>
      </c>
    </row>
    <row r="379" spans="1:18" s="13" customFormat="1" ht="13.5" hidden="1" outlineLevel="3">
      <c r="A379" s="204"/>
      <c r="B379" s="142"/>
      <c r="C379" s="144" t="s">
        <v>223</v>
      </c>
      <c r="D379" s="146" t="s">
        <v>34</v>
      </c>
      <c r="E379" s="147" t="s">
        <v>2258</v>
      </c>
      <c r="F379" s="142"/>
      <c r="G379" s="148">
        <v>113.597</v>
      </c>
      <c r="H379" s="205" t="s">
        <v>34</v>
      </c>
      <c r="I379" s="142"/>
      <c r="J379" s="700"/>
      <c r="K379" s="205" t="s">
        <v>34</v>
      </c>
      <c r="L379" s="206"/>
      <c r="M379" s="700"/>
      <c r="N379" s="205" t="s">
        <v>34</v>
      </c>
      <c r="O379" s="206"/>
      <c r="P379" s="700">
        <f t="shared" si="4"/>
        <v>113.597</v>
      </c>
      <c r="Q379" s="205" t="s">
        <v>34</v>
      </c>
      <c r="R379" s="206"/>
    </row>
    <row r="380" spans="1:18" s="11" customFormat="1" ht="29.85" customHeight="1" outlineLevel="1" collapsed="1">
      <c r="A380" s="199"/>
      <c r="B380" s="132"/>
      <c r="C380" s="133" t="s">
        <v>71</v>
      </c>
      <c r="D380" s="134" t="s">
        <v>248</v>
      </c>
      <c r="E380" s="134" t="s">
        <v>1724</v>
      </c>
      <c r="F380" s="132"/>
      <c r="G380" s="132"/>
      <c r="H380" s="200" t="s">
        <v>34</v>
      </c>
      <c r="I380" s="135">
        <f>I381</f>
        <v>268.82</v>
      </c>
      <c r="J380" s="199"/>
      <c r="K380" s="200" t="s">
        <v>34</v>
      </c>
      <c r="L380" s="697">
        <f>L381</f>
        <v>0</v>
      </c>
      <c r="M380" s="199"/>
      <c r="N380" s="200" t="s">
        <v>34</v>
      </c>
      <c r="O380" s="697">
        <f>O381</f>
        <v>0</v>
      </c>
      <c r="P380" s="199"/>
      <c r="Q380" s="200" t="s">
        <v>34</v>
      </c>
      <c r="R380" s="697">
        <f>R381</f>
        <v>268.82</v>
      </c>
    </row>
    <row r="381" spans="1:18" s="608" customFormat="1" ht="22.5" customHeight="1" hidden="1" outlineLevel="2" collapsed="1">
      <c r="A381" s="188"/>
      <c r="B381" s="136" t="s">
        <v>664</v>
      </c>
      <c r="C381" s="136" t="s">
        <v>218</v>
      </c>
      <c r="D381" s="137" t="s">
        <v>2421</v>
      </c>
      <c r="E381" s="138" t="s">
        <v>2422</v>
      </c>
      <c r="F381" s="139" t="s">
        <v>265</v>
      </c>
      <c r="G381" s="140">
        <v>0.603</v>
      </c>
      <c r="H381" s="175">
        <v>445.8</v>
      </c>
      <c r="I381" s="693">
        <f>ROUND(H381*G381,2)</f>
        <v>268.82</v>
      </c>
      <c r="J381" s="698"/>
      <c r="K381" s="175">
        <v>445.8</v>
      </c>
      <c r="L381" s="699">
        <f>ROUND(K381*J381,2)</f>
        <v>0</v>
      </c>
      <c r="M381" s="698"/>
      <c r="N381" s="175">
        <v>445.8</v>
      </c>
      <c r="O381" s="699">
        <f>ROUND(N381*M381,2)</f>
        <v>0</v>
      </c>
      <c r="P381" s="698">
        <f t="shared" si="4"/>
        <v>0.603</v>
      </c>
      <c r="Q381" s="175">
        <v>445.8</v>
      </c>
      <c r="R381" s="699">
        <f>ROUND(Q381*P381,2)</f>
        <v>268.82</v>
      </c>
    </row>
    <row r="382" spans="1:18" s="12" customFormat="1" ht="13.5" hidden="1" outlineLevel="3">
      <c r="A382" s="214"/>
      <c r="B382" s="141"/>
      <c r="C382" s="144" t="s">
        <v>223</v>
      </c>
      <c r="D382" s="215" t="s">
        <v>34</v>
      </c>
      <c r="E382" s="229" t="s">
        <v>2380</v>
      </c>
      <c r="F382" s="141"/>
      <c r="G382" s="215" t="s">
        <v>34</v>
      </c>
      <c r="H382" s="216" t="s">
        <v>34</v>
      </c>
      <c r="I382" s="141"/>
      <c r="J382" s="702"/>
      <c r="K382" s="216" t="s">
        <v>34</v>
      </c>
      <c r="L382" s="217"/>
      <c r="M382" s="702"/>
      <c r="N382" s="216" t="s">
        <v>34</v>
      </c>
      <c r="O382" s="217"/>
      <c r="P382" s="702" t="e">
        <f t="shared" si="4"/>
        <v>#VALUE!</v>
      </c>
      <c r="Q382" s="216" t="s">
        <v>34</v>
      </c>
      <c r="R382" s="217"/>
    </row>
    <row r="383" spans="1:18" s="13" customFormat="1" ht="13.5" hidden="1" outlineLevel="3">
      <c r="A383" s="204"/>
      <c r="B383" s="142"/>
      <c r="C383" s="144" t="s">
        <v>223</v>
      </c>
      <c r="D383" s="146" t="s">
        <v>34</v>
      </c>
      <c r="E383" s="147" t="s">
        <v>2423</v>
      </c>
      <c r="F383" s="142"/>
      <c r="G383" s="148">
        <v>0.603</v>
      </c>
      <c r="H383" s="205" t="s">
        <v>34</v>
      </c>
      <c r="I383" s="142"/>
      <c r="J383" s="700"/>
      <c r="K383" s="205" t="s">
        <v>34</v>
      </c>
      <c r="L383" s="206"/>
      <c r="M383" s="700"/>
      <c r="N383" s="205" t="s">
        <v>34</v>
      </c>
      <c r="O383" s="206"/>
      <c r="P383" s="700">
        <f t="shared" si="4"/>
        <v>0.603</v>
      </c>
      <c r="Q383" s="205" t="s">
        <v>34</v>
      </c>
      <c r="R383" s="206"/>
    </row>
    <row r="384" spans="1:18" s="11" customFormat="1" ht="29.85" customHeight="1" outlineLevel="1">
      <c r="A384" s="199"/>
      <c r="B384" s="132"/>
      <c r="C384" s="133" t="s">
        <v>71</v>
      </c>
      <c r="D384" s="134" t="s">
        <v>257</v>
      </c>
      <c r="E384" s="134" t="s">
        <v>1736</v>
      </c>
      <c r="F384" s="132"/>
      <c r="G384" s="132"/>
      <c r="H384" s="200" t="s">
        <v>34</v>
      </c>
      <c r="I384" s="135">
        <f>SUM(I385:I481)</f>
        <v>574074.42</v>
      </c>
      <c r="J384" s="199"/>
      <c r="K384" s="200" t="s">
        <v>34</v>
      </c>
      <c r="L384" s="697">
        <f>SUM(L385:L481)</f>
        <v>158933.59999999998</v>
      </c>
      <c r="M384" s="199"/>
      <c r="N384" s="200" t="s">
        <v>34</v>
      </c>
      <c r="O384" s="697">
        <f>SUM(O385:O481)</f>
        <v>-216421.63</v>
      </c>
      <c r="P384" s="199"/>
      <c r="Q384" s="200" t="s">
        <v>34</v>
      </c>
      <c r="R384" s="697">
        <f>SUM(R385:R481)</f>
        <v>514586.3900000001</v>
      </c>
    </row>
    <row r="385" spans="1:18" s="608" customFormat="1" ht="31.5" customHeight="1" outlineLevel="2" collapsed="1">
      <c r="A385" s="188"/>
      <c r="B385" s="136" t="s">
        <v>674</v>
      </c>
      <c r="C385" s="136" t="s">
        <v>218</v>
      </c>
      <c r="D385" s="137" t="s">
        <v>2424</v>
      </c>
      <c r="E385" s="138" t="s">
        <v>2425</v>
      </c>
      <c r="F385" s="139" t="s">
        <v>366</v>
      </c>
      <c r="G385" s="140">
        <v>78.75</v>
      </c>
      <c r="H385" s="175">
        <v>738.4</v>
      </c>
      <c r="I385" s="693">
        <f>ROUND(H385*G385,2)</f>
        <v>58149</v>
      </c>
      <c r="J385" s="698"/>
      <c r="K385" s="175">
        <v>738.4</v>
      </c>
      <c r="L385" s="699">
        <f>ROUND(K385*J385,2)</f>
        <v>0</v>
      </c>
      <c r="M385" s="698"/>
      <c r="N385" s="175">
        <v>738.4</v>
      </c>
      <c r="O385" s="699">
        <f>ROUND(N385*M385,2)</f>
        <v>0</v>
      </c>
      <c r="P385" s="698">
        <f t="shared" si="4"/>
        <v>78.75</v>
      </c>
      <c r="Q385" s="175">
        <v>738.4</v>
      </c>
      <c r="R385" s="699">
        <f>ROUND(Q385*P385,2)</f>
        <v>58149</v>
      </c>
    </row>
    <row r="386" spans="1:18" s="13" customFormat="1" ht="13.5" hidden="1" outlineLevel="3">
      <c r="A386" s="204"/>
      <c r="B386" s="142"/>
      <c r="C386" s="144" t="s">
        <v>223</v>
      </c>
      <c r="D386" s="146" t="s">
        <v>34</v>
      </c>
      <c r="E386" s="147" t="s">
        <v>2426</v>
      </c>
      <c r="F386" s="142"/>
      <c r="G386" s="148">
        <v>77.25</v>
      </c>
      <c r="H386" s="205" t="s">
        <v>34</v>
      </c>
      <c r="I386" s="142"/>
      <c r="J386" s="700"/>
      <c r="K386" s="205" t="s">
        <v>34</v>
      </c>
      <c r="L386" s="206"/>
      <c r="M386" s="700"/>
      <c r="N386" s="205" t="s">
        <v>34</v>
      </c>
      <c r="O386" s="206"/>
      <c r="P386" s="700">
        <f t="shared" si="4"/>
        <v>77.25</v>
      </c>
      <c r="Q386" s="205" t="s">
        <v>34</v>
      </c>
      <c r="R386" s="206"/>
    </row>
    <row r="387" spans="1:18" s="15" customFormat="1" ht="13.5" hidden="1" outlineLevel="3">
      <c r="A387" s="211"/>
      <c r="B387" s="149"/>
      <c r="C387" s="144" t="s">
        <v>223</v>
      </c>
      <c r="D387" s="150" t="s">
        <v>2259</v>
      </c>
      <c r="E387" s="151" t="s">
        <v>238</v>
      </c>
      <c r="F387" s="149"/>
      <c r="G387" s="152">
        <v>77.25</v>
      </c>
      <c r="H387" s="212" t="s">
        <v>34</v>
      </c>
      <c r="I387" s="149"/>
      <c r="J387" s="703"/>
      <c r="K387" s="212" t="s">
        <v>34</v>
      </c>
      <c r="L387" s="213"/>
      <c r="M387" s="703"/>
      <c r="N387" s="212" t="s">
        <v>34</v>
      </c>
      <c r="O387" s="213"/>
      <c r="P387" s="703">
        <f t="shared" si="4"/>
        <v>77.25</v>
      </c>
      <c r="Q387" s="212" t="s">
        <v>34</v>
      </c>
      <c r="R387" s="213"/>
    </row>
    <row r="388" spans="1:18" s="13" customFormat="1" ht="13.5" hidden="1" outlineLevel="3">
      <c r="A388" s="204"/>
      <c r="B388" s="142"/>
      <c r="C388" s="144" t="s">
        <v>223</v>
      </c>
      <c r="D388" s="146" t="s">
        <v>34</v>
      </c>
      <c r="E388" s="147" t="s">
        <v>2427</v>
      </c>
      <c r="F388" s="142"/>
      <c r="G388" s="148">
        <v>78.75</v>
      </c>
      <c r="H388" s="205" t="s">
        <v>34</v>
      </c>
      <c r="I388" s="142"/>
      <c r="J388" s="700"/>
      <c r="K388" s="205" t="s">
        <v>34</v>
      </c>
      <c r="L388" s="206"/>
      <c r="M388" s="700"/>
      <c r="N388" s="205" t="s">
        <v>34</v>
      </c>
      <c r="O388" s="206"/>
      <c r="P388" s="700">
        <f t="shared" si="4"/>
        <v>78.75</v>
      </c>
      <c r="Q388" s="205" t="s">
        <v>34</v>
      </c>
      <c r="R388" s="206"/>
    </row>
    <row r="389" spans="1:18" s="15" customFormat="1" ht="13.5" hidden="1" outlineLevel="3">
      <c r="A389" s="211"/>
      <c r="B389" s="149"/>
      <c r="C389" s="144" t="s">
        <v>223</v>
      </c>
      <c r="D389" s="150" t="s">
        <v>2260</v>
      </c>
      <c r="E389" s="151" t="s">
        <v>238</v>
      </c>
      <c r="F389" s="149"/>
      <c r="G389" s="152">
        <v>78.75</v>
      </c>
      <c r="H389" s="212" t="s">
        <v>34</v>
      </c>
      <c r="I389" s="149"/>
      <c r="J389" s="703"/>
      <c r="K389" s="212" t="s">
        <v>34</v>
      </c>
      <c r="L389" s="213"/>
      <c r="M389" s="703"/>
      <c r="N389" s="212" t="s">
        <v>34</v>
      </c>
      <c r="O389" s="213"/>
      <c r="P389" s="703">
        <f t="shared" si="4"/>
        <v>78.75</v>
      </c>
      <c r="Q389" s="212" t="s">
        <v>34</v>
      </c>
      <c r="R389" s="213"/>
    </row>
    <row r="390" spans="1:18" s="608" customFormat="1" ht="31.5" customHeight="1" outlineLevel="2" collapsed="1">
      <c r="A390" s="188"/>
      <c r="B390" s="153" t="s">
        <v>679</v>
      </c>
      <c r="C390" s="153" t="s">
        <v>316</v>
      </c>
      <c r="D390" s="154" t="s">
        <v>2428</v>
      </c>
      <c r="E390" s="155" t="s">
        <v>2429</v>
      </c>
      <c r="F390" s="156" t="s">
        <v>1005</v>
      </c>
      <c r="G390" s="157">
        <v>31.815</v>
      </c>
      <c r="H390" s="176">
        <v>8729.8</v>
      </c>
      <c r="I390" s="694">
        <f>ROUND(H390*G390,2)</f>
        <v>277738.59</v>
      </c>
      <c r="J390" s="704"/>
      <c r="K390" s="176">
        <v>8729.8</v>
      </c>
      <c r="L390" s="705">
        <f>ROUND(K390*J390,2)</f>
        <v>0</v>
      </c>
      <c r="M390" s="704"/>
      <c r="N390" s="176">
        <v>8729.8</v>
      </c>
      <c r="O390" s="705">
        <f>ROUND(N390*M390,2)</f>
        <v>0</v>
      </c>
      <c r="P390" s="704">
        <f t="shared" si="4"/>
        <v>31.815</v>
      </c>
      <c r="Q390" s="176">
        <v>8729.8</v>
      </c>
      <c r="R390" s="705">
        <f>ROUND(Q390*P390,2)</f>
        <v>277738.59</v>
      </c>
    </row>
    <row r="391" spans="1:18" s="13" customFormat="1" ht="13.5" hidden="1" outlineLevel="3">
      <c r="A391" s="204"/>
      <c r="B391" s="142"/>
      <c r="C391" s="144" t="s">
        <v>223</v>
      </c>
      <c r="D391" s="146" t="s">
        <v>34</v>
      </c>
      <c r="E391" s="147" t="s">
        <v>2430</v>
      </c>
      <c r="F391" s="142"/>
      <c r="G391" s="148">
        <v>31.815</v>
      </c>
      <c r="H391" s="205" t="s">
        <v>34</v>
      </c>
      <c r="I391" s="142"/>
      <c r="J391" s="700"/>
      <c r="K391" s="205" t="s">
        <v>34</v>
      </c>
      <c r="L391" s="206"/>
      <c r="M391" s="700"/>
      <c r="N391" s="205" t="s">
        <v>34</v>
      </c>
      <c r="O391" s="206"/>
      <c r="P391" s="700">
        <f t="shared" si="4"/>
        <v>31.815</v>
      </c>
      <c r="Q391" s="205" t="s">
        <v>34</v>
      </c>
      <c r="R391" s="206"/>
    </row>
    <row r="392" spans="1:18" s="608" customFormat="1" ht="22.5" customHeight="1" outlineLevel="2" collapsed="1">
      <c r="A392" s="188"/>
      <c r="B392" s="233" t="s">
        <v>683</v>
      </c>
      <c r="C392" s="233" t="s">
        <v>218</v>
      </c>
      <c r="D392" s="234" t="s">
        <v>2431</v>
      </c>
      <c r="E392" s="238" t="s">
        <v>2432</v>
      </c>
      <c r="F392" s="235" t="s">
        <v>221</v>
      </c>
      <c r="G392" s="236">
        <v>3.369</v>
      </c>
      <c r="H392" s="237">
        <v>3099.9</v>
      </c>
      <c r="I392" s="706">
        <f>ROUND(H392*G392,2)</f>
        <v>10443.56</v>
      </c>
      <c r="J392" s="707"/>
      <c r="K392" s="237">
        <v>3099.9</v>
      </c>
      <c r="L392" s="708">
        <f>ROUND(K392*J392,2)</f>
        <v>0</v>
      </c>
      <c r="M392" s="707">
        <f>-G392</f>
        <v>-3.369</v>
      </c>
      <c r="N392" s="237">
        <v>3099.9</v>
      </c>
      <c r="O392" s="708">
        <f>ROUND(N392*M392,2)</f>
        <v>-10443.56</v>
      </c>
      <c r="P392" s="707">
        <f t="shared" si="4"/>
        <v>0</v>
      </c>
      <c r="Q392" s="237">
        <v>3099.9</v>
      </c>
      <c r="R392" s="708">
        <f>ROUND(Q392*P392,2)</f>
        <v>0</v>
      </c>
    </row>
    <row r="393" spans="1:18" s="12" customFormat="1" ht="13.5" hidden="1" outlineLevel="3">
      <c r="A393" s="214"/>
      <c r="B393" s="141"/>
      <c r="C393" s="144" t="s">
        <v>223</v>
      </c>
      <c r="D393" s="215" t="s">
        <v>34</v>
      </c>
      <c r="E393" s="240" t="s">
        <v>500</v>
      </c>
      <c r="F393" s="231"/>
      <c r="G393" s="232" t="s">
        <v>34</v>
      </c>
      <c r="H393" s="216" t="s">
        <v>34</v>
      </c>
      <c r="I393" s="141"/>
      <c r="J393" s="702"/>
      <c r="K393" s="216" t="s">
        <v>34</v>
      </c>
      <c r="L393" s="217"/>
      <c r="M393" s="702"/>
      <c r="N393" s="216" t="s">
        <v>34</v>
      </c>
      <c r="O393" s="217"/>
      <c r="P393" s="702"/>
      <c r="Q393" s="216" t="s">
        <v>34</v>
      </c>
      <c r="R393" s="217"/>
    </row>
    <row r="394" spans="1:18" s="13" customFormat="1" ht="13.5" hidden="1" outlineLevel="3">
      <c r="A394" s="204"/>
      <c r="B394" s="142"/>
      <c r="C394" s="144" t="s">
        <v>223</v>
      </c>
      <c r="D394" s="146" t="s">
        <v>34</v>
      </c>
      <c r="E394" s="239" t="s">
        <v>2433</v>
      </c>
      <c r="F394" s="230"/>
      <c r="G394" s="226">
        <v>1.428</v>
      </c>
      <c r="H394" s="205" t="s">
        <v>34</v>
      </c>
      <c r="I394" s="142"/>
      <c r="J394" s="700"/>
      <c r="K394" s="205" t="s">
        <v>34</v>
      </c>
      <c r="L394" s="206"/>
      <c r="M394" s="700"/>
      <c r="N394" s="205" t="s">
        <v>34</v>
      </c>
      <c r="O394" s="206"/>
      <c r="P394" s="700"/>
      <c r="Q394" s="205" t="s">
        <v>34</v>
      </c>
      <c r="R394" s="206"/>
    </row>
    <row r="395" spans="1:18" s="13" customFormat="1" ht="13.5" hidden="1" outlineLevel="3">
      <c r="A395" s="204"/>
      <c r="B395" s="142"/>
      <c r="C395" s="144" t="s">
        <v>223</v>
      </c>
      <c r="D395" s="146" t="s">
        <v>34</v>
      </c>
      <c r="E395" s="239" t="s">
        <v>2434</v>
      </c>
      <c r="F395" s="230"/>
      <c r="G395" s="226">
        <v>1.941</v>
      </c>
      <c r="H395" s="205" t="s">
        <v>34</v>
      </c>
      <c r="I395" s="142"/>
      <c r="J395" s="700"/>
      <c r="K395" s="205" t="s">
        <v>34</v>
      </c>
      <c r="L395" s="206"/>
      <c r="M395" s="700"/>
      <c r="N395" s="205" t="s">
        <v>34</v>
      </c>
      <c r="O395" s="206"/>
      <c r="P395" s="700"/>
      <c r="Q395" s="205" t="s">
        <v>34</v>
      </c>
      <c r="R395" s="206"/>
    </row>
    <row r="396" spans="1:18" s="14" customFormat="1" ht="13.5" hidden="1" outlineLevel="3">
      <c r="A396" s="207"/>
      <c r="B396" s="143"/>
      <c r="C396" s="144" t="s">
        <v>223</v>
      </c>
      <c r="D396" s="227" t="s">
        <v>34</v>
      </c>
      <c r="E396" s="241" t="s">
        <v>227</v>
      </c>
      <c r="F396" s="242"/>
      <c r="G396" s="243">
        <v>3.369</v>
      </c>
      <c r="H396" s="208" t="s">
        <v>34</v>
      </c>
      <c r="I396" s="143"/>
      <c r="J396" s="701"/>
      <c r="K396" s="208" t="s">
        <v>34</v>
      </c>
      <c r="L396" s="209"/>
      <c r="M396" s="701"/>
      <c r="N396" s="208" t="s">
        <v>34</v>
      </c>
      <c r="O396" s="209"/>
      <c r="P396" s="701"/>
      <c r="Q396" s="208" t="s">
        <v>34</v>
      </c>
      <c r="R396" s="209"/>
    </row>
    <row r="397" spans="1:18" s="608" customFormat="1" ht="22.5" customHeight="1" outlineLevel="2" collapsed="1">
      <c r="A397" s="188"/>
      <c r="B397" s="233" t="s">
        <v>31</v>
      </c>
      <c r="C397" s="233" t="s">
        <v>218</v>
      </c>
      <c r="D397" s="234" t="s">
        <v>2435</v>
      </c>
      <c r="E397" s="238" t="s">
        <v>2436</v>
      </c>
      <c r="F397" s="235" t="s">
        <v>221</v>
      </c>
      <c r="G397" s="236">
        <v>25.761</v>
      </c>
      <c r="H397" s="237">
        <v>3099.9</v>
      </c>
      <c r="I397" s="706">
        <f>ROUND(H397*G397,2)</f>
        <v>79856.52</v>
      </c>
      <c r="J397" s="707"/>
      <c r="K397" s="237">
        <v>3099.9</v>
      </c>
      <c r="L397" s="708">
        <f>ROUND(K397*J397,2)</f>
        <v>0</v>
      </c>
      <c r="M397" s="707">
        <f>-G397</f>
        <v>-25.761</v>
      </c>
      <c r="N397" s="237">
        <v>3099.9</v>
      </c>
      <c r="O397" s="708">
        <f>ROUND(N397*M397,2)</f>
        <v>-79856.52</v>
      </c>
      <c r="P397" s="707">
        <f t="shared" si="4"/>
        <v>0</v>
      </c>
      <c r="Q397" s="237">
        <v>3099.9</v>
      </c>
      <c r="R397" s="708">
        <f>ROUND(Q397*P397,2)</f>
        <v>0</v>
      </c>
    </row>
    <row r="398" spans="1:18" s="12" customFormat="1" ht="13.5" hidden="1" outlineLevel="3">
      <c r="A398" s="214"/>
      <c r="B398" s="141"/>
      <c r="C398" s="144" t="s">
        <v>223</v>
      </c>
      <c r="D398" s="215" t="s">
        <v>34</v>
      </c>
      <c r="E398" s="240" t="s">
        <v>500</v>
      </c>
      <c r="F398" s="231"/>
      <c r="G398" s="232" t="s">
        <v>34</v>
      </c>
      <c r="H398" s="216" t="s">
        <v>34</v>
      </c>
      <c r="I398" s="141"/>
      <c r="J398" s="702"/>
      <c r="K398" s="216" t="s">
        <v>34</v>
      </c>
      <c r="L398" s="217"/>
      <c r="M398" s="702"/>
      <c r="N398" s="216" t="s">
        <v>34</v>
      </c>
      <c r="O398" s="217"/>
      <c r="P398" s="702"/>
      <c r="Q398" s="216" t="s">
        <v>34</v>
      </c>
      <c r="R398" s="217"/>
    </row>
    <row r="399" spans="1:18" s="13" customFormat="1" ht="13.5" hidden="1" outlineLevel="3">
      <c r="A399" s="204"/>
      <c r="B399" s="142"/>
      <c r="C399" s="144" t="s">
        <v>223</v>
      </c>
      <c r="D399" s="146" t="s">
        <v>34</v>
      </c>
      <c r="E399" s="239" t="s">
        <v>2437</v>
      </c>
      <c r="F399" s="230"/>
      <c r="G399" s="226">
        <v>11.271</v>
      </c>
      <c r="H399" s="205" t="s">
        <v>34</v>
      </c>
      <c r="I399" s="142"/>
      <c r="J399" s="700"/>
      <c r="K399" s="205" t="s">
        <v>34</v>
      </c>
      <c r="L399" s="206"/>
      <c r="M399" s="700"/>
      <c r="N399" s="205" t="s">
        <v>34</v>
      </c>
      <c r="O399" s="206"/>
      <c r="P399" s="700"/>
      <c r="Q399" s="205" t="s">
        <v>34</v>
      </c>
      <c r="R399" s="206"/>
    </row>
    <row r="400" spans="1:18" s="13" customFormat="1" ht="13.5" hidden="1" outlineLevel="3">
      <c r="A400" s="204"/>
      <c r="B400" s="142"/>
      <c r="C400" s="144" t="s">
        <v>223</v>
      </c>
      <c r="D400" s="146" t="s">
        <v>34</v>
      </c>
      <c r="E400" s="239" t="s">
        <v>2438</v>
      </c>
      <c r="F400" s="230"/>
      <c r="G400" s="226">
        <v>14.49</v>
      </c>
      <c r="H400" s="205" t="s">
        <v>34</v>
      </c>
      <c r="I400" s="142"/>
      <c r="J400" s="700"/>
      <c r="K400" s="205" t="s">
        <v>34</v>
      </c>
      <c r="L400" s="206"/>
      <c r="M400" s="700"/>
      <c r="N400" s="205" t="s">
        <v>34</v>
      </c>
      <c r="O400" s="206"/>
      <c r="P400" s="700"/>
      <c r="Q400" s="205" t="s">
        <v>34</v>
      </c>
      <c r="R400" s="206"/>
    </row>
    <row r="401" spans="1:18" s="14" customFormat="1" ht="13.5" hidden="1" outlineLevel="3">
      <c r="A401" s="207"/>
      <c r="B401" s="143"/>
      <c r="C401" s="144" t="s">
        <v>223</v>
      </c>
      <c r="D401" s="227" t="s">
        <v>34</v>
      </c>
      <c r="E401" s="241" t="s">
        <v>227</v>
      </c>
      <c r="F401" s="242"/>
      <c r="G401" s="243">
        <v>25.761</v>
      </c>
      <c r="H401" s="208" t="s">
        <v>34</v>
      </c>
      <c r="I401" s="143"/>
      <c r="J401" s="701"/>
      <c r="K401" s="208" t="s">
        <v>34</v>
      </c>
      <c r="L401" s="209"/>
      <c r="M401" s="701"/>
      <c r="N401" s="208" t="s">
        <v>34</v>
      </c>
      <c r="O401" s="209"/>
      <c r="P401" s="701"/>
      <c r="Q401" s="208" t="s">
        <v>34</v>
      </c>
      <c r="R401" s="209"/>
    </row>
    <row r="402" spans="1:18" s="608" customFormat="1" ht="22.5" customHeight="1" outlineLevel="2" collapsed="1">
      <c r="A402" s="188"/>
      <c r="B402" s="233" t="s">
        <v>695</v>
      </c>
      <c r="C402" s="233" t="s">
        <v>218</v>
      </c>
      <c r="D402" s="234" t="s">
        <v>1817</v>
      </c>
      <c r="E402" s="238" t="s">
        <v>1818</v>
      </c>
      <c r="F402" s="235" t="s">
        <v>265</v>
      </c>
      <c r="G402" s="236">
        <v>18.09</v>
      </c>
      <c r="H402" s="237">
        <v>975.2</v>
      </c>
      <c r="I402" s="706">
        <f>ROUND(H402*G402,2)</f>
        <v>17641.37</v>
      </c>
      <c r="J402" s="707"/>
      <c r="K402" s="237">
        <v>975.2</v>
      </c>
      <c r="L402" s="708">
        <f>ROUND(K402*J402,2)</f>
        <v>0</v>
      </c>
      <c r="M402" s="707">
        <f>-G402</f>
        <v>-18.09</v>
      </c>
      <c r="N402" s="237">
        <v>975.2</v>
      </c>
      <c r="O402" s="708">
        <f>ROUND(N402*M402,2)</f>
        <v>-17641.37</v>
      </c>
      <c r="P402" s="707">
        <f t="shared" si="4"/>
        <v>0</v>
      </c>
      <c r="Q402" s="237">
        <v>975.2</v>
      </c>
      <c r="R402" s="708">
        <f>ROUND(Q402*P402,2)</f>
        <v>0</v>
      </c>
    </row>
    <row r="403" spans="1:18" s="12" customFormat="1" ht="13.5" hidden="1" outlineLevel="3">
      <c r="A403" s="214"/>
      <c r="B403" s="141"/>
      <c r="C403" s="144" t="s">
        <v>223</v>
      </c>
      <c r="D403" s="215" t="s">
        <v>34</v>
      </c>
      <c r="E403" s="240" t="s">
        <v>500</v>
      </c>
      <c r="F403" s="231"/>
      <c r="G403" s="232" t="s">
        <v>34</v>
      </c>
      <c r="H403" s="216" t="s">
        <v>34</v>
      </c>
      <c r="I403" s="141"/>
      <c r="J403" s="702"/>
      <c r="K403" s="216" t="s">
        <v>34</v>
      </c>
      <c r="L403" s="217"/>
      <c r="M403" s="702"/>
      <c r="N403" s="216" t="s">
        <v>34</v>
      </c>
      <c r="O403" s="217"/>
      <c r="P403" s="702"/>
      <c r="Q403" s="216" t="s">
        <v>34</v>
      </c>
      <c r="R403" s="217"/>
    </row>
    <row r="404" spans="1:18" s="13" customFormat="1" ht="13.5" hidden="1" outlineLevel="3">
      <c r="A404" s="204"/>
      <c r="B404" s="142"/>
      <c r="C404" s="144" t="s">
        <v>223</v>
      </c>
      <c r="D404" s="146" t="s">
        <v>34</v>
      </c>
      <c r="E404" s="239" t="s">
        <v>2439</v>
      </c>
      <c r="F404" s="230"/>
      <c r="G404" s="226">
        <v>7.59</v>
      </c>
      <c r="H404" s="205" t="s">
        <v>34</v>
      </c>
      <c r="I404" s="142"/>
      <c r="J404" s="700"/>
      <c r="K404" s="205" t="s">
        <v>34</v>
      </c>
      <c r="L404" s="206"/>
      <c r="M404" s="700"/>
      <c r="N404" s="205" t="s">
        <v>34</v>
      </c>
      <c r="O404" s="206"/>
      <c r="P404" s="700"/>
      <c r="Q404" s="205" t="s">
        <v>34</v>
      </c>
      <c r="R404" s="206"/>
    </row>
    <row r="405" spans="1:18" s="13" customFormat="1" ht="13.5" hidden="1" outlineLevel="3">
      <c r="A405" s="204"/>
      <c r="B405" s="142"/>
      <c r="C405" s="144" t="s">
        <v>223</v>
      </c>
      <c r="D405" s="146" t="s">
        <v>34</v>
      </c>
      <c r="E405" s="239" t="s">
        <v>2440</v>
      </c>
      <c r="F405" s="230"/>
      <c r="G405" s="226">
        <v>10.5</v>
      </c>
      <c r="H405" s="205" t="s">
        <v>34</v>
      </c>
      <c r="I405" s="142"/>
      <c r="J405" s="700"/>
      <c r="K405" s="205" t="s">
        <v>34</v>
      </c>
      <c r="L405" s="206"/>
      <c r="M405" s="700"/>
      <c r="N405" s="205" t="s">
        <v>34</v>
      </c>
      <c r="O405" s="206"/>
      <c r="P405" s="700"/>
      <c r="Q405" s="205" t="s">
        <v>34</v>
      </c>
      <c r="R405" s="206"/>
    </row>
    <row r="406" spans="1:18" s="14" customFormat="1" ht="13.5" hidden="1" outlineLevel="3">
      <c r="A406" s="207"/>
      <c r="B406" s="143"/>
      <c r="C406" s="144" t="s">
        <v>223</v>
      </c>
      <c r="D406" s="227" t="s">
        <v>34</v>
      </c>
      <c r="E406" s="241" t="s">
        <v>227</v>
      </c>
      <c r="F406" s="242"/>
      <c r="G406" s="243">
        <v>18.09</v>
      </c>
      <c r="H406" s="208" t="s">
        <v>34</v>
      </c>
      <c r="I406" s="143"/>
      <c r="J406" s="701"/>
      <c r="K406" s="208" t="s">
        <v>34</v>
      </c>
      <c r="L406" s="209"/>
      <c r="M406" s="701"/>
      <c r="N406" s="208" t="s">
        <v>34</v>
      </c>
      <c r="O406" s="209"/>
      <c r="P406" s="701"/>
      <c r="Q406" s="208" t="s">
        <v>34</v>
      </c>
      <c r="R406" s="209"/>
    </row>
    <row r="407" spans="1:18" s="608" customFormat="1" ht="22.5" customHeight="1" outlineLevel="2" collapsed="1">
      <c r="A407" s="188"/>
      <c r="B407" s="233" t="s">
        <v>704</v>
      </c>
      <c r="C407" s="233" t="s">
        <v>218</v>
      </c>
      <c r="D407" s="234" t="s">
        <v>1825</v>
      </c>
      <c r="E407" s="238" t="s">
        <v>1826</v>
      </c>
      <c r="F407" s="235" t="s">
        <v>292</v>
      </c>
      <c r="G407" s="236">
        <v>0.027</v>
      </c>
      <c r="H407" s="237">
        <v>28282</v>
      </c>
      <c r="I407" s="706">
        <f>ROUND(H407*G407,2)</f>
        <v>763.61</v>
      </c>
      <c r="J407" s="707"/>
      <c r="K407" s="237">
        <v>28282</v>
      </c>
      <c r="L407" s="708">
        <f>ROUND(K407*J407,2)</f>
        <v>0</v>
      </c>
      <c r="M407" s="707">
        <f>-G407</f>
        <v>-0.027</v>
      </c>
      <c r="N407" s="237">
        <v>28282</v>
      </c>
      <c r="O407" s="708">
        <f>ROUND(N407*M407,2)</f>
        <v>-763.61</v>
      </c>
      <c r="P407" s="707">
        <f t="shared" si="4"/>
        <v>0</v>
      </c>
      <c r="Q407" s="237">
        <v>28282</v>
      </c>
      <c r="R407" s="708">
        <f>ROUND(Q407*P407,2)</f>
        <v>0</v>
      </c>
    </row>
    <row r="408" spans="1:18" s="12" customFormat="1" ht="13.5" hidden="1" outlineLevel="3">
      <c r="A408" s="214"/>
      <c r="B408" s="141"/>
      <c r="C408" s="144" t="s">
        <v>223</v>
      </c>
      <c r="D408" s="215" t="s">
        <v>34</v>
      </c>
      <c r="E408" s="240" t="s">
        <v>500</v>
      </c>
      <c r="F408" s="231"/>
      <c r="G408" s="232" t="s">
        <v>34</v>
      </c>
      <c r="H408" s="216" t="s">
        <v>34</v>
      </c>
      <c r="I408" s="141"/>
      <c r="J408" s="702"/>
      <c r="K408" s="216" t="s">
        <v>34</v>
      </c>
      <c r="L408" s="217"/>
      <c r="M408" s="702"/>
      <c r="N408" s="216" t="s">
        <v>34</v>
      </c>
      <c r="O408" s="217"/>
      <c r="P408" s="702"/>
      <c r="Q408" s="216" t="s">
        <v>34</v>
      </c>
      <c r="R408" s="217"/>
    </row>
    <row r="409" spans="1:18" s="13" customFormat="1" ht="13.5" hidden="1" outlineLevel="3">
      <c r="A409" s="204"/>
      <c r="B409" s="142"/>
      <c r="C409" s="144" t="s">
        <v>223</v>
      </c>
      <c r="D409" s="146" t="s">
        <v>34</v>
      </c>
      <c r="E409" s="239" t="s">
        <v>2441</v>
      </c>
      <c r="F409" s="230"/>
      <c r="G409" s="226">
        <v>0.012</v>
      </c>
      <c r="H409" s="205" t="s">
        <v>34</v>
      </c>
      <c r="I409" s="142"/>
      <c r="J409" s="700"/>
      <c r="K409" s="205" t="s">
        <v>34</v>
      </c>
      <c r="L409" s="206"/>
      <c r="M409" s="700"/>
      <c r="N409" s="205" t="s">
        <v>34</v>
      </c>
      <c r="O409" s="206"/>
      <c r="P409" s="700"/>
      <c r="Q409" s="205" t="s">
        <v>34</v>
      </c>
      <c r="R409" s="206"/>
    </row>
    <row r="410" spans="1:18" s="13" customFormat="1" ht="13.5" hidden="1" outlineLevel="3">
      <c r="A410" s="204"/>
      <c r="B410" s="142"/>
      <c r="C410" s="144" t="s">
        <v>223</v>
      </c>
      <c r="D410" s="146" t="s">
        <v>34</v>
      </c>
      <c r="E410" s="239" t="s">
        <v>2442</v>
      </c>
      <c r="F410" s="230"/>
      <c r="G410" s="226">
        <v>0.015</v>
      </c>
      <c r="H410" s="205" t="s">
        <v>34</v>
      </c>
      <c r="I410" s="142"/>
      <c r="J410" s="700"/>
      <c r="K410" s="205" t="s">
        <v>34</v>
      </c>
      <c r="L410" s="206"/>
      <c r="M410" s="700"/>
      <c r="N410" s="205" t="s">
        <v>34</v>
      </c>
      <c r="O410" s="206"/>
      <c r="P410" s="700"/>
      <c r="Q410" s="205" t="s">
        <v>34</v>
      </c>
      <c r="R410" s="206"/>
    </row>
    <row r="411" spans="1:18" s="14" customFormat="1" ht="13.5" hidden="1" outlineLevel="3">
      <c r="A411" s="207"/>
      <c r="B411" s="143"/>
      <c r="C411" s="144" t="s">
        <v>223</v>
      </c>
      <c r="D411" s="227" t="s">
        <v>34</v>
      </c>
      <c r="E411" s="241" t="s">
        <v>227</v>
      </c>
      <c r="F411" s="242"/>
      <c r="G411" s="243">
        <v>0.027</v>
      </c>
      <c r="H411" s="208" t="s">
        <v>34</v>
      </c>
      <c r="I411" s="143"/>
      <c r="J411" s="701"/>
      <c r="K411" s="208" t="s">
        <v>34</v>
      </c>
      <c r="L411" s="209"/>
      <c r="M411" s="701"/>
      <c r="N411" s="208" t="s">
        <v>34</v>
      </c>
      <c r="O411" s="209"/>
      <c r="P411" s="701"/>
      <c r="Q411" s="208" t="s">
        <v>34</v>
      </c>
      <c r="R411" s="209"/>
    </row>
    <row r="412" spans="1:18" s="608" customFormat="1" ht="22.5" customHeight="1" outlineLevel="2" collapsed="1">
      <c r="A412" s="188"/>
      <c r="B412" s="233" t="s">
        <v>712</v>
      </c>
      <c r="C412" s="233" t="s">
        <v>218</v>
      </c>
      <c r="D412" s="234" t="s">
        <v>1837</v>
      </c>
      <c r="E412" s="238" t="s">
        <v>1838</v>
      </c>
      <c r="F412" s="235" t="s">
        <v>292</v>
      </c>
      <c r="G412" s="236">
        <v>0.968</v>
      </c>
      <c r="H412" s="237">
        <v>28282</v>
      </c>
      <c r="I412" s="706">
        <f>ROUND(H412*G412,2)</f>
        <v>27376.98</v>
      </c>
      <c r="J412" s="707"/>
      <c r="K412" s="237">
        <v>28282</v>
      </c>
      <c r="L412" s="708">
        <f>ROUND(K412*J412,2)</f>
        <v>0</v>
      </c>
      <c r="M412" s="707">
        <f>-G412</f>
        <v>-0.968</v>
      </c>
      <c r="N412" s="237">
        <v>28282</v>
      </c>
      <c r="O412" s="708">
        <f>ROUND(N412*M412,2)</f>
        <v>-27376.98</v>
      </c>
      <c r="P412" s="707">
        <f t="shared" si="4"/>
        <v>0</v>
      </c>
      <c r="Q412" s="237">
        <v>28282</v>
      </c>
      <c r="R412" s="708">
        <f>ROUND(Q412*P412,2)</f>
        <v>0</v>
      </c>
    </row>
    <row r="413" spans="1:18" s="13" customFormat="1" ht="13.5" hidden="1" outlineLevel="3">
      <c r="A413" s="204"/>
      <c r="B413" s="142"/>
      <c r="C413" s="144" t="s">
        <v>223</v>
      </c>
      <c r="D413" s="146" t="s">
        <v>34</v>
      </c>
      <c r="E413" s="239" t="s">
        <v>2443</v>
      </c>
      <c r="F413" s="230"/>
      <c r="G413" s="226">
        <v>0.43</v>
      </c>
      <c r="H413" s="205" t="s">
        <v>34</v>
      </c>
      <c r="I413" s="142"/>
      <c r="J413" s="700"/>
      <c r="K413" s="205" t="s">
        <v>34</v>
      </c>
      <c r="L413" s="206"/>
      <c r="M413" s="700"/>
      <c r="N413" s="205" t="s">
        <v>34</v>
      </c>
      <c r="O413" s="206"/>
      <c r="P413" s="700"/>
      <c r="Q413" s="205" t="s">
        <v>34</v>
      </c>
      <c r="R413" s="206"/>
    </row>
    <row r="414" spans="1:18" s="13" customFormat="1" ht="13.5" hidden="1" outlineLevel="3">
      <c r="A414" s="204"/>
      <c r="B414" s="142"/>
      <c r="C414" s="144" t="s">
        <v>223</v>
      </c>
      <c r="D414" s="146" t="s">
        <v>34</v>
      </c>
      <c r="E414" s="239" t="s">
        <v>2444</v>
      </c>
      <c r="F414" s="230"/>
      <c r="G414" s="226">
        <v>0.538</v>
      </c>
      <c r="H414" s="205" t="s">
        <v>34</v>
      </c>
      <c r="I414" s="142"/>
      <c r="J414" s="700"/>
      <c r="K414" s="205" t="s">
        <v>34</v>
      </c>
      <c r="L414" s="206"/>
      <c r="M414" s="700"/>
      <c r="N414" s="205" t="s">
        <v>34</v>
      </c>
      <c r="O414" s="206"/>
      <c r="P414" s="700"/>
      <c r="Q414" s="205" t="s">
        <v>34</v>
      </c>
      <c r="R414" s="206"/>
    </row>
    <row r="415" spans="1:18" s="14" customFormat="1" ht="13.5" hidden="1" outlineLevel="3">
      <c r="A415" s="207"/>
      <c r="B415" s="143"/>
      <c r="C415" s="144" t="s">
        <v>223</v>
      </c>
      <c r="D415" s="227" t="s">
        <v>34</v>
      </c>
      <c r="E415" s="241" t="s">
        <v>227</v>
      </c>
      <c r="F415" s="242"/>
      <c r="G415" s="243">
        <v>0.968</v>
      </c>
      <c r="H415" s="208" t="s">
        <v>34</v>
      </c>
      <c r="I415" s="143"/>
      <c r="J415" s="701"/>
      <c r="K415" s="208" t="s">
        <v>34</v>
      </c>
      <c r="L415" s="209"/>
      <c r="M415" s="701"/>
      <c r="N415" s="208" t="s">
        <v>34</v>
      </c>
      <c r="O415" s="209"/>
      <c r="P415" s="701"/>
      <c r="Q415" s="208" t="s">
        <v>34</v>
      </c>
      <c r="R415" s="209"/>
    </row>
    <row r="416" spans="1:18" s="608" customFormat="1" ht="22.5" customHeight="1" outlineLevel="2" collapsed="1">
      <c r="A416" s="188"/>
      <c r="B416" s="233" t="s">
        <v>719</v>
      </c>
      <c r="C416" s="233" t="s">
        <v>218</v>
      </c>
      <c r="D416" s="234" t="s">
        <v>2445</v>
      </c>
      <c r="E416" s="238" t="s">
        <v>2446</v>
      </c>
      <c r="F416" s="235" t="s">
        <v>221</v>
      </c>
      <c r="G416" s="236">
        <v>1.635</v>
      </c>
      <c r="H416" s="237">
        <v>3483</v>
      </c>
      <c r="I416" s="706">
        <f>ROUND(H416*G416,2)</f>
        <v>5694.71</v>
      </c>
      <c r="J416" s="707"/>
      <c r="K416" s="237">
        <v>3483</v>
      </c>
      <c r="L416" s="708">
        <f>ROUND(K416*J416,2)</f>
        <v>0</v>
      </c>
      <c r="M416" s="707">
        <f>-G416</f>
        <v>-1.635</v>
      </c>
      <c r="N416" s="237">
        <v>3483</v>
      </c>
      <c r="O416" s="708">
        <f>ROUND(N416*M416,2)</f>
        <v>-5694.71</v>
      </c>
      <c r="P416" s="707">
        <f t="shared" si="4"/>
        <v>0</v>
      </c>
      <c r="Q416" s="237">
        <v>3483</v>
      </c>
      <c r="R416" s="708">
        <f>ROUND(Q416*P416,2)</f>
        <v>0</v>
      </c>
    </row>
    <row r="417" spans="1:18" s="12" customFormat="1" ht="13.5" hidden="1" outlineLevel="3">
      <c r="A417" s="214"/>
      <c r="B417" s="141"/>
      <c r="C417" s="144" t="s">
        <v>223</v>
      </c>
      <c r="D417" s="215" t="s">
        <v>34</v>
      </c>
      <c r="E417" s="240" t="s">
        <v>2356</v>
      </c>
      <c r="F417" s="231"/>
      <c r="G417" s="232" t="s">
        <v>34</v>
      </c>
      <c r="H417" s="216" t="s">
        <v>34</v>
      </c>
      <c r="I417" s="141"/>
      <c r="J417" s="702"/>
      <c r="K417" s="216" t="s">
        <v>34</v>
      </c>
      <c r="L417" s="217"/>
      <c r="M417" s="702"/>
      <c r="N417" s="216" t="s">
        <v>34</v>
      </c>
      <c r="O417" s="217"/>
      <c r="P417" s="702"/>
      <c r="Q417" s="216" t="s">
        <v>34</v>
      </c>
      <c r="R417" s="217"/>
    </row>
    <row r="418" spans="1:18" s="13" customFormat="1" ht="13.5" hidden="1" outlineLevel="3">
      <c r="A418" s="204"/>
      <c r="B418" s="142"/>
      <c r="C418" s="144" t="s">
        <v>223</v>
      </c>
      <c r="D418" s="146" t="s">
        <v>34</v>
      </c>
      <c r="E418" s="239" t="s">
        <v>2447</v>
      </c>
      <c r="F418" s="230"/>
      <c r="G418" s="226">
        <v>0.975</v>
      </c>
      <c r="H418" s="205" t="s">
        <v>34</v>
      </c>
      <c r="I418" s="142"/>
      <c r="J418" s="700"/>
      <c r="K418" s="205" t="s">
        <v>34</v>
      </c>
      <c r="L418" s="206"/>
      <c r="M418" s="700"/>
      <c r="N418" s="205" t="s">
        <v>34</v>
      </c>
      <c r="O418" s="206"/>
      <c r="P418" s="700"/>
      <c r="Q418" s="205" t="s">
        <v>34</v>
      </c>
      <c r="R418" s="206"/>
    </row>
    <row r="419" spans="1:18" s="13" customFormat="1" ht="13.5" hidden="1" outlineLevel="3">
      <c r="A419" s="204"/>
      <c r="B419" s="142"/>
      <c r="C419" s="144" t="s">
        <v>223</v>
      </c>
      <c r="D419" s="146" t="s">
        <v>34</v>
      </c>
      <c r="E419" s="239" t="s">
        <v>2448</v>
      </c>
      <c r="F419" s="230"/>
      <c r="G419" s="226">
        <v>-0.251</v>
      </c>
      <c r="H419" s="205" t="s">
        <v>34</v>
      </c>
      <c r="I419" s="142"/>
      <c r="J419" s="700"/>
      <c r="K419" s="205" t="s">
        <v>34</v>
      </c>
      <c r="L419" s="206"/>
      <c r="M419" s="700"/>
      <c r="N419" s="205" t="s">
        <v>34</v>
      </c>
      <c r="O419" s="206"/>
      <c r="P419" s="700"/>
      <c r="Q419" s="205" t="s">
        <v>34</v>
      </c>
      <c r="R419" s="206"/>
    </row>
    <row r="420" spans="1:18" s="13" customFormat="1" ht="13.5" hidden="1" outlineLevel="3">
      <c r="A420" s="204"/>
      <c r="B420" s="142"/>
      <c r="C420" s="144" t="s">
        <v>223</v>
      </c>
      <c r="D420" s="146" t="s">
        <v>34</v>
      </c>
      <c r="E420" s="239" t="s">
        <v>2449</v>
      </c>
      <c r="F420" s="230"/>
      <c r="G420" s="226">
        <v>-0.16</v>
      </c>
      <c r="H420" s="205" t="s">
        <v>34</v>
      </c>
      <c r="I420" s="142"/>
      <c r="J420" s="700"/>
      <c r="K420" s="205" t="s">
        <v>34</v>
      </c>
      <c r="L420" s="206"/>
      <c r="M420" s="700"/>
      <c r="N420" s="205" t="s">
        <v>34</v>
      </c>
      <c r="O420" s="206"/>
      <c r="P420" s="700"/>
      <c r="Q420" s="205" t="s">
        <v>34</v>
      </c>
      <c r="R420" s="206"/>
    </row>
    <row r="421" spans="1:18" s="12" customFormat="1" ht="13.5" hidden="1" outlineLevel="3">
      <c r="A421" s="214"/>
      <c r="B421" s="141"/>
      <c r="C421" s="144" t="s">
        <v>223</v>
      </c>
      <c r="D421" s="215" t="s">
        <v>34</v>
      </c>
      <c r="E421" s="240" t="s">
        <v>2360</v>
      </c>
      <c r="F421" s="231"/>
      <c r="G421" s="232" t="s">
        <v>34</v>
      </c>
      <c r="H421" s="216" t="s">
        <v>34</v>
      </c>
      <c r="I421" s="141"/>
      <c r="J421" s="702"/>
      <c r="K421" s="216" t="s">
        <v>34</v>
      </c>
      <c r="L421" s="217"/>
      <c r="M421" s="702"/>
      <c r="N421" s="216" t="s">
        <v>34</v>
      </c>
      <c r="O421" s="217"/>
      <c r="P421" s="702"/>
      <c r="Q421" s="216" t="s">
        <v>34</v>
      </c>
      <c r="R421" s="217"/>
    </row>
    <row r="422" spans="1:18" s="13" customFormat="1" ht="13.5" hidden="1" outlineLevel="3">
      <c r="A422" s="204"/>
      <c r="B422" s="142"/>
      <c r="C422" s="144" t="s">
        <v>223</v>
      </c>
      <c r="D422" s="146" t="s">
        <v>34</v>
      </c>
      <c r="E422" s="239" t="s">
        <v>2450</v>
      </c>
      <c r="F422" s="230"/>
      <c r="G422" s="226">
        <v>1.688</v>
      </c>
      <c r="H422" s="205" t="s">
        <v>34</v>
      </c>
      <c r="I422" s="142"/>
      <c r="J422" s="700"/>
      <c r="K422" s="205" t="s">
        <v>34</v>
      </c>
      <c r="L422" s="206"/>
      <c r="M422" s="700"/>
      <c r="N422" s="205" t="s">
        <v>34</v>
      </c>
      <c r="O422" s="206"/>
      <c r="P422" s="700"/>
      <c r="Q422" s="205" t="s">
        <v>34</v>
      </c>
      <c r="R422" s="206"/>
    </row>
    <row r="423" spans="1:18" s="13" customFormat="1" ht="13.5" hidden="1" outlineLevel="3">
      <c r="A423" s="204"/>
      <c r="B423" s="142"/>
      <c r="C423" s="144" t="s">
        <v>223</v>
      </c>
      <c r="D423" s="146" t="s">
        <v>34</v>
      </c>
      <c r="E423" s="239" t="s">
        <v>2451</v>
      </c>
      <c r="F423" s="230"/>
      <c r="G423" s="226">
        <v>-0.377</v>
      </c>
      <c r="H423" s="205" t="s">
        <v>34</v>
      </c>
      <c r="I423" s="142"/>
      <c r="J423" s="700"/>
      <c r="K423" s="205" t="s">
        <v>34</v>
      </c>
      <c r="L423" s="206"/>
      <c r="M423" s="700"/>
      <c r="N423" s="205" t="s">
        <v>34</v>
      </c>
      <c r="O423" s="206"/>
      <c r="P423" s="700"/>
      <c r="Q423" s="205" t="s">
        <v>34</v>
      </c>
      <c r="R423" s="206"/>
    </row>
    <row r="424" spans="1:18" s="13" customFormat="1" ht="13.5" hidden="1" outlineLevel="3">
      <c r="A424" s="204"/>
      <c r="B424" s="142"/>
      <c r="C424" s="144" t="s">
        <v>223</v>
      </c>
      <c r="D424" s="146" t="s">
        <v>34</v>
      </c>
      <c r="E424" s="239" t="s">
        <v>2452</v>
      </c>
      <c r="F424" s="230"/>
      <c r="G424" s="226">
        <v>-0.24</v>
      </c>
      <c r="H424" s="205" t="s">
        <v>34</v>
      </c>
      <c r="I424" s="142"/>
      <c r="J424" s="700"/>
      <c r="K424" s="205" t="s">
        <v>34</v>
      </c>
      <c r="L424" s="206"/>
      <c r="M424" s="700"/>
      <c r="N424" s="205" t="s">
        <v>34</v>
      </c>
      <c r="O424" s="206"/>
      <c r="P424" s="700"/>
      <c r="Q424" s="205" t="s">
        <v>34</v>
      </c>
      <c r="R424" s="206"/>
    </row>
    <row r="425" spans="1:18" s="14" customFormat="1" ht="13.5" hidden="1" outlineLevel="3">
      <c r="A425" s="207"/>
      <c r="B425" s="143"/>
      <c r="C425" s="144" t="s">
        <v>223</v>
      </c>
      <c r="D425" s="227" t="s">
        <v>34</v>
      </c>
      <c r="E425" s="241" t="s">
        <v>227</v>
      </c>
      <c r="F425" s="242"/>
      <c r="G425" s="243">
        <v>1.635</v>
      </c>
      <c r="H425" s="208" t="s">
        <v>34</v>
      </c>
      <c r="I425" s="143"/>
      <c r="J425" s="701"/>
      <c r="K425" s="208" t="s">
        <v>34</v>
      </c>
      <c r="L425" s="209"/>
      <c r="M425" s="701"/>
      <c r="N425" s="208" t="s">
        <v>34</v>
      </c>
      <c r="O425" s="209"/>
      <c r="P425" s="701"/>
      <c r="Q425" s="208" t="s">
        <v>34</v>
      </c>
      <c r="R425" s="209"/>
    </row>
    <row r="426" spans="1:18" s="608" customFormat="1" ht="22.5" customHeight="1" outlineLevel="2" collapsed="1">
      <c r="A426" s="188"/>
      <c r="B426" s="233" t="s">
        <v>722</v>
      </c>
      <c r="C426" s="233" t="s">
        <v>218</v>
      </c>
      <c r="D426" s="234" t="s">
        <v>1864</v>
      </c>
      <c r="E426" s="238" t="s">
        <v>1865</v>
      </c>
      <c r="F426" s="235" t="s">
        <v>265</v>
      </c>
      <c r="G426" s="236">
        <v>3.232</v>
      </c>
      <c r="H426" s="237">
        <v>1253.9</v>
      </c>
      <c r="I426" s="706">
        <f>ROUND(H426*G426,2)</f>
        <v>4052.6</v>
      </c>
      <c r="J426" s="707"/>
      <c r="K426" s="237">
        <v>1253.9</v>
      </c>
      <c r="L426" s="708">
        <f>ROUND(K426*J426,2)</f>
        <v>0</v>
      </c>
      <c r="M426" s="707">
        <f>-G426</f>
        <v>-3.232</v>
      </c>
      <c r="N426" s="237">
        <v>1253.9</v>
      </c>
      <c r="O426" s="708">
        <f>ROUND(N426*M426,2)</f>
        <v>-4052.6</v>
      </c>
      <c r="P426" s="707">
        <f aca="true" t="shared" si="5" ref="P426:P486">M426+J426+G426</f>
        <v>0</v>
      </c>
      <c r="Q426" s="237">
        <v>1253.9</v>
      </c>
      <c r="R426" s="708">
        <f>ROUND(Q426*P426,2)</f>
        <v>0</v>
      </c>
    </row>
    <row r="427" spans="1:18" s="12" customFormat="1" ht="13.5" hidden="1" outlineLevel="3">
      <c r="A427" s="214"/>
      <c r="B427" s="141"/>
      <c r="C427" s="144" t="s">
        <v>223</v>
      </c>
      <c r="D427" s="215" t="s">
        <v>34</v>
      </c>
      <c r="E427" s="240" t="s">
        <v>2356</v>
      </c>
      <c r="F427" s="231"/>
      <c r="G427" s="232" t="s">
        <v>34</v>
      </c>
      <c r="H427" s="216" t="s">
        <v>34</v>
      </c>
      <c r="I427" s="141"/>
      <c r="J427" s="702"/>
      <c r="K427" s="216" t="s">
        <v>34</v>
      </c>
      <c r="L427" s="217"/>
      <c r="M427" s="702"/>
      <c r="N427" s="216" t="s">
        <v>34</v>
      </c>
      <c r="O427" s="217"/>
      <c r="P427" s="702"/>
      <c r="Q427" s="216" t="s">
        <v>34</v>
      </c>
      <c r="R427" s="217"/>
    </row>
    <row r="428" spans="1:18" s="13" customFormat="1" ht="13.5" hidden="1" outlineLevel="3">
      <c r="A428" s="204"/>
      <c r="B428" s="142"/>
      <c r="C428" s="144" t="s">
        <v>223</v>
      </c>
      <c r="D428" s="146" t="s">
        <v>34</v>
      </c>
      <c r="E428" s="239" t="s">
        <v>2447</v>
      </c>
      <c r="F428" s="230"/>
      <c r="G428" s="226">
        <v>0.975</v>
      </c>
      <c r="H428" s="205" t="s">
        <v>34</v>
      </c>
      <c r="I428" s="142"/>
      <c r="J428" s="700"/>
      <c r="K428" s="205" t="s">
        <v>34</v>
      </c>
      <c r="L428" s="206"/>
      <c r="M428" s="700"/>
      <c r="N428" s="205" t="s">
        <v>34</v>
      </c>
      <c r="O428" s="206"/>
      <c r="P428" s="700"/>
      <c r="Q428" s="205" t="s">
        <v>34</v>
      </c>
      <c r="R428" s="206"/>
    </row>
    <row r="429" spans="1:18" s="13" customFormat="1" ht="13.5" hidden="1" outlineLevel="3">
      <c r="A429" s="204"/>
      <c r="B429" s="142"/>
      <c r="C429" s="144" t="s">
        <v>223</v>
      </c>
      <c r="D429" s="146" t="s">
        <v>34</v>
      </c>
      <c r="E429" s="239" t="s">
        <v>2453</v>
      </c>
      <c r="F429" s="230"/>
      <c r="G429" s="226">
        <v>1.257</v>
      </c>
      <c r="H429" s="205" t="s">
        <v>34</v>
      </c>
      <c r="I429" s="142"/>
      <c r="J429" s="700"/>
      <c r="K429" s="205" t="s">
        <v>34</v>
      </c>
      <c r="L429" s="206"/>
      <c r="M429" s="700"/>
      <c r="N429" s="205" t="s">
        <v>34</v>
      </c>
      <c r="O429" s="206"/>
      <c r="P429" s="700"/>
      <c r="Q429" s="205" t="s">
        <v>34</v>
      </c>
      <c r="R429" s="206"/>
    </row>
    <row r="430" spans="1:18" s="13" customFormat="1" ht="13.5" hidden="1" outlineLevel="3">
      <c r="A430" s="204"/>
      <c r="B430" s="142"/>
      <c r="C430" s="144" t="s">
        <v>223</v>
      </c>
      <c r="D430" s="146" t="s">
        <v>34</v>
      </c>
      <c r="E430" s="239" t="s">
        <v>2454</v>
      </c>
      <c r="F430" s="230"/>
      <c r="G430" s="226">
        <v>0.4</v>
      </c>
      <c r="H430" s="205" t="s">
        <v>34</v>
      </c>
      <c r="I430" s="142"/>
      <c r="J430" s="700"/>
      <c r="K430" s="205" t="s">
        <v>34</v>
      </c>
      <c r="L430" s="206"/>
      <c r="M430" s="700"/>
      <c r="N430" s="205" t="s">
        <v>34</v>
      </c>
      <c r="O430" s="206"/>
      <c r="P430" s="700"/>
      <c r="Q430" s="205" t="s">
        <v>34</v>
      </c>
      <c r="R430" s="206"/>
    </row>
    <row r="431" spans="1:18" s="12" customFormat="1" ht="13.5" hidden="1" outlineLevel="3">
      <c r="A431" s="214"/>
      <c r="B431" s="141"/>
      <c r="C431" s="144" t="s">
        <v>223</v>
      </c>
      <c r="D431" s="215" t="s">
        <v>34</v>
      </c>
      <c r="E431" s="240" t="s">
        <v>2360</v>
      </c>
      <c r="F431" s="231"/>
      <c r="G431" s="232" t="s">
        <v>34</v>
      </c>
      <c r="H431" s="216" t="s">
        <v>34</v>
      </c>
      <c r="I431" s="141"/>
      <c r="J431" s="702"/>
      <c r="K431" s="216" t="s">
        <v>34</v>
      </c>
      <c r="L431" s="217"/>
      <c r="M431" s="702"/>
      <c r="N431" s="216" t="s">
        <v>34</v>
      </c>
      <c r="O431" s="217"/>
      <c r="P431" s="702"/>
      <c r="Q431" s="216" t="s">
        <v>34</v>
      </c>
      <c r="R431" s="217"/>
    </row>
    <row r="432" spans="1:18" s="13" customFormat="1" ht="13.5" hidden="1" outlineLevel="3">
      <c r="A432" s="204"/>
      <c r="B432" s="142"/>
      <c r="C432" s="144" t="s">
        <v>223</v>
      </c>
      <c r="D432" s="146" t="s">
        <v>34</v>
      </c>
      <c r="E432" s="239" t="s">
        <v>2455</v>
      </c>
      <c r="F432" s="230"/>
      <c r="G432" s="226">
        <v>0.6</v>
      </c>
      <c r="H432" s="205" t="s">
        <v>34</v>
      </c>
      <c r="I432" s="142"/>
      <c r="J432" s="700"/>
      <c r="K432" s="205" t="s">
        <v>34</v>
      </c>
      <c r="L432" s="206"/>
      <c r="M432" s="700"/>
      <c r="N432" s="205" t="s">
        <v>34</v>
      </c>
      <c r="O432" s="206"/>
      <c r="P432" s="700"/>
      <c r="Q432" s="205" t="s">
        <v>34</v>
      </c>
      <c r="R432" s="206"/>
    </row>
    <row r="433" spans="1:18" s="14" customFormat="1" ht="13.5" hidden="1" outlineLevel="3">
      <c r="A433" s="207"/>
      <c r="B433" s="143"/>
      <c r="C433" s="144" t="s">
        <v>223</v>
      </c>
      <c r="D433" s="227" t="s">
        <v>34</v>
      </c>
      <c r="E433" s="241" t="s">
        <v>227</v>
      </c>
      <c r="F433" s="242"/>
      <c r="G433" s="243">
        <v>3.232</v>
      </c>
      <c r="H433" s="208" t="s">
        <v>34</v>
      </c>
      <c r="I433" s="143"/>
      <c r="J433" s="701"/>
      <c r="K433" s="208" t="s">
        <v>34</v>
      </c>
      <c r="L433" s="209"/>
      <c r="M433" s="701"/>
      <c r="N433" s="208" t="s">
        <v>34</v>
      </c>
      <c r="O433" s="209"/>
      <c r="P433" s="701"/>
      <c r="Q433" s="208" t="s">
        <v>34</v>
      </c>
      <c r="R433" s="209"/>
    </row>
    <row r="434" spans="1:18" s="608" customFormat="1" ht="22.5" customHeight="1" outlineLevel="2" collapsed="1">
      <c r="A434" s="188"/>
      <c r="B434" s="233" t="s">
        <v>724</v>
      </c>
      <c r="C434" s="233" t="s">
        <v>218</v>
      </c>
      <c r="D434" s="234" t="s">
        <v>1945</v>
      </c>
      <c r="E434" s="238" t="s">
        <v>1946</v>
      </c>
      <c r="F434" s="235" t="s">
        <v>366</v>
      </c>
      <c r="G434" s="236">
        <v>2.9</v>
      </c>
      <c r="H434" s="237">
        <v>7175</v>
      </c>
      <c r="I434" s="706">
        <f>ROUND(H434*G434,2)</f>
        <v>20807.5</v>
      </c>
      <c r="J434" s="707"/>
      <c r="K434" s="237">
        <v>7175</v>
      </c>
      <c r="L434" s="708">
        <f>ROUND(K434*J434,2)</f>
        <v>0</v>
      </c>
      <c r="M434" s="707">
        <f>-G434</f>
        <v>-2.9</v>
      </c>
      <c r="N434" s="237">
        <v>7175</v>
      </c>
      <c r="O434" s="708">
        <f>ROUND(N434*M434,2)</f>
        <v>-20807.5</v>
      </c>
      <c r="P434" s="707">
        <f t="shared" si="5"/>
        <v>0</v>
      </c>
      <c r="Q434" s="237">
        <v>7175</v>
      </c>
      <c r="R434" s="708">
        <f>ROUND(Q434*P434,2)</f>
        <v>0</v>
      </c>
    </row>
    <row r="435" spans="1:18" s="13" customFormat="1" ht="13.5" hidden="1" outlineLevel="3">
      <c r="A435" s="204"/>
      <c r="B435" s="142"/>
      <c r="C435" s="144" t="s">
        <v>223</v>
      </c>
      <c r="D435" s="146" t="s">
        <v>34</v>
      </c>
      <c r="E435" s="239" t="s">
        <v>2456</v>
      </c>
      <c r="F435" s="230"/>
      <c r="G435" s="226">
        <v>1.9</v>
      </c>
      <c r="H435" s="205" t="s">
        <v>34</v>
      </c>
      <c r="I435" s="142"/>
      <c r="J435" s="700"/>
      <c r="K435" s="205" t="s">
        <v>34</v>
      </c>
      <c r="L435" s="206"/>
      <c r="M435" s="700"/>
      <c r="N435" s="205" t="s">
        <v>34</v>
      </c>
      <c r="O435" s="206"/>
      <c r="P435" s="700"/>
      <c r="Q435" s="205" t="s">
        <v>34</v>
      </c>
      <c r="R435" s="206"/>
    </row>
    <row r="436" spans="1:18" s="13" customFormat="1" ht="13.5" hidden="1" outlineLevel="3">
      <c r="A436" s="204"/>
      <c r="B436" s="142"/>
      <c r="C436" s="144" t="s">
        <v>223</v>
      </c>
      <c r="D436" s="146" t="s">
        <v>34</v>
      </c>
      <c r="E436" s="239" t="s">
        <v>2457</v>
      </c>
      <c r="F436" s="230"/>
      <c r="G436" s="226">
        <v>1</v>
      </c>
      <c r="H436" s="205" t="s">
        <v>34</v>
      </c>
      <c r="I436" s="142"/>
      <c r="J436" s="700"/>
      <c r="K436" s="205" t="s">
        <v>34</v>
      </c>
      <c r="L436" s="206"/>
      <c r="M436" s="700"/>
      <c r="N436" s="205" t="s">
        <v>34</v>
      </c>
      <c r="O436" s="206"/>
      <c r="P436" s="700"/>
      <c r="Q436" s="205" t="s">
        <v>34</v>
      </c>
      <c r="R436" s="206"/>
    </row>
    <row r="437" spans="1:18" s="14" customFormat="1" ht="13.5" hidden="1" outlineLevel="3">
      <c r="A437" s="207"/>
      <c r="B437" s="143"/>
      <c r="C437" s="144" t="s">
        <v>223</v>
      </c>
      <c r="D437" s="227" t="s">
        <v>34</v>
      </c>
      <c r="E437" s="241" t="s">
        <v>227</v>
      </c>
      <c r="F437" s="242"/>
      <c r="G437" s="243">
        <v>2.9</v>
      </c>
      <c r="H437" s="208" t="s">
        <v>34</v>
      </c>
      <c r="I437" s="143"/>
      <c r="J437" s="701"/>
      <c r="K437" s="208" t="s">
        <v>34</v>
      </c>
      <c r="L437" s="209"/>
      <c r="M437" s="701"/>
      <c r="N437" s="208" t="s">
        <v>34</v>
      </c>
      <c r="O437" s="209"/>
      <c r="P437" s="701"/>
      <c r="Q437" s="208" t="s">
        <v>34</v>
      </c>
      <c r="R437" s="209"/>
    </row>
    <row r="438" spans="1:18" s="608" customFormat="1" ht="22.5" customHeight="1" outlineLevel="2" collapsed="1">
      <c r="A438" s="188"/>
      <c r="B438" s="233" t="s">
        <v>727</v>
      </c>
      <c r="C438" s="233" t="s">
        <v>218</v>
      </c>
      <c r="D438" s="234" t="s">
        <v>1388</v>
      </c>
      <c r="E438" s="238" t="s">
        <v>2458</v>
      </c>
      <c r="F438" s="235" t="s">
        <v>366</v>
      </c>
      <c r="G438" s="236">
        <v>34.8</v>
      </c>
      <c r="H438" s="237">
        <v>390.1</v>
      </c>
      <c r="I438" s="706">
        <f>ROUND(H438*G438,2)</f>
        <v>13575.48</v>
      </c>
      <c r="J438" s="707"/>
      <c r="K438" s="237">
        <v>390.1</v>
      </c>
      <c r="L438" s="708">
        <f>ROUND(K438*J438,2)</f>
        <v>0</v>
      </c>
      <c r="M438" s="707">
        <f>-G438</f>
        <v>-34.8</v>
      </c>
      <c r="N438" s="237">
        <v>390.1</v>
      </c>
      <c r="O438" s="708">
        <f>ROUND(N438*M438,2)</f>
        <v>-13575.48</v>
      </c>
      <c r="P438" s="707">
        <f t="shared" si="5"/>
        <v>0</v>
      </c>
      <c r="Q438" s="237">
        <v>390.1</v>
      </c>
      <c r="R438" s="708">
        <f>ROUND(Q438*P438,2)</f>
        <v>0</v>
      </c>
    </row>
    <row r="439" spans="1:18" s="12" customFormat="1" ht="13.5" hidden="1" outlineLevel="3">
      <c r="A439" s="214"/>
      <c r="B439" s="141"/>
      <c r="C439" s="144" t="s">
        <v>223</v>
      </c>
      <c r="D439" s="215" t="s">
        <v>34</v>
      </c>
      <c r="E439" s="240" t="s">
        <v>500</v>
      </c>
      <c r="F439" s="231"/>
      <c r="G439" s="232" t="s">
        <v>34</v>
      </c>
      <c r="H439" s="216" t="s">
        <v>34</v>
      </c>
      <c r="I439" s="141"/>
      <c r="J439" s="702"/>
      <c r="K439" s="216" t="s">
        <v>34</v>
      </c>
      <c r="L439" s="217"/>
      <c r="M439" s="702"/>
      <c r="N439" s="216" t="s">
        <v>34</v>
      </c>
      <c r="O439" s="217"/>
      <c r="P439" s="702"/>
      <c r="Q439" s="216" t="s">
        <v>34</v>
      </c>
      <c r="R439" s="217"/>
    </row>
    <row r="440" spans="1:18" s="13" customFormat="1" ht="13.5" hidden="1" outlineLevel="3">
      <c r="A440" s="204"/>
      <c r="B440" s="142"/>
      <c r="C440" s="144" t="s">
        <v>223</v>
      </c>
      <c r="D440" s="146" t="s">
        <v>34</v>
      </c>
      <c r="E440" s="239" t="s">
        <v>2459</v>
      </c>
      <c r="F440" s="230"/>
      <c r="G440" s="226">
        <v>16.7</v>
      </c>
      <c r="H440" s="205" t="s">
        <v>34</v>
      </c>
      <c r="I440" s="142"/>
      <c r="J440" s="700"/>
      <c r="K440" s="205" t="s">
        <v>34</v>
      </c>
      <c r="L440" s="206"/>
      <c r="M440" s="700"/>
      <c r="N440" s="205" t="s">
        <v>34</v>
      </c>
      <c r="O440" s="206"/>
      <c r="P440" s="700"/>
      <c r="Q440" s="205" t="s">
        <v>34</v>
      </c>
      <c r="R440" s="206"/>
    </row>
    <row r="441" spans="1:18" s="13" customFormat="1" ht="13.5" hidden="1" outlineLevel="3">
      <c r="A441" s="204"/>
      <c r="B441" s="142"/>
      <c r="C441" s="144" t="s">
        <v>223</v>
      </c>
      <c r="D441" s="146" t="s">
        <v>34</v>
      </c>
      <c r="E441" s="239" t="s">
        <v>2460</v>
      </c>
      <c r="F441" s="230"/>
      <c r="G441" s="226">
        <v>18.1</v>
      </c>
      <c r="H441" s="205" t="s">
        <v>34</v>
      </c>
      <c r="I441" s="142"/>
      <c r="J441" s="700"/>
      <c r="K441" s="205" t="s">
        <v>34</v>
      </c>
      <c r="L441" s="206"/>
      <c r="M441" s="700"/>
      <c r="N441" s="205" t="s">
        <v>34</v>
      </c>
      <c r="O441" s="206"/>
      <c r="P441" s="700"/>
      <c r="Q441" s="205" t="s">
        <v>34</v>
      </c>
      <c r="R441" s="206"/>
    </row>
    <row r="442" spans="1:18" s="14" customFormat="1" ht="13.5" hidden="1" outlineLevel="3">
      <c r="A442" s="207"/>
      <c r="B442" s="143"/>
      <c r="C442" s="144" t="s">
        <v>223</v>
      </c>
      <c r="D442" s="227" t="s">
        <v>34</v>
      </c>
      <c r="E442" s="241" t="s">
        <v>227</v>
      </c>
      <c r="F442" s="242"/>
      <c r="G442" s="243">
        <v>34.8</v>
      </c>
      <c r="H442" s="208" t="s">
        <v>34</v>
      </c>
      <c r="I442" s="143"/>
      <c r="J442" s="701"/>
      <c r="K442" s="208" t="s">
        <v>34</v>
      </c>
      <c r="L442" s="209"/>
      <c r="M442" s="701"/>
      <c r="N442" s="208" t="s">
        <v>34</v>
      </c>
      <c r="O442" s="209"/>
      <c r="P442" s="701"/>
      <c r="Q442" s="208" t="s">
        <v>34</v>
      </c>
      <c r="R442" s="209"/>
    </row>
    <row r="443" spans="1:18" s="608" customFormat="1" ht="22.5" customHeight="1" outlineLevel="2" collapsed="1">
      <c r="A443" s="188"/>
      <c r="B443" s="233" t="s">
        <v>729</v>
      </c>
      <c r="C443" s="233" t="s">
        <v>218</v>
      </c>
      <c r="D443" s="234" t="s">
        <v>1392</v>
      </c>
      <c r="E443" s="238" t="s">
        <v>1393</v>
      </c>
      <c r="F443" s="235" t="s">
        <v>366</v>
      </c>
      <c r="G443" s="236">
        <v>13</v>
      </c>
      <c r="H443" s="237">
        <v>390.1</v>
      </c>
      <c r="I443" s="706">
        <f>ROUND(H443*G443,2)</f>
        <v>5071.3</v>
      </c>
      <c r="J443" s="707"/>
      <c r="K443" s="237">
        <v>390.1</v>
      </c>
      <c r="L443" s="708">
        <f>ROUND(K443*J443,2)</f>
        <v>0</v>
      </c>
      <c r="M443" s="707">
        <f>-G443</f>
        <v>-13</v>
      </c>
      <c r="N443" s="237">
        <v>390.1</v>
      </c>
      <c r="O443" s="708">
        <f>ROUND(N443*M443,2)</f>
        <v>-5071.3</v>
      </c>
      <c r="P443" s="707">
        <f t="shared" si="5"/>
        <v>0</v>
      </c>
      <c r="Q443" s="237">
        <v>390.1</v>
      </c>
      <c r="R443" s="708">
        <f>ROUND(Q443*P443,2)</f>
        <v>0</v>
      </c>
    </row>
    <row r="444" spans="1:18" s="12" customFormat="1" ht="13.5" hidden="1" outlineLevel="3">
      <c r="A444" s="214"/>
      <c r="B444" s="141"/>
      <c r="C444" s="144" t="s">
        <v>223</v>
      </c>
      <c r="D444" s="215" t="s">
        <v>34</v>
      </c>
      <c r="E444" s="240" t="s">
        <v>500</v>
      </c>
      <c r="F444" s="231"/>
      <c r="G444" s="232" t="s">
        <v>34</v>
      </c>
      <c r="H444" s="216" t="s">
        <v>34</v>
      </c>
      <c r="I444" s="141"/>
      <c r="J444" s="702"/>
      <c r="K444" s="216" t="s">
        <v>34</v>
      </c>
      <c r="L444" s="217"/>
      <c r="M444" s="702"/>
      <c r="N444" s="216" t="s">
        <v>34</v>
      </c>
      <c r="O444" s="217"/>
      <c r="P444" s="702"/>
      <c r="Q444" s="216" t="s">
        <v>34</v>
      </c>
      <c r="R444" s="217"/>
    </row>
    <row r="445" spans="1:18" s="13" customFormat="1" ht="13.5" hidden="1" outlineLevel="3">
      <c r="A445" s="204"/>
      <c r="B445" s="142"/>
      <c r="C445" s="144" t="s">
        <v>223</v>
      </c>
      <c r="D445" s="146" t="s">
        <v>34</v>
      </c>
      <c r="E445" s="239" t="s">
        <v>2461</v>
      </c>
      <c r="F445" s="230"/>
      <c r="G445" s="226">
        <v>5.8</v>
      </c>
      <c r="H445" s="205" t="s">
        <v>34</v>
      </c>
      <c r="I445" s="142"/>
      <c r="J445" s="700"/>
      <c r="K445" s="205" t="s">
        <v>34</v>
      </c>
      <c r="L445" s="206"/>
      <c r="M445" s="700"/>
      <c r="N445" s="205" t="s">
        <v>34</v>
      </c>
      <c r="O445" s="206"/>
      <c r="P445" s="700"/>
      <c r="Q445" s="205" t="s">
        <v>34</v>
      </c>
      <c r="R445" s="206"/>
    </row>
    <row r="446" spans="1:18" s="13" customFormat="1" ht="13.5" hidden="1" outlineLevel="3">
      <c r="A446" s="204"/>
      <c r="B446" s="142"/>
      <c r="C446" s="144" t="s">
        <v>223</v>
      </c>
      <c r="D446" s="146" t="s">
        <v>34</v>
      </c>
      <c r="E446" s="239" t="s">
        <v>2462</v>
      </c>
      <c r="F446" s="230"/>
      <c r="G446" s="226">
        <v>7.2</v>
      </c>
      <c r="H446" s="205" t="s">
        <v>34</v>
      </c>
      <c r="I446" s="142"/>
      <c r="J446" s="700"/>
      <c r="K446" s="205" t="s">
        <v>34</v>
      </c>
      <c r="L446" s="206"/>
      <c r="M446" s="700"/>
      <c r="N446" s="205" t="s">
        <v>34</v>
      </c>
      <c r="O446" s="206"/>
      <c r="P446" s="700"/>
      <c r="Q446" s="205" t="s">
        <v>34</v>
      </c>
      <c r="R446" s="206"/>
    </row>
    <row r="447" spans="1:18" s="14" customFormat="1" ht="13.5" hidden="1" outlineLevel="3">
      <c r="A447" s="207"/>
      <c r="B447" s="143"/>
      <c r="C447" s="144" t="s">
        <v>223</v>
      </c>
      <c r="D447" s="227" t="s">
        <v>34</v>
      </c>
      <c r="E447" s="241" t="s">
        <v>227</v>
      </c>
      <c r="F447" s="242"/>
      <c r="G447" s="243">
        <v>13</v>
      </c>
      <c r="H447" s="208" t="s">
        <v>34</v>
      </c>
      <c r="I447" s="143"/>
      <c r="J447" s="701"/>
      <c r="K447" s="208" t="s">
        <v>34</v>
      </c>
      <c r="L447" s="209"/>
      <c r="M447" s="701"/>
      <c r="N447" s="208" t="s">
        <v>34</v>
      </c>
      <c r="O447" s="209"/>
      <c r="P447" s="701"/>
      <c r="Q447" s="208" t="s">
        <v>34</v>
      </c>
      <c r="R447" s="209"/>
    </row>
    <row r="448" spans="1:18" s="608" customFormat="1" ht="31.5" customHeight="1" outlineLevel="2">
      <c r="A448" s="188"/>
      <c r="B448" s="233" t="s">
        <v>738</v>
      </c>
      <c r="C448" s="233" t="s">
        <v>218</v>
      </c>
      <c r="D448" s="234" t="s">
        <v>2463</v>
      </c>
      <c r="E448" s="238" t="s">
        <v>2464</v>
      </c>
      <c r="F448" s="235" t="s">
        <v>1005</v>
      </c>
      <c r="G448" s="236">
        <v>1</v>
      </c>
      <c r="H448" s="237">
        <v>12706</v>
      </c>
      <c r="I448" s="706">
        <f>ROUND(H448*G448,2)</f>
        <v>12706</v>
      </c>
      <c r="J448" s="707"/>
      <c r="K448" s="237">
        <v>12706</v>
      </c>
      <c r="L448" s="708">
        <f>ROUND(K448*J448,2)</f>
        <v>0</v>
      </c>
      <c r="M448" s="707">
        <f>-G448</f>
        <v>-1</v>
      </c>
      <c r="N448" s="237">
        <v>12706</v>
      </c>
      <c r="O448" s="708">
        <f>ROUND(N448*M448,2)</f>
        <v>-12706</v>
      </c>
      <c r="P448" s="707">
        <f t="shared" si="5"/>
        <v>0</v>
      </c>
      <c r="Q448" s="237">
        <v>12706</v>
      </c>
      <c r="R448" s="708">
        <f>ROUND(Q448*P448,2)</f>
        <v>0</v>
      </c>
    </row>
    <row r="449" spans="1:18" s="608" customFormat="1" ht="31.5" customHeight="1" outlineLevel="2">
      <c r="A449" s="188"/>
      <c r="B449" s="233" t="s">
        <v>740</v>
      </c>
      <c r="C449" s="233" t="s">
        <v>218</v>
      </c>
      <c r="D449" s="234" t="s">
        <v>2465</v>
      </c>
      <c r="E449" s="238" t="s">
        <v>2466</v>
      </c>
      <c r="F449" s="235" t="s">
        <v>1005</v>
      </c>
      <c r="G449" s="236">
        <v>1</v>
      </c>
      <c r="H449" s="237">
        <v>18432</v>
      </c>
      <c r="I449" s="706">
        <f>ROUND(H449*G449,2)</f>
        <v>18432</v>
      </c>
      <c r="J449" s="707"/>
      <c r="K449" s="237">
        <v>18432</v>
      </c>
      <c r="L449" s="708">
        <f>ROUND(K449*J449,2)</f>
        <v>0</v>
      </c>
      <c r="M449" s="707">
        <f>-G449</f>
        <v>-1</v>
      </c>
      <c r="N449" s="237">
        <v>18432</v>
      </c>
      <c r="O449" s="708">
        <f>ROUND(N449*M449,2)</f>
        <v>-18432</v>
      </c>
      <c r="P449" s="707">
        <f t="shared" si="5"/>
        <v>0</v>
      </c>
      <c r="Q449" s="237">
        <v>18432</v>
      </c>
      <c r="R449" s="708">
        <f>ROUND(Q449*P449,2)</f>
        <v>0</v>
      </c>
    </row>
    <row r="450" spans="1:18" s="692" customFormat="1" ht="24.6" customHeight="1" outlineLevel="2">
      <c r="A450" s="188"/>
      <c r="B450" s="262" t="s">
        <v>3779</v>
      </c>
      <c r="C450" s="262" t="s">
        <v>218</v>
      </c>
      <c r="D450" s="263" t="s">
        <v>3793</v>
      </c>
      <c r="E450" s="264" t="s">
        <v>3794</v>
      </c>
      <c r="F450" s="265" t="s">
        <v>1005</v>
      </c>
      <c r="G450" s="266"/>
      <c r="H450" s="267">
        <v>13709.2</v>
      </c>
      <c r="I450" s="710">
        <f>ROUND(H450*G450,2)</f>
        <v>0</v>
      </c>
      <c r="J450" s="711">
        <v>1</v>
      </c>
      <c r="K450" s="267">
        <v>13709.2</v>
      </c>
      <c r="L450" s="712">
        <f>ROUND(K450*J450,2)</f>
        <v>13709.2</v>
      </c>
      <c r="M450" s="711"/>
      <c r="N450" s="267">
        <v>13709.2</v>
      </c>
      <c r="O450" s="712">
        <f>ROUND(N450*M450,2)</f>
        <v>0</v>
      </c>
      <c r="P450" s="711">
        <f t="shared" si="5"/>
        <v>1</v>
      </c>
      <c r="Q450" s="267">
        <v>13709.2</v>
      </c>
      <c r="R450" s="712">
        <f>ROUND(Q450*P450,2)</f>
        <v>13709.2</v>
      </c>
    </row>
    <row r="451" spans="1:18" s="692" customFormat="1" ht="24.6" customHeight="1" outlineLevel="2">
      <c r="A451" s="188"/>
      <c r="B451" s="741" t="s">
        <v>3780</v>
      </c>
      <c r="C451" s="741" t="s">
        <v>316</v>
      </c>
      <c r="D451" s="742" t="s">
        <v>3788</v>
      </c>
      <c r="E451" s="743" t="s">
        <v>3789</v>
      </c>
      <c r="F451" s="744" t="s">
        <v>1005</v>
      </c>
      <c r="G451" s="745"/>
      <c r="H451" s="746">
        <v>5216</v>
      </c>
      <c r="I451" s="747">
        <f aca="true" t="shared" si="6" ref="I451:I452">ROUND(H451*G451,2)</f>
        <v>0</v>
      </c>
      <c r="J451" s="748">
        <v>2</v>
      </c>
      <c r="K451" s="746">
        <v>5216</v>
      </c>
      <c r="L451" s="749">
        <f aca="true" t="shared" si="7" ref="L451:L452">ROUND(K451*J451,2)</f>
        <v>10432</v>
      </c>
      <c r="M451" s="748"/>
      <c r="N451" s="746">
        <v>5216</v>
      </c>
      <c r="O451" s="749">
        <f aca="true" t="shared" si="8" ref="O451:O452">ROUND(N451*M451,2)</f>
        <v>0</v>
      </c>
      <c r="P451" s="748">
        <f t="shared" si="5"/>
        <v>2</v>
      </c>
      <c r="Q451" s="746">
        <v>5216</v>
      </c>
      <c r="R451" s="749">
        <f aca="true" t="shared" si="9" ref="R451:R452">ROUND(Q451*P451,2)</f>
        <v>10432</v>
      </c>
    </row>
    <row r="452" spans="1:18" s="692" customFormat="1" ht="24.6" customHeight="1" outlineLevel="2">
      <c r="A452" s="188"/>
      <c r="B452" s="741" t="s">
        <v>3781</v>
      </c>
      <c r="C452" s="741" t="s">
        <v>316</v>
      </c>
      <c r="D452" s="742" t="s">
        <v>3777</v>
      </c>
      <c r="E452" s="743" t="s">
        <v>3783</v>
      </c>
      <c r="F452" s="744" t="s">
        <v>1005</v>
      </c>
      <c r="G452" s="745"/>
      <c r="H452" s="746">
        <f>31520*1.15</f>
        <v>36248</v>
      </c>
      <c r="I452" s="747">
        <f t="shared" si="6"/>
        <v>0</v>
      </c>
      <c r="J452" s="748">
        <v>2</v>
      </c>
      <c r="K452" s="746">
        <f>H452</f>
        <v>36248</v>
      </c>
      <c r="L452" s="749">
        <f t="shared" si="7"/>
        <v>72496</v>
      </c>
      <c r="M452" s="748"/>
      <c r="N452" s="746">
        <f>H452</f>
        <v>36248</v>
      </c>
      <c r="O452" s="749">
        <f t="shared" si="8"/>
        <v>0</v>
      </c>
      <c r="P452" s="748">
        <f t="shared" si="5"/>
        <v>2</v>
      </c>
      <c r="Q452" s="746">
        <f>H452</f>
        <v>36248</v>
      </c>
      <c r="R452" s="749">
        <f t="shared" si="9"/>
        <v>72496</v>
      </c>
    </row>
    <row r="453" spans="1:18" s="692" customFormat="1" ht="24.6" customHeight="1" outlineLevel="2">
      <c r="A453" s="188"/>
      <c r="B453" s="741" t="s">
        <v>3784</v>
      </c>
      <c r="C453" s="741" t="s">
        <v>316</v>
      </c>
      <c r="D453" s="742" t="s">
        <v>3786</v>
      </c>
      <c r="E453" s="743" t="s">
        <v>3787</v>
      </c>
      <c r="F453" s="744" t="s">
        <v>1005</v>
      </c>
      <c r="G453" s="745"/>
      <c r="H453" s="746">
        <v>4657.5</v>
      </c>
      <c r="I453" s="747">
        <f>ROUND(H453*G453,2)</f>
        <v>0</v>
      </c>
      <c r="J453" s="748">
        <v>2</v>
      </c>
      <c r="K453" s="746">
        <v>4657.5</v>
      </c>
      <c r="L453" s="749">
        <f aca="true" t="shared" si="10" ref="L453:L458">ROUND(K453*J453,2)</f>
        <v>9315</v>
      </c>
      <c r="M453" s="748"/>
      <c r="N453" s="746">
        <v>4657.5</v>
      </c>
      <c r="O453" s="749">
        <f aca="true" t="shared" si="11" ref="O453:O458">ROUND(N453*M453,2)</f>
        <v>0</v>
      </c>
      <c r="P453" s="748">
        <f t="shared" si="5"/>
        <v>2</v>
      </c>
      <c r="Q453" s="746">
        <v>4657.5</v>
      </c>
      <c r="R453" s="749">
        <f aca="true" t="shared" si="12" ref="R453:R458">ROUND(Q453*P453,2)</f>
        <v>9315</v>
      </c>
    </row>
    <row r="454" spans="1:18" s="692" customFormat="1" ht="24.6" customHeight="1" outlineLevel="2">
      <c r="A454" s="188"/>
      <c r="B454" s="731" t="s">
        <v>3790</v>
      </c>
      <c r="C454" s="713" t="s">
        <v>218</v>
      </c>
      <c r="D454" s="714" t="s">
        <v>2883</v>
      </c>
      <c r="E454" s="715" t="s">
        <v>2884</v>
      </c>
      <c r="F454" s="716" t="s">
        <v>366</v>
      </c>
      <c r="G454" s="717"/>
      <c r="H454" s="718">
        <v>571.2</v>
      </c>
      <c r="I454" s="725">
        <f>ROUND(H454*G454,2)</f>
        <v>0</v>
      </c>
      <c r="J454" s="727">
        <v>1</v>
      </c>
      <c r="K454" s="718">
        <v>571.2</v>
      </c>
      <c r="L454" s="728">
        <f t="shared" si="10"/>
        <v>571.2</v>
      </c>
      <c r="M454" s="727"/>
      <c r="N454" s="718">
        <v>571.2</v>
      </c>
      <c r="O454" s="728">
        <f t="shared" si="11"/>
        <v>0</v>
      </c>
      <c r="P454" s="727">
        <f t="shared" si="5"/>
        <v>1</v>
      </c>
      <c r="Q454" s="718">
        <v>571.2</v>
      </c>
      <c r="R454" s="728">
        <f t="shared" si="12"/>
        <v>571.2</v>
      </c>
    </row>
    <row r="455" spans="1:18" s="692" customFormat="1" ht="24.6" customHeight="1" outlineLevel="2">
      <c r="A455" s="188"/>
      <c r="B455" s="719" t="s">
        <v>3791</v>
      </c>
      <c r="C455" s="719" t="s">
        <v>316</v>
      </c>
      <c r="D455" s="720" t="s">
        <v>2889</v>
      </c>
      <c r="E455" s="721" t="s">
        <v>2890</v>
      </c>
      <c r="F455" s="722" t="s">
        <v>366</v>
      </c>
      <c r="G455" s="723"/>
      <c r="H455" s="724">
        <v>4479.2</v>
      </c>
      <c r="I455" s="726">
        <f>ROUND(H455*G455,2)</f>
        <v>0</v>
      </c>
      <c r="J455" s="729">
        <v>1</v>
      </c>
      <c r="K455" s="724">
        <v>4479.2</v>
      </c>
      <c r="L455" s="730">
        <f t="shared" si="10"/>
        <v>4479.2</v>
      </c>
      <c r="M455" s="729"/>
      <c r="N455" s="724">
        <v>4479.2</v>
      </c>
      <c r="O455" s="730">
        <f t="shared" si="11"/>
        <v>0</v>
      </c>
      <c r="P455" s="729">
        <f t="shared" si="5"/>
        <v>1</v>
      </c>
      <c r="Q455" s="724">
        <v>4479.2</v>
      </c>
      <c r="R455" s="730">
        <f t="shared" si="12"/>
        <v>4479.2</v>
      </c>
    </row>
    <row r="456" spans="1:18" s="692" customFormat="1" ht="24.6" customHeight="1" outlineLevel="2">
      <c r="A456" s="188"/>
      <c r="B456" s="732" t="s">
        <v>3792</v>
      </c>
      <c r="C456" s="732" t="s">
        <v>218</v>
      </c>
      <c r="D456" s="733"/>
      <c r="E456" s="739" t="s">
        <v>3850</v>
      </c>
      <c r="F456" s="740" t="s">
        <v>3785</v>
      </c>
      <c r="G456" s="734"/>
      <c r="H456" s="735">
        <v>31959</v>
      </c>
      <c r="I456" s="736">
        <f>ROUND(H456*G456,2)</f>
        <v>0</v>
      </c>
      <c r="J456" s="737">
        <v>1</v>
      </c>
      <c r="K456" s="735">
        <v>31959</v>
      </c>
      <c r="L456" s="738">
        <f t="shared" si="10"/>
        <v>31959</v>
      </c>
      <c r="M456" s="737"/>
      <c r="N456" s="735">
        <v>31959</v>
      </c>
      <c r="O456" s="738">
        <f t="shared" si="11"/>
        <v>0</v>
      </c>
      <c r="P456" s="737">
        <f t="shared" si="5"/>
        <v>1</v>
      </c>
      <c r="Q456" s="735">
        <v>31959</v>
      </c>
      <c r="R456" s="738">
        <f t="shared" si="12"/>
        <v>31959</v>
      </c>
    </row>
    <row r="457" spans="1:18" s="692" customFormat="1" ht="24.6" customHeight="1" outlineLevel="2">
      <c r="A457" s="188"/>
      <c r="B457" s="732" t="s">
        <v>3847</v>
      </c>
      <c r="C457" s="732" t="s">
        <v>218</v>
      </c>
      <c r="D457" s="733"/>
      <c r="E457" s="739" t="s">
        <v>3851</v>
      </c>
      <c r="F457" s="740" t="s">
        <v>3785</v>
      </c>
      <c r="G457" s="734"/>
      <c r="H457" s="735">
        <v>13972</v>
      </c>
      <c r="I457" s="736"/>
      <c r="J457" s="737">
        <v>1</v>
      </c>
      <c r="K457" s="735">
        <v>15972</v>
      </c>
      <c r="L457" s="738">
        <f t="shared" si="10"/>
        <v>15972</v>
      </c>
      <c r="M457" s="737"/>
      <c r="N457" s="735">
        <v>13972</v>
      </c>
      <c r="O457" s="738">
        <f t="shared" si="11"/>
        <v>0</v>
      </c>
      <c r="P457" s="737">
        <f aca="true" t="shared" si="13" ref="P457">M457+J457+G457</f>
        <v>1</v>
      </c>
      <c r="Q457" s="735">
        <v>13972</v>
      </c>
      <c r="R457" s="738">
        <f t="shared" si="12"/>
        <v>13972</v>
      </c>
    </row>
    <row r="458" spans="1:18" s="608" customFormat="1" ht="22.5" customHeight="1" outlineLevel="2" collapsed="1">
      <c r="A458" s="188"/>
      <c r="B458" s="136" t="s">
        <v>742</v>
      </c>
      <c r="C458" s="136" t="s">
        <v>218</v>
      </c>
      <c r="D458" s="137" t="s">
        <v>2467</v>
      </c>
      <c r="E458" s="138" t="s">
        <v>2468</v>
      </c>
      <c r="F458" s="139" t="s">
        <v>1005</v>
      </c>
      <c r="G458" s="140">
        <v>3</v>
      </c>
      <c r="H458" s="175">
        <v>696.6</v>
      </c>
      <c r="I458" s="693">
        <f>ROUND(H458*G458,2)</f>
        <v>2089.8</v>
      </c>
      <c r="J458" s="698"/>
      <c r="K458" s="175">
        <v>696.6</v>
      </c>
      <c r="L458" s="699">
        <f t="shared" si="10"/>
        <v>0</v>
      </c>
      <c r="M458" s="698"/>
      <c r="N458" s="175">
        <v>696.6</v>
      </c>
      <c r="O458" s="699">
        <f t="shared" si="11"/>
        <v>0</v>
      </c>
      <c r="P458" s="698">
        <f t="shared" si="5"/>
        <v>3</v>
      </c>
      <c r="Q458" s="175">
        <v>696.6</v>
      </c>
      <c r="R458" s="699">
        <f t="shared" si="12"/>
        <v>2089.8</v>
      </c>
    </row>
    <row r="459" spans="1:18" s="13" customFormat="1" ht="13.5" hidden="1" outlineLevel="3">
      <c r="A459" s="204"/>
      <c r="B459" s="142"/>
      <c r="C459" s="144" t="s">
        <v>223</v>
      </c>
      <c r="D459" s="146" t="s">
        <v>34</v>
      </c>
      <c r="E459" s="147" t="s">
        <v>2469</v>
      </c>
      <c r="F459" s="142"/>
      <c r="G459" s="148">
        <v>3</v>
      </c>
      <c r="H459" s="205" t="s">
        <v>34</v>
      </c>
      <c r="I459" s="142"/>
      <c r="J459" s="700"/>
      <c r="K459" s="205" t="s">
        <v>34</v>
      </c>
      <c r="L459" s="206"/>
      <c r="M459" s="700"/>
      <c r="N459" s="205" t="s">
        <v>34</v>
      </c>
      <c r="O459" s="206"/>
      <c r="P459" s="700">
        <f t="shared" si="5"/>
        <v>3</v>
      </c>
      <c r="Q459" s="205" t="s">
        <v>34</v>
      </c>
      <c r="R459" s="206"/>
    </row>
    <row r="460" spans="1:18" s="608" customFormat="1" ht="22.5" customHeight="1" outlineLevel="2" collapsed="1">
      <c r="A460" s="188"/>
      <c r="B460" s="153" t="s">
        <v>744</v>
      </c>
      <c r="C460" s="153" t="s">
        <v>316</v>
      </c>
      <c r="D460" s="154" t="s">
        <v>1913</v>
      </c>
      <c r="E460" s="155" t="s">
        <v>1914</v>
      </c>
      <c r="F460" s="156" t="s">
        <v>1005</v>
      </c>
      <c r="G460" s="157">
        <v>1.01</v>
      </c>
      <c r="H460" s="176">
        <v>650.7</v>
      </c>
      <c r="I460" s="694">
        <f>ROUND(H460*G460,2)</f>
        <v>657.21</v>
      </c>
      <c r="J460" s="704"/>
      <c r="K460" s="176">
        <v>650.7</v>
      </c>
      <c r="L460" s="705">
        <f>ROUND(K460*J460,2)</f>
        <v>0</v>
      </c>
      <c r="M460" s="704"/>
      <c r="N460" s="176">
        <v>650.7</v>
      </c>
      <c r="O460" s="705">
        <f>ROUND(N460*M460,2)</f>
        <v>0</v>
      </c>
      <c r="P460" s="704">
        <f t="shared" si="5"/>
        <v>1.01</v>
      </c>
      <c r="Q460" s="176">
        <v>650.7</v>
      </c>
      <c r="R460" s="705">
        <f>ROUND(Q460*P460,2)</f>
        <v>657.21</v>
      </c>
    </row>
    <row r="461" spans="1:18" s="13" customFormat="1" ht="13.5" hidden="1" outlineLevel="3">
      <c r="A461" s="204"/>
      <c r="B461" s="142"/>
      <c r="C461" s="144" t="s">
        <v>223</v>
      </c>
      <c r="D461" s="142"/>
      <c r="E461" s="147" t="s">
        <v>1515</v>
      </c>
      <c r="F461" s="142"/>
      <c r="G461" s="148">
        <v>1.01</v>
      </c>
      <c r="H461" s="205" t="s">
        <v>34</v>
      </c>
      <c r="I461" s="142"/>
      <c r="J461" s="700"/>
      <c r="K461" s="205" t="s">
        <v>34</v>
      </c>
      <c r="L461" s="206"/>
      <c r="M461" s="700"/>
      <c r="N461" s="205" t="s">
        <v>34</v>
      </c>
      <c r="O461" s="206"/>
      <c r="P461" s="700">
        <f t="shared" si="5"/>
        <v>1.01</v>
      </c>
      <c r="Q461" s="205" t="s">
        <v>34</v>
      </c>
      <c r="R461" s="206"/>
    </row>
    <row r="462" spans="1:18" s="608" customFormat="1" ht="22.5" customHeight="1" outlineLevel="2" collapsed="1">
      <c r="A462" s="188"/>
      <c r="B462" s="153" t="s">
        <v>745</v>
      </c>
      <c r="C462" s="153" t="s">
        <v>316</v>
      </c>
      <c r="D462" s="154" t="s">
        <v>1916</v>
      </c>
      <c r="E462" s="155" t="s">
        <v>1917</v>
      </c>
      <c r="F462" s="156" t="s">
        <v>1005</v>
      </c>
      <c r="G462" s="157">
        <v>1.01</v>
      </c>
      <c r="H462" s="176">
        <v>901.5</v>
      </c>
      <c r="I462" s="694">
        <f>ROUND(H462*G462,2)</f>
        <v>910.52</v>
      </c>
      <c r="J462" s="704"/>
      <c r="K462" s="176">
        <v>901.5</v>
      </c>
      <c r="L462" s="705">
        <f>ROUND(K462*J462,2)</f>
        <v>0</v>
      </c>
      <c r="M462" s="704"/>
      <c r="N462" s="176">
        <v>901.5</v>
      </c>
      <c r="O462" s="705">
        <f>ROUND(N462*M462,2)</f>
        <v>0</v>
      </c>
      <c r="P462" s="704">
        <f t="shared" si="5"/>
        <v>1.01</v>
      </c>
      <c r="Q462" s="176">
        <v>901.5</v>
      </c>
      <c r="R462" s="705">
        <f>ROUND(Q462*P462,2)</f>
        <v>910.52</v>
      </c>
    </row>
    <row r="463" spans="1:18" s="13" customFormat="1" ht="13.5" hidden="1" outlineLevel="3">
      <c r="A463" s="204"/>
      <c r="B463" s="142"/>
      <c r="C463" s="144" t="s">
        <v>223</v>
      </c>
      <c r="D463" s="142"/>
      <c r="E463" s="147" t="s">
        <v>1515</v>
      </c>
      <c r="F463" s="142"/>
      <c r="G463" s="148">
        <v>1.01</v>
      </c>
      <c r="H463" s="205" t="s">
        <v>34</v>
      </c>
      <c r="I463" s="142"/>
      <c r="J463" s="700"/>
      <c r="K463" s="205" t="s">
        <v>34</v>
      </c>
      <c r="L463" s="206"/>
      <c r="M463" s="700"/>
      <c r="N463" s="205" t="s">
        <v>34</v>
      </c>
      <c r="O463" s="206"/>
      <c r="P463" s="700">
        <f t="shared" si="5"/>
        <v>1.01</v>
      </c>
      <c r="Q463" s="205" t="s">
        <v>34</v>
      </c>
      <c r="R463" s="206"/>
    </row>
    <row r="464" spans="1:18" s="608" customFormat="1" ht="22.5" customHeight="1" outlineLevel="2" collapsed="1">
      <c r="A464" s="188"/>
      <c r="B464" s="153" t="s">
        <v>777</v>
      </c>
      <c r="C464" s="153" t="s">
        <v>316</v>
      </c>
      <c r="D464" s="154" t="s">
        <v>1920</v>
      </c>
      <c r="E464" s="155" t="s">
        <v>1921</v>
      </c>
      <c r="F464" s="156" t="s">
        <v>1005</v>
      </c>
      <c r="G464" s="157">
        <v>1.01</v>
      </c>
      <c r="H464" s="176">
        <v>1462.9</v>
      </c>
      <c r="I464" s="694">
        <f>ROUND(H464*G464,2)</f>
        <v>1477.53</v>
      </c>
      <c r="J464" s="704"/>
      <c r="K464" s="176">
        <v>1462.9</v>
      </c>
      <c r="L464" s="705">
        <f>ROUND(K464*J464,2)</f>
        <v>0</v>
      </c>
      <c r="M464" s="704"/>
      <c r="N464" s="176">
        <v>1462.9</v>
      </c>
      <c r="O464" s="705">
        <f>ROUND(N464*M464,2)</f>
        <v>0</v>
      </c>
      <c r="P464" s="704">
        <f t="shared" si="5"/>
        <v>1.01</v>
      </c>
      <c r="Q464" s="176">
        <v>1462.9</v>
      </c>
      <c r="R464" s="705">
        <f>ROUND(Q464*P464,2)</f>
        <v>1477.53</v>
      </c>
    </row>
    <row r="465" spans="1:18" s="13" customFormat="1" ht="13.5" hidden="1" outlineLevel="3">
      <c r="A465" s="204"/>
      <c r="B465" s="142"/>
      <c r="C465" s="144" t="s">
        <v>223</v>
      </c>
      <c r="D465" s="142"/>
      <c r="E465" s="147" t="s">
        <v>1515</v>
      </c>
      <c r="F465" s="142"/>
      <c r="G465" s="148">
        <v>1.01</v>
      </c>
      <c r="H465" s="205" t="s">
        <v>34</v>
      </c>
      <c r="I465" s="142"/>
      <c r="J465" s="700"/>
      <c r="K465" s="205" t="s">
        <v>34</v>
      </c>
      <c r="L465" s="206"/>
      <c r="M465" s="700"/>
      <c r="N465" s="205" t="s">
        <v>34</v>
      </c>
      <c r="O465" s="206"/>
      <c r="P465" s="700">
        <f t="shared" si="5"/>
        <v>1.01</v>
      </c>
      <c r="Q465" s="205" t="s">
        <v>34</v>
      </c>
      <c r="R465" s="206"/>
    </row>
    <row r="466" spans="1:18" s="608" customFormat="1" ht="22.5" customHeight="1" outlineLevel="2" collapsed="1">
      <c r="A466" s="188"/>
      <c r="B466" s="153" t="s">
        <v>787</v>
      </c>
      <c r="C466" s="153" t="s">
        <v>316</v>
      </c>
      <c r="D466" s="154" t="s">
        <v>1924</v>
      </c>
      <c r="E466" s="155" t="s">
        <v>1925</v>
      </c>
      <c r="F466" s="156" t="s">
        <v>1005</v>
      </c>
      <c r="G466" s="157">
        <v>3.06</v>
      </c>
      <c r="H466" s="176">
        <v>192.3</v>
      </c>
      <c r="I466" s="694">
        <f>ROUND(H466*G466,2)</f>
        <v>588.44</v>
      </c>
      <c r="J466" s="704"/>
      <c r="K466" s="176">
        <v>192.3</v>
      </c>
      <c r="L466" s="705">
        <f>ROUND(K466*J466,2)</f>
        <v>0</v>
      </c>
      <c r="M466" s="704"/>
      <c r="N466" s="176">
        <v>192.3</v>
      </c>
      <c r="O466" s="705">
        <f>ROUND(N466*M466,2)</f>
        <v>0</v>
      </c>
      <c r="P466" s="704">
        <f t="shared" si="5"/>
        <v>3.06</v>
      </c>
      <c r="Q466" s="176">
        <v>192.3</v>
      </c>
      <c r="R466" s="705">
        <f>ROUND(Q466*P466,2)</f>
        <v>588.44</v>
      </c>
    </row>
    <row r="467" spans="1:18" s="13" customFormat="1" ht="13.5" hidden="1" outlineLevel="3">
      <c r="A467" s="204"/>
      <c r="B467" s="142"/>
      <c r="C467" s="144" t="s">
        <v>223</v>
      </c>
      <c r="D467" s="142"/>
      <c r="E467" s="147" t="s">
        <v>2470</v>
      </c>
      <c r="F467" s="142"/>
      <c r="G467" s="148">
        <v>3.06</v>
      </c>
      <c r="H467" s="205" t="s">
        <v>34</v>
      </c>
      <c r="I467" s="142"/>
      <c r="J467" s="700"/>
      <c r="K467" s="205" t="s">
        <v>34</v>
      </c>
      <c r="L467" s="206"/>
      <c r="M467" s="700"/>
      <c r="N467" s="205" t="s">
        <v>34</v>
      </c>
      <c r="O467" s="206"/>
      <c r="P467" s="700">
        <f t="shared" si="5"/>
        <v>3.06</v>
      </c>
      <c r="Q467" s="205" t="s">
        <v>34</v>
      </c>
      <c r="R467" s="206"/>
    </row>
    <row r="468" spans="1:18" s="608" customFormat="1" ht="31.5" customHeight="1" outlineLevel="2" collapsed="1">
      <c r="A468" s="188"/>
      <c r="B468" s="136" t="s">
        <v>790</v>
      </c>
      <c r="C468" s="136" t="s">
        <v>218</v>
      </c>
      <c r="D468" s="137" t="s">
        <v>1937</v>
      </c>
      <c r="E468" s="138" t="s">
        <v>1938</v>
      </c>
      <c r="F468" s="139" t="s">
        <v>1005</v>
      </c>
      <c r="G468" s="140">
        <v>2</v>
      </c>
      <c r="H468" s="175">
        <v>724.5</v>
      </c>
      <c r="I468" s="693">
        <f>ROUND(H468*G468,2)</f>
        <v>1449</v>
      </c>
      <c r="J468" s="698"/>
      <c r="K468" s="175">
        <v>724.5</v>
      </c>
      <c r="L468" s="699">
        <f>ROUND(K468*J468,2)</f>
        <v>0</v>
      </c>
      <c r="M468" s="698"/>
      <c r="N468" s="175">
        <v>724.5</v>
      </c>
      <c r="O468" s="699">
        <f>ROUND(N468*M468,2)</f>
        <v>0</v>
      </c>
      <c r="P468" s="698">
        <f t="shared" si="5"/>
        <v>2</v>
      </c>
      <c r="Q468" s="175">
        <v>724.5</v>
      </c>
      <c r="R468" s="699">
        <f>ROUND(Q468*P468,2)</f>
        <v>1449</v>
      </c>
    </row>
    <row r="469" spans="1:18" s="13" customFormat="1" ht="13.5" hidden="1" outlineLevel="3">
      <c r="A469" s="204"/>
      <c r="B469" s="142"/>
      <c r="C469" s="144" t="s">
        <v>223</v>
      </c>
      <c r="D469" s="146" t="s">
        <v>34</v>
      </c>
      <c r="E469" s="147" t="s">
        <v>2471</v>
      </c>
      <c r="F469" s="142"/>
      <c r="G469" s="148">
        <v>2</v>
      </c>
      <c r="H469" s="205" t="s">
        <v>34</v>
      </c>
      <c r="I469" s="142"/>
      <c r="J469" s="700"/>
      <c r="K469" s="205" t="s">
        <v>34</v>
      </c>
      <c r="L469" s="206"/>
      <c r="M469" s="700"/>
      <c r="N469" s="205" t="s">
        <v>34</v>
      </c>
      <c r="O469" s="206"/>
      <c r="P469" s="700">
        <f t="shared" si="5"/>
        <v>2</v>
      </c>
      <c r="Q469" s="205" t="s">
        <v>34</v>
      </c>
      <c r="R469" s="206"/>
    </row>
    <row r="470" spans="1:18" s="608" customFormat="1" ht="22.5" customHeight="1" outlineLevel="2" collapsed="1">
      <c r="A470" s="188"/>
      <c r="B470" s="136" t="s">
        <v>792</v>
      </c>
      <c r="C470" s="136" t="s">
        <v>218</v>
      </c>
      <c r="D470" s="137" t="s">
        <v>2472</v>
      </c>
      <c r="E470" s="138" t="s">
        <v>2473</v>
      </c>
      <c r="F470" s="139" t="s">
        <v>1005</v>
      </c>
      <c r="G470" s="140">
        <v>2</v>
      </c>
      <c r="H470" s="175">
        <v>975.2</v>
      </c>
      <c r="I470" s="693">
        <f>ROUND(H470*G470,2)</f>
        <v>1950.4</v>
      </c>
      <c r="J470" s="698"/>
      <c r="K470" s="175">
        <v>975.2</v>
      </c>
      <c r="L470" s="699">
        <f>ROUND(K470*J470,2)</f>
        <v>0</v>
      </c>
      <c r="M470" s="698"/>
      <c r="N470" s="175">
        <v>975.2</v>
      </c>
      <c r="O470" s="699">
        <f>ROUND(N470*M470,2)</f>
        <v>0</v>
      </c>
      <c r="P470" s="698">
        <f t="shared" si="5"/>
        <v>2</v>
      </c>
      <c r="Q470" s="175">
        <v>975.2</v>
      </c>
      <c r="R470" s="699">
        <f>ROUND(Q470*P470,2)</f>
        <v>1950.4</v>
      </c>
    </row>
    <row r="471" spans="1:18" s="13" customFormat="1" ht="13.5" hidden="1" outlineLevel="3">
      <c r="A471" s="204"/>
      <c r="B471" s="142"/>
      <c r="C471" s="144" t="s">
        <v>223</v>
      </c>
      <c r="D471" s="146" t="s">
        <v>34</v>
      </c>
      <c r="E471" s="147" t="s">
        <v>2474</v>
      </c>
      <c r="F471" s="142"/>
      <c r="G471" s="148">
        <v>2</v>
      </c>
      <c r="H471" s="205" t="s">
        <v>34</v>
      </c>
      <c r="I471" s="142"/>
      <c r="J471" s="700"/>
      <c r="K471" s="205" t="s">
        <v>34</v>
      </c>
      <c r="L471" s="206"/>
      <c r="M471" s="700"/>
      <c r="N471" s="205" t="s">
        <v>34</v>
      </c>
      <c r="O471" s="206"/>
      <c r="P471" s="700">
        <f t="shared" si="5"/>
        <v>2</v>
      </c>
      <c r="Q471" s="205" t="s">
        <v>34</v>
      </c>
      <c r="R471" s="206"/>
    </row>
    <row r="472" spans="1:18" s="608" customFormat="1" ht="22.5" customHeight="1" outlineLevel="2" collapsed="1">
      <c r="A472" s="188"/>
      <c r="B472" s="153" t="s">
        <v>793</v>
      </c>
      <c r="C472" s="153" t="s">
        <v>316</v>
      </c>
      <c r="D472" s="154" t="s">
        <v>1932</v>
      </c>
      <c r="E472" s="155" t="s">
        <v>1933</v>
      </c>
      <c r="F472" s="156" t="s">
        <v>1005</v>
      </c>
      <c r="G472" s="157">
        <v>2.02</v>
      </c>
      <c r="H472" s="176">
        <v>1018.5</v>
      </c>
      <c r="I472" s="694">
        <f>ROUND(H472*G472,2)</f>
        <v>2057.37</v>
      </c>
      <c r="J472" s="704"/>
      <c r="K472" s="176">
        <v>1018.5</v>
      </c>
      <c r="L472" s="705">
        <f>ROUND(K472*J472,2)</f>
        <v>0</v>
      </c>
      <c r="M472" s="704"/>
      <c r="N472" s="176">
        <v>1018.5</v>
      </c>
      <c r="O472" s="705">
        <f>ROUND(N472*M472,2)</f>
        <v>0</v>
      </c>
      <c r="P472" s="704">
        <f t="shared" si="5"/>
        <v>2.02</v>
      </c>
      <c r="Q472" s="176">
        <v>1018.5</v>
      </c>
      <c r="R472" s="705">
        <f>ROUND(Q472*P472,2)</f>
        <v>2057.37</v>
      </c>
    </row>
    <row r="473" spans="1:18" s="13" customFormat="1" ht="13.5" hidden="1" outlineLevel="3">
      <c r="A473" s="204"/>
      <c r="B473" s="142"/>
      <c r="C473" s="144" t="s">
        <v>223</v>
      </c>
      <c r="D473" s="142"/>
      <c r="E473" s="147" t="s">
        <v>2099</v>
      </c>
      <c r="F473" s="142"/>
      <c r="G473" s="148">
        <v>2.02</v>
      </c>
      <c r="H473" s="205" t="s">
        <v>34</v>
      </c>
      <c r="I473" s="142"/>
      <c r="J473" s="700"/>
      <c r="K473" s="205" t="s">
        <v>34</v>
      </c>
      <c r="L473" s="206"/>
      <c r="M473" s="700"/>
      <c r="N473" s="205" t="s">
        <v>34</v>
      </c>
      <c r="O473" s="206"/>
      <c r="P473" s="700">
        <f t="shared" si="5"/>
        <v>2.02</v>
      </c>
      <c r="Q473" s="205" t="s">
        <v>34</v>
      </c>
      <c r="R473" s="206"/>
    </row>
    <row r="474" spans="1:18" s="608" customFormat="1" ht="22.5" customHeight="1" outlineLevel="2" collapsed="1">
      <c r="A474" s="188"/>
      <c r="B474" s="153" t="s">
        <v>801</v>
      </c>
      <c r="C474" s="153" t="s">
        <v>316</v>
      </c>
      <c r="D474" s="154" t="s">
        <v>1924</v>
      </c>
      <c r="E474" s="155" t="s">
        <v>1925</v>
      </c>
      <c r="F474" s="156" t="s">
        <v>1005</v>
      </c>
      <c r="G474" s="157">
        <v>0.204</v>
      </c>
      <c r="H474" s="176">
        <v>192.3</v>
      </c>
      <c r="I474" s="694">
        <f>ROUND(H474*G474,2)</f>
        <v>39.23</v>
      </c>
      <c r="J474" s="704"/>
      <c r="K474" s="176">
        <v>192.3</v>
      </c>
      <c r="L474" s="705">
        <f>ROUND(K474*J474,2)</f>
        <v>0</v>
      </c>
      <c r="M474" s="704"/>
      <c r="N474" s="176">
        <v>192.3</v>
      </c>
      <c r="O474" s="705">
        <f>ROUND(N474*M474,2)</f>
        <v>0</v>
      </c>
      <c r="P474" s="704">
        <f t="shared" si="5"/>
        <v>0.204</v>
      </c>
      <c r="Q474" s="176">
        <v>192.3</v>
      </c>
      <c r="R474" s="705">
        <f>ROUND(Q474*P474,2)</f>
        <v>39.23</v>
      </c>
    </row>
    <row r="475" spans="1:18" s="13" customFormat="1" ht="13.5" hidden="1" outlineLevel="3">
      <c r="A475" s="204"/>
      <c r="B475" s="142"/>
      <c r="C475" s="144" t="s">
        <v>223</v>
      </c>
      <c r="D475" s="142"/>
      <c r="E475" s="147" t="s">
        <v>2475</v>
      </c>
      <c r="F475" s="142"/>
      <c r="G475" s="148">
        <v>0.204</v>
      </c>
      <c r="H475" s="205" t="s">
        <v>34</v>
      </c>
      <c r="I475" s="142"/>
      <c r="J475" s="700"/>
      <c r="K475" s="205" t="s">
        <v>34</v>
      </c>
      <c r="L475" s="206"/>
      <c r="M475" s="700"/>
      <c r="N475" s="205" t="s">
        <v>34</v>
      </c>
      <c r="O475" s="206"/>
      <c r="P475" s="700">
        <f t="shared" si="5"/>
        <v>0.204</v>
      </c>
      <c r="Q475" s="205" t="s">
        <v>34</v>
      </c>
      <c r="R475" s="206"/>
    </row>
    <row r="476" spans="1:18" s="608" customFormat="1" ht="22.5" customHeight="1" outlineLevel="2" collapsed="1">
      <c r="A476" s="188"/>
      <c r="B476" s="136" t="s">
        <v>805</v>
      </c>
      <c r="C476" s="136" t="s">
        <v>218</v>
      </c>
      <c r="D476" s="137" t="s">
        <v>1964</v>
      </c>
      <c r="E476" s="138" t="s">
        <v>1965</v>
      </c>
      <c r="F476" s="139" t="s">
        <v>1005</v>
      </c>
      <c r="G476" s="140">
        <v>2</v>
      </c>
      <c r="H476" s="175">
        <v>835.9</v>
      </c>
      <c r="I476" s="693">
        <f>ROUND(H476*G476,2)</f>
        <v>1671.8</v>
      </c>
      <c r="J476" s="698"/>
      <c r="K476" s="175">
        <v>835.9</v>
      </c>
      <c r="L476" s="699">
        <f>ROUND(K476*J476,2)</f>
        <v>0</v>
      </c>
      <c r="M476" s="698"/>
      <c r="N476" s="175">
        <v>835.9</v>
      </c>
      <c r="O476" s="699">
        <f>ROUND(N476*M476,2)</f>
        <v>0</v>
      </c>
      <c r="P476" s="698">
        <f t="shared" si="5"/>
        <v>2</v>
      </c>
      <c r="Q476" s="175">
        <v>835.9</v>
      </c>
      <c r="R476" s="699">
        <f>ROUND(Q476*P476,2)</f>
        <v>1671.8</v>
      </c>
    </row>
    <row r="477" spans="1:18" s="13" customFormat="1" ht="13.5" hidden="1" outlineLevel="3">
      <c r="A477" s="204"/>
      <c r="B477" s="142"/>
      <c r="C477" s="144" t="s">
        <v>223</v>
      </c>
      <c r="D477" s="146" t="s">
        <v>34</v>
      </c>
      <c r="E477" s="147" t="s">
        <v>2474</v>
      </c>
      <c r="F477" s="142"/>
      <c r="G477" s="148">
        <v>2</v>
      </c>
      <c r="H477" s="205" t="s">
        <v>34</v>
      </c>
      <c r="I477" s="142"/>
      <c r="J477" s="700"/>
      <c r="K477" s="205" t="s">
        <v>34</v>
      </c>
      <c r="L477" s="206"/>
      <c r="M477" s="700"/>
      <c r="N477" s="205" t="s">
        <v>34</v>
      </c>
      <c r="O477" s="206"/>
      <c r="P477" s="700">
        <f t="shared" si="5"/>
        <v>2</v>
      </c>
      <c r="Q477" s="205" t="s">
        <v>34</v>
      </c>
      <c r="R477" s="206"/>
    </row>
    <row r="478" spans="1:18" s="608" customFormat="1" ht="22.5" customHeight="1" outlineLevel="2">
      <c r="A478" s="188"/>
      <c r="B478" s="153" t="s">
        <v>807</v>
      </c>
      <c r="C478" s="153" t="s">
        <v>316</v>
      </c>
      <c r="D478" s="154" t="s">
        <v>1968</v>
      </c>
      <c r="E478" s="155" t="s">
        <v>1969</v>
      </c>
      <c r="F478" s="156" t="s">
        <v>1005</v>
      </c>
      <c r="G478" s="157">
        <v>2</v>
      </c>
      <c r="H478" s="176">
        <v>2231.9</v>
      </c>
      <c r="I478" s="694">
        <f>ROUND(H478*G478,2)</f>
        <v>4463.8</v>
      </c>
      <c r="J478" s="704"/>
      <c r="K478" s="176">
        <v>2231.9</v>
      </c>
      <c r="L478" s="705">
        <f>ROUND(K478*J478,2)</f>
        <v>0</v>
      </c>
      <c r="M478" s="704"/>
      <c r="N478" s="176">
        <v>2231.9</v>
      </c>
      <c r="O478" s="705">
        <f>ROUND(N478*M478,2)</f>
        <v>0</v>
      </c>
      <c r="P478" s="704">
        <f t="shared" si="5"/>
        <v>2</v>
      </c>
      <c r="Q478" s="176">
        <v>2231.9</v>
      </c>
      <c r="R478" s="705">
        <f>ROUND(Q478*P478,2)</f>
        <v>4463.8</v>
      </c>
    </row>
    <row r="479" spans="1:18" s="608" customFormat="1" ht="22.5" customHeight="1" outlineLevel="2" collapsed="1">
      <c r="A479" s="188"/>
      <c r="B479" s="136" t="s">
        <v>810</v>
      </c>
      <c r="C479" s="136" t="s">
        <v>218</v>
      </c>
      <c r="D479" s="137" t="s">
        <v>2476</v>
      </c>
      <c r="E479" s="138" t="s">
        <v>2477</v>
      </c>
      <c r="F479" s="139" t="s">
        <v>1005</v>
      </c>
      <c r="G479" s="140">
        <v>9</v>
      </c>
      <c r="H479" s="175">
        <v>118.5</v>
      </c>
      <c r="I479" s="693">
        <f>ROUND(H479*G479,2)</f>
        <v>1066.5</v>
      </c>
      <c r="J479" s="698"/>
      <c r="K479" s="175">
        <v>118.5</v>
      </c>
      <c r="L479" s="699">
        <f>ROUND(K479*J479,2)</f>
        <v>0</v>
      </c>
      <c r="M479" s="698"/>
      <c r="N479" s="175">
        <v>118.5</v>
      </c>
      <c r="O479" s="699">
        <f>ROUND(N479*M479,2)</f>
        <v>0</v>
      </c>
      <c r="P479" s="698">
        <f t="shared" si="5"/>
        <v>9</v>
      </c>
      <c r="Q479" s="175">
        <v>118.5</v>
      </c>
      <c r="R479" s="699">
        <f>ROUND(Q479*P479,2)</f>
        <v>1066.5</v>
      </c>
    </row>
    <row r="480" spans="1:18" s="13" customFormat="1" ht="13.5" hidden="1" outlineLevel="3">
      <c r="A480" s="204"/>
      <c r="B480" s="142"/>
      <c r="C480" s="144" t="s">
        <v>223</v>
      </c>
      <c r="D480" s="146" t="s">
        <v>34</v>
      </c>
      <c r="E480" s="147" t="s">
        <v>2478</v>
      </c>
      <c r="F480" s="142"/>
      <c r="G480" s="148">
        <v>9</v>
      </c>
      <c r="H480" s="205" t="s">
        <v>34</v>
      </c>
      <c r="I480" s="142"/>
      <c r="J480" s="700"/>
      <c r="K480" s="205" t="s">
        <v>34</v>
      </c>
      <c r="L480" s="206"/>
      <c r="M480" s="700"/>
      <c r="N480" s="205" t="s">
        <v>34</v>
      </c>
      <c r="O480" s="206"/>
      <c r="P480" s="700">
        <f t="shared" si="5"/>
        <v>9</v>
      </c>
      <c r="Q480" s="205" t="s">
        <v>34</v>
      </c>
      <c r="R480" s="206"/>
    </row>
    <row r="481" spans="1:18" s="608" customFormat="1" ht="22.5" customHeight="1" outlineLevel="2">
      <c r="A481" s="188"/>
      <c r="B481" s="136" t="s">
        <v>815</v>
      </c>
      <c r="C481" s="136" t="s">
        <v>218</v>
      </c>
      <c r="D481" s="137" t="s">
        <v>1781</v>
      </c>
      <c r="E481" s="138" t="s">
        <v>1782</v>
      </c>
      <c r="F481" s="139" t="s">
        <v>1005</v>
      </c>
      <c r="G481" s="140">
        <v>2</v>
      </c>
      <c r="H481" s="175">
        <v>1671.8</v>
      </c>
      <c r="I481" s="693">
        <f>ROUND(H481*G481,2)</f>
        <v>3343.6</v>
      </c>
      <c r="J481" s="698"/>
      <c r="K481" s="175">
        <v>1671.8</v>
      </c>
      <c r="L481" s="699">
        <f>ROUND(K481*J481,2)</f>
        <v>0</v>
      </c>
      <c r="M481" s="698"/>
      <c r="N481" s="175">
        <v>1671.8</v>
      </c>
      <c r="O481" s="699">
        <f>ROUND(N481*M481,2)</f>
        <v>0</v>
      </c>
      <c r="P481" s="698">
        <f t="shared" si="5"/>
        <v>2</v>
      </c>
      <c r="Q481" s="175">
        <v>1671.8</v>
      </c>
      <c r="R481" s="699">
        <f>ROUND(Q481*P481,2)</f>
        <v>3343.6</v>
      </c>
    </row>
    <row r="482" spans="1:18" s="11" customFormat="1" ht="29.85" customHeight="1" outlineLevel="1" collapsed="1">
      <c r="A482" s="199"/>
      <c r="B482" s="132"/>
      <c r="C482" s="133" t="s">
        <v>71</v>
      </c>
      <c r="D482" s="134" t="s">
        <v>683</v>
      </c>
      <c r="E482" s="134" t="s">
        <v>2168</v>
      </c>
      <c r="F482" s="132"/>
      <c r="G482" s="132"/>
      <c r="H482" s="200" t="s">
        <v>34</v>
      </c>
      <c r="I482" s="135">
        <f>SUM(I483)</f>
        <v>14419.52</v>
      </c>
      <c r="J482" s="199"/>
      <c r="K482" s="200" t="s">
        <v>34</v>
      </c>
      <c r="L482" s="697">
        <f>SUM(L483)</f>
        <v>0</v>
      </c>
      <c r="M482" s="199"/>
      <c r="N482" s="200" t="s">
        <v>34</v>
      </c>
      <c r="O482" s="697">
        <f>SUM(O483)</f>
        <v>0</v>
      </c>
      <c r="P482" s="199"/>
      <c r="Q482" s="200" t="s">
        <v>34</v>
      </c>
      <c r="R482" s="697">
        <f>SUM(R483)</f>
        <v>14419.52</v>
      </c>
    </row>
    <row r="483" spans="1:18" s="608" customFormat="1" ht="22.5" customHeight="1" hidden="1" outlineLevel="2">
      <c r="A483" s="188"/>
      <c r="B483" s="136" t="s">
        <v>819</v>
      </c>
      <c r="C483" s="136" t="s">
        <v>218</v>
      </c>
      <c r="D483" s="137" t="s">
        <v>2479</v>
      </c>
      <c r="E483" s="138" t="s">
        <v>2480</v>
      </c>
      <c r="F483" s="139" t="s">
        <v>292</v>
      </c>
      <c r="G483" s="140">
        <v>295.482</v>
      </c>
      <c r="H483" s="175">
        <v>48.8</v>
      </c>
      <c r="I483" s="693">
        <f>ROUND(H483*G483,2)</f>
        <v>14419.52</v>
      </c>
      <c r="J483" s="698"/>
      <c r="K483" s="175">
        <v>48.8</v>
      </c>
      <c r="L483" s="699">
        <f>ROUND(K483*J483,2)</f>
        <v>0</v>
      </c>
      <c r="M483" s="698"/>
      <c r="N483" s="175">
        <v>48.8</v>
      </c>
      <c r="O483" s="699">
        <f>ROUND(N483*M483,2)</f>
        <v>0</v>
      </c>
      <c r="P483" s="698">
        <f t="shared" si="5"/>
        <v>295.482</v>
      </c>
      <c r="Q483" s="175">
        <v>48.8</v>
      </c>
      <c r="R483" s="699">
        <f>ROUND(Q483*P483,2)</f>
        <v>14419.52</v>
      </c>
    </row>
    <row r="484" spans="1:18" s="11" customFormat="1" ht="37.35" customHeight="1">
      <c r="A484" s="199"/>
      <c r="B484" s="132"/>
      <c r="C484" s="133" t="s">
        <v>71</v>
      </c>
      <c r="D484" s="158" t="s">
        <v>316</v>
      </c>
      <c r="E484" s="158" t="s">
        <v>2229</v>
      </c>
      <c r="F484" s="132"/>
      <c r="G484" s="132"/>
      <c r="H484" s="200" t="s">
        <v>34</v>
      </c>
      <c r="I484" s="159">
        <f>I485</f>
        <v>41.29</v>
      </c>
      <c r="J484" s="199"/>
      <c r="K484" s="200" t="s">
        <v>34</v>
      </c>
      <c r="L484" s="696">
        <f>L485</f>
        <v>0</v>
      </c>
      <c r="M484" s="199"/>
      <c r="N484" s="200" t="s">
        <v>34</v>
      </c>
      <c r="O484" s="696">
        <f>O485</f>
        <v>0</v>
      </c>
      <c r="P484" s="199"/>
      <c r="Q484" s="200" t="s">
        <v>34</v>
      </c>
      <c r="R484" s="696">
        <f>R485</f>
        <v>41.29</v>
      </c>
    </row>
    <row r="485" spans="1:18" s="11" customFormat="1" ht="19.95" customHeight="1" outlineLevel="1" collapsed="1">
      <c r="A485" s="199"/>
      <c r="B485" s="132"/>
      <c r="C485" s="133" t="s">
        <v>71</v>
      </c>
      <c r="D485" s="134" t="s">
        <v>2236</v>
      </c>
      <c r="E485" s="134" t="s">
        <v>2237</v>
      </c>
      <c r="F485" s="132"/>
      <c r="G485" s="132"/>
      <c r="H485" s="200" t="s">
        <v>34</v>
      </c>
      <c r="I485" s="135">
        <f>I486</f>
        <v>41.29</v>
      </c>
      <c r="J485" s="199"/>
      <c r="K485" s="200" t="s">
        <v>34</v>
      </c>
      <c r="L485" s="697">
        <f>L486</f>
        <v>0</v>
      </c>
      <c r="M485" s="199"/>
      <c r="N485" s="200" t="s">
        <v>34</v>
      </c>
      <c r="O485" s="697">
        <f>O486</f>
        <v>0</v>
      </c>
      <c r="P485" s="199"/>
      <c r="Q485" s="200" t="s">
        <v>34</v>
      </c>
      <c r="R485" s="697">
        <f>R486</f>
        <v>41.29</v>
      </c>
    </row>
    <row r="486" spans="1:18" s="608" customFormat="1" ht="22.5" customHeight="1" hidden="1" outlineLevel="2" collapsed="1">
      <c r="A486" s="188"/>
      <c r="B486" s="136" t="s">
        <v>820</v>
      </c>
      <c r="C486" s="136" t="s">
        <v>218</v>
      </c>
      <c r="D486" s="137" t="s">
        <v>2239</v>
      </c>
      <c r="E486" s="138" t="s">
        <v>2240</v>
      </c>
      <c r="F486" s="139" t="s">
        <v>366</v>
      </c>
      <c r="G486" s="140">
        <v>3.72</v>
      </c>
      <c r="H486" s="175">
        <v>11.1</v>
      </c>
      <c r="I486" s="693">
        <f>ROUND(H486*G486,2)</f>
        <v>41.29</v>
      </c>
      <c r="J486" s="698"/>
      <c r="K486" s="175">
        <v>11.1</v>
      </c>
      <c r="L486" s="699">
        <f>ROUND(K486*J486,2)</f>
        <v>0</v>
      </c>
      <c r="M486" s="698"/>
      <c r="N486" s="175">
        <v>11.1</v>
      </c>
      <c r="O486" s="699">
        <f>ROUND(N486*M486,2)</f>
        <v>0</v>
      </c>
      <c r="P486" s="698">
        <f t="shared" si="5"/>
        <v>3.72</v>
      </c>
      <c r="Q486" s="175">
        <v>11.1</v>
      </c>
      <c r="R486" s="699">
        <f>ROUND(Q486*P486,2)</f>
        <v>41.29</v>
      </c>
    </row>
    <row r="487" spans="1:18" s="12" customFormat="1" ht="13.5" hidden="1" outlineLevel="3">
      <c r="A487" s="214"/>
      <c r="B487" s="141"/>
      <c r="C487" s="144" t="s">
        <v>223</v>
      </c>
      <c r="D487" s="215" t="s">
        <v>34</v>
      </c>
      <c r="E487" s="229" t="s">
        <v>2241</v>
      </c>
      <c r="F487" s="141"/>
      <c r="G487" s="215" t="s">
        <v>34</v>
      </c>
      <c r="H487" s="216"/>
      <c r="I487" s="141"/>
      <c r="J487" s="702"/>
      <c r="K487" s="216"/>
      <c r="L487" s="217"/>
      <c r="M487" s="702"/>
      <c r="N487" s="216"/>
      <c r="O487" s="217"/>
      <c r="P487" s="702"/>
      <c r="Q487" s="216"/>
      <c r="R487" s="217"/>
    </row>
    <row r="488" spans="1:18" s="13" customFormat="1" ht="13.5" hidden="1" outlineLevel="3">
      <c r="A488" s="204"/>
      <c r="B488" s="142"/>
      <c r="C488" s="144" t="s">
        <v>223</v>
      </c>
      <c r="D488" s="146" t="s">
        <v>34</v>
      </c>
      <c r="E488" s="147" t="s">
        <v>2481</v>
      </c>
      <c r="F488" s="142"/>
      <c r="G488" s="148">
        <v>3.72</v>
      </c>
      <c r="H488" s="205"/>
      <c r="I488" s="142"/>
      <c r="J488" s="700"/>
      <c r="K488" s="205"/>
      <c r="L488" s="206"/>
      <c r="M488" s="700"/>
      <c r="N488" s="205"/>
      <c r="O488" s="206"/>
      <c r="P488" s="700"/>
      <c r="Q488" s="205"/>
      <c r="R488" s="206"/>
    </row>
    <row r="489" spans="1:18" s="608" customFormat="1" ht="6.9" customHeight="1">
      <c r="A489" s="201"/>
      <c r="B489" s="202"/>
      <c r="C489" s="202"/>
      <c r="D489" s="202"/>
      <c r="E489" s="202"/>
      <c r="F489" s="202"/>
      <c r="G489" s="202"/>
      <c r="H489" s="210"/>
      <c r="I489" s="202"/>
      <c r="J489" s="201"/>
      <c r="K489" s="210"/>
      <c r="L489" s="203"/>
      <c r="M489" s="201"/>
      <c r="N489" s="210"/>
      <c r="O489" s="203"/>
      <c r="P489" s="201"/>
      <c r="Q489" s="210"/>
      <c r="R489" s="203"/>
    </row>
    <row r="490" ht="13.5">
      <c r="H490" s="177"/>
    </row>
    <row r="491" spans="3:8" ht="13.5">
      <c r="C491" s="487" t="s">
        <v>3832</v>
      </c>
      <c r="D491" s="309"/>
      <c r="H491" s="177"/>
    </row>
    <row r="492" spans="3:4" ht="13.5">
      <c r="C492" s="489"/>
      <c r="D492" s="309" t="s">
        <v>3833</v>
      </c>
    </row>
    <row r="493" spans="3:4" ht="13.5">
      <c r="C493" s="490"/>
      <c r="D493" s="309" t="s">
        <v>3834</v>
      </c>
    </row>
    <row r="494" spans="3:4" ht="13.5">
      <c r="C494" s="491"/>
      <c r="D494" s="309" t="s">
        <v>3835</v>
      </c>
    </row>
    <row r="495" spans="3:4" ht="13.5">
      <c r="C495" s="492"/>
      <c r="D495" s="309" t="s">
        <v>3836</v>
      </c>
    </row>
    <row r="496" spans="3:4" ht="13.5">
      <c r="C496" s="646"/>
      <c r="D496" s="647" t="s">
        <v>3843</v>
      </c>
    </row>
  </sheetData>
  <sheetProtection formatColumns="0" formatRows="0" sort="0" autoFilter="0"/>
  <autoFilter ref="B98:I488"/>
  <mergeCells count="18">
    <mergeCell ref="J97:L97"/>
    <mergeCell ref="M97:O97"/>
    <mergeCell ref="P97:R97"/>
    <mergeCell ref="D89:G89"/>
    <mergeCell ref="D91:G91"/>
    <mergeCell ref="G97:I97"/>
    <mergeCell ref="D87:G87"/>
    <mergeCell ref="F1:G1"/>
    <mergeCell ref="D7:G7"/>
    <mergeCell ref="D9:G9"/>
    <mergeCell ref="D11:G11"/>
    <mergeCell ref="D13:G13"/>
    <mergeCell ref="D28:G28"/>
    <mergeCell ref="D49:G49"/>
    <mergeCell ref="D51:G51"/>
    <mergeCell ref="D53:G53"/>
    <mergeCell ref="D55:G55"/>
    <mergeCell ref="D85:G85"/>
  </mergeCells>
  <hyperlinks>
    <hyperlink ref="E1:F1" location="C2" tooltip="Krycí list soupisu" display="1) Krycí list soupisu"/>
    <hyperlink ref="F1:G1" location="C62" tooltip="Rekapitulace" display="2) Rekapitulace"/>
    <hyperlink ref="I1" location="C98" tooltip="Soupis prací" display="3) Soupis prací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scale="63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  <outlinePr summaryBelow="0"/>
  </sheetPr>
  <dimension ref="A1:U1115"/>
  <sheetViews>
    <sheetView showGridLines="0" zoomScale="85" zoomScaleNormal="85" workbookViewId="0" topLeftCell="B102">
      <pane xSplit="10" ySplit="7" topLeftCell="L1084" activePane="bottomRight" state="frozen"/>
      <selection pane="topLeft" activeCell="B102" sqref="B102"/>
      <selection pane="topRight" activeCell="L102" sqref="L102"/>
      <selection pane="bottomLeft" activeCell="B105" sqref="B105"/>
      <selection pane="bottomRight" activeCell="C104" sqref="C104"/>
    </sheetView>
  </sheetViews>
  <sheetFormatPr defaultColWidth="9.33203125" defaultRowHeight="13.5" outlineLevelRow="3"/>
  <cols>
    <col min="1" max="1" width="8.33203125" style="309" customWidth="1"/>
    <col min="2" max="2" width="1.66796875" style="309" customWidth="1"/>
    <col min="3" max="3" width="4.83203125" style="309" customWidth="1"/>
    <col min="4" max="4" width="4.33203125" style="309" customWidth="1"/>
    <col min="5" max="5" width="17.16015625" style="309" customWidth="1"/>
    <col min="6" max="6" width="75" style="309" customWidth="1"/>
    <col min="7" max="7" width="8.66015625" style="309" customWidth="1"/>
    <col min="8" max="8" width="11.16015625" style="309" customWidth="1"/>
    <col min="9" max="9" width="12.66015625" style="488" customWidth="1"/>
    <col min="10" max="10" width="23.5" style="309" customWidth="1"/>
    <col min="11" max="11" width="23.5" style="309" hidden="1" customWidth="1"/>
    <col min="12" max="12" width="10.5" style="309" customWidth="1"/>
    <col min="13" max="13" width="11.5" style="309" customWidth="1"/>
    <col min="14" max="14" width="23" style="309" customWidth="1"/>
    <col min="15" max="15" width="10" style="309" customWidth="1"/>
    <col min="16" max="16" width="9.33203125" style="309" hidden="1" customWidth="1"/>
    <col min="17" max="17" width="21" style="309" customWidth="1"/>
    <col min="18" max="18" width="11.16015625" style="309" bestFit="1" customWidth="1"/>
    <col min="19" max="19" width="11.5" style="309" customWidth="1"/>
    <col min="20" max="20" width="21.83203125" style="309" customWidth="1"/>
    <col min="21" max="21" width="2.33203125" style="309" customWidth="1"/>
    <col min="22" max="16384" width="9.16015625" style="309" customWidth="1"/>
  </cols>
  <sheetData>
    <row r="1" spans="1:20" ht="21.75" customHeight="1">
      <c r="A1" s="304"/>
      <c r="B1" s="305"/>
      <c r="C1" s="306"/>
      <c r="D1" s="307" t="s">
        <v>1</v>
      </c>
      <c r="E1" s="306"/>
      <c r="F1" s="269" t="s">
        <v>3764</v>
      </c>
      <c r="G1" s="789" t="s">
        <v>3765</v>
      </c>
      <c r="H1" s="789"/>
      <c r="I1" s="308"/>
      <c r="J1" s="269" t="s">
        <v>3766</v>
      </c>
      <c r="K1" s="538"/>
      <c r="L1" s="304"/>
      <c r="M1" s="304"/>
      <c r="N1" s="304"/>
      <c r="O1" s="304"/>
      <c r="P1" s="304"/>
      <c r="Q1" s="304"/>
      <c r="R1" s="304"/>
      <c r="S1" s="304"/>
      <c r="T1" s="304"/>
    </row>
    <row r="2" spans="2:11" ht="36.9" customHeight="1">
      <c r="B2" s="310"/>
      <c r="C2" s="311"/>
      <c r="D2" s="311"/>
      <c r="E2" s="311"/>
      <c r="F2" s="311"/>
      <c r="G2" s="311"/>
      <c r="H2" s="311"/>
      <c r="I2" s="312"/>
      <c r="J2" s="311"/>
      <c r="K2" s="311"/>
    </row>
    <row r="3" spans="2:11" ht="6.9" customHeight="1">
      <c r="B3" s="313"/>
      <c r="C3" s="314"/>
      <c r="D3" s="314"/>
      <c r="E3" s="314"/>
      <c r="F3" s="314"/>
      <c r="G3" s="314"/>
      <c r="H3" s="314"/>
      <c r="I3" s="315"/>
      <c r="J3" s="314"/>
      <c r="K3" s="317"/>
    </row>
    <row r="4" spans="2:11" ht="36.9" customHeight="1">
      <c r="B4" s="316"/>
      <c r="C4" s="317"/>
      <c r="D4" s="318" t="s">
        <v>99</v>
      </c>
      <c r="E4" s="317"/>
      <c r="F4" s="317"/>
      <c r="G4" s="317"/>
      <c r="H4" s="317"/>
      <c r="I4" s="312"/>
      <c r="J4" s="317"/>
      <c r="K4" s="317"/>
    </row>
    <row r="5" spans="2:11" ht="6.9" customHeight="1">
      <c r="B5" s="316"/>
      <c r="C5" s="317"/>
      <c r="D5" s="317"/>
      <c r="E5" s="317"/>
      <c r="F5" s="317"/>
      <c r="G5" s="317"/>
      <c r="H5" s="317"/>
      <c r="I5" s="312"/>
      <c r="J5" s="317"/>
      <c r="K5" s="317"/>
    </row>
    <row r="6" spans="2:11" ht="13.2">
      <c r="B6" s="316"/>
      <c r="C6" s="317"/>
      <c r="D6" s="319" t="s">
        <v>16</v>
      </c>
      <c r="E6" s="317"/>
      <c r="F6" s="317"/>
      <c r="G6" s="317"/>
      <c r="H6" s="317"/>
      <c r="I6" s="312"/>
      <c r="J6" s="317"/>
      <c r="K6" s="317"/>
    </row>
    <row r="7" spans="2:11" ht="22.5" customHeight="1">
      <c r="B7" s="316"/>
      <c r="C7" s="317"/>
      <c r="D7" s="317"/>
      <c r="E7" s="785" t="e">
        <v>#REF!</v>
      </c>
      <c r="F7" s="786"/>
      <c r="G7" s="786"/>
      <c r="H7" s="786"/>
      <c r="I7" s="312"/>
      <c r="J7" s="317"/>
      <c r="K7" s="317"/>
    </row>
    <row r="8" spans="2:11" ht="13.2">
      <c r="B8" s="316"/>
      <c r="C8" s="317"/>
      <c r="D8" s="319" t="s">
        <v>104</v>
      </c>
      <c r="E8" s="317"/>
      <c r="F8" s="317"/>
      <c r="G8" s="317"/>
      <c r="H8" s="317"/>
      <c r="I8" s="312"/>
      <c r="J8" s="317"/>
      <c r="K8" s="317"/>
    </row>
    <row r="9" spans="2:11" ht="22.5" customHeight="1">
      <c r="B9" s="316"/>
      <c r="C9" s="317"/>
      <c r="D9" s="317"/>
      <c r="E9" s="785" t="s">
        <v>106</v>
      </c>
      <c r="F9" s="786"/>
      <c r="G9" s="786"/>
      <c r="H9" s="786"/>
      <c r="I9" s="312"/>
      <c r="J9" s="317"/>
      <c r="K9" s="317"/>
    </row>
    <row r="10" spans="2:11" ht="13.2">
      <c r="B10" s="316"/>
      <c r="C10" s="317"/>
      <c r="D10" s="319" t="s">
        <v>108</v>
      </c>
      <c r="E10" s="317"/>
      <c r="F10" s="317"/>
      <c r="G10" s="317"/>
      <c r="H10" s="317"/>
      <c r="I10" s="312"/>
      <c r="J10" s="317"/>
      <c r="K10" s="317"/>
    </row>
    <row r="11" spans="2:11" s="320" customFormat="1" ht="22.5" customHeight="1">
      <c r="B11" s="321"/>
      <c r="C11" s="322"/>
      <c r="D11" s="322"/>
      <c r="E11" s="777" t="s">
        <v>2497</v>
      </c>
      <c r="F11" s="778"/>
      <c r="G11" s="778"/>
      <c r="H11" s="778"/>
      <c r="I11" s="323"/>
      <c r="J11" s="322"/>
      <c r="K11" s="322"/>
    </row>
    <row r="12" spans="2:11" s="320" customFormat="1" ht="13.2">
      <c r="B12" s="321"/>
      <c r="C12" s="322"/>
      <c r="D12" s="319" t="s">
        <v>112</v>
      </c>
      <c r="E12" s="322"/>
      <c r="F12" s="322"/>
      <c r="G12" s="322"/>
      <c r="H12" s="322"/>
      <c r="I12" s="323"/>
      <c r="J12" s="322"/>
      <c r="K12" s="322"/>
    </row>
    <row r="13" spans="2:11" s="320" customFormat="1" ht="36.9" customHeight="1">
      <c r="B13" s="321"/>
      <c r="C13" s="322"/>
      <c r="D13" s="322"/>
      <c r="E13" s="779" t="s">
        <v>2498</v>
      </c>
      <c r="F13" s="778"/>
      <c r="G13" s="778"/>
      <c r="H13" s="778"/>
      <c r="I13" s="323"/>
      <c r="J13" s="322"/>
      <c r="K13" s="322"/>
    </row>
    <row r="14" spans="2:11" s="320" customFormat="1" ht="13.5">
      <c r="B14" s="321"/>
      <c r="C14" s="322"/>
      <c r="D14" s="322"/>
      <c r="E14" s="322"/>
      <c r="F14" s="322"/>
      <c r="G14" s="322"/>
      <c r="H14" s="322"/>
      <c r="I14" s="323"/>
      <c r="J14" s="322"/>
      <c r="K14" s="322"/>
    </row>
    <row r="15" spans="2:11" s="320" customFormat="1" ht="14.4" customHeight="1">
      <c r="B15" s="321"/>
      <c r="C15" s="322"/>
      <c r="D15" s="319" t="s">
        <v>19</v>
      </c>
      <c r="E15" s="322"/>
      <c r="F15" s="324" t="s">
        <v>20</v>
      </c>
      <c r="G15" s="322"/>
      <c r="H15" s="322"/>
      <c r="I15" s="325" t="s">
        <v>21</v>
      </c>
      <c r="J15" s="324" t="s">
        <v>34</v>
      </c>
      <c r="K15" s="324"/>
    </row>
    <row r="16" spans="2:11" s="320" customFormat="1" ht="14.4" customHeight="1">
      <c r="B16" s="321"/>
      <c r="C16" s="322"/>
      <c r="D16" s="319" t="s">
        <v>24</v>
      </c>
      <c r="E16" s="322"/>
      <c r="F16" s="324" t="s">
        <v>25</v>
      </c>
      <c r="G16" s="322"/>
      <c r="H16" s="322"/>
      <c r="I16" s="325" t="s">
        <v>26</v>
      </c>
      <c r="J16" s="326" t="s">
        <v>27</v>
      </c>
      <c r="K16" s="326"/>
    </row>
    <row r="17" spans="2:11" s="320" customFormat="1" ht="10.95" customHeight="1">
      <c r="B17" s="321"/>
      <c r="C17" s="322"/>
      <c r="D17" s="322"/>
      <c r="E17" s="322"/>
      <c r="F17" s="322"/>
      <c r="G17" s="322"/>
      <c r="H17" s="322"/>
      <c r="I17" s="323"/>
      <c r="J17" s="322"/>
      <c r="K17" s="322"/>
    </row>
    <row r="18" spans="2:11" s="320" customFormat="1" ht="14.4" customHeight="1">
      <c r="B18" s="321"/>
      <c r="C18" s="322"/>
      <c r="D18" s="319" t="s">
        <v>32</v>
      </c>
      <c r="E18" s="322"/>
      <c r="F18" s="322"/>
      <c r="G18" s="322"/>
      <c r="H18" s="322"/>
      <c r="I18" s="325" t="s">
        <v>33</v>
      </c>
      <c r="J18" s="324" t="s">
        <v>34</v>
      </c>
      <c r="K18" s="324"/>
    </row>
    <row r="19" spans="2:11" s="320" customFormat="1" ht="18" customHeight="1">
      <c r="B19" s="321"/>
      <c r="C19" s="322"/>
      <c r="D19" s="322"/>
      <c r="E19" s="324" t="s">
        <v>35</v>
      </c>
      <c r="F19" s="322"/>
      <c r="G19" s="322"/>
      <c r="H19" s="322"/>
      <c r="I19" s="325" t="s">
        <v>36</v>
      </c>
      <c r="J19" s="324" t="s">
        <v>34</v>
      </c>
      <c r="K19" s="324"/>
    </row>
    <row r="20" spans="2:11" s="320" customFormat="1" ht="6.9" customHeight="1">
      <c r="B20" s="321"/>
      <c r="C20" s="322"/>
      <c r="D20" s="322"/>
      <c r="E20" s="322"/>
      <c r="F20" s="322"/>
      <c r="G20" s="322"/>
      <c r="H20" s="322"/>
      <c r="I20" s="323"/>
      <c r="J20" s="322"/>
      <c r="K20" s="322"/>
    </row>
    <row r="21" spans="2:11" s="320" customFormat="1" ht="14.4" customHeight="1">
      <c r="B21" s="321"/>
      <c r="C21" s="322"/>
      <c r="D21" s="319" t="s">
        <v>37</v>
      </c>
      <c r="E21" s="322"/>
      <c r="F21" s="322"/>
      <c r="G21" s="322"/>
      <c r="H21" s="322"/>
      <c r="I21" s="325" t="s">
        <v>33</v>
      </c>
      <c r="J21" s="324" t="s">
        <v>3767</v>
      </c>
      <c r="K21" s="324"/>
    </row>
    <row r="22" spans="2:11" s="320" customFormat="1" ht="18" customHeight="1">
      <c r="B22" s="321"/>
      <c r="C22" s="322"/>
      <c r="D22" s="322"/>
      <c r="E22" s="324" t="e">
        <v>#REF!</v>
      </c>
      <c r="F22" s="322"/>
      <c r="G22" s="322"/>
      <c r="H22" s="322"/>
      <c r="I22" s="325" t="s">
        <v>36</v>
      </c>
      <c r="J22" s="324" t="s">
        <v>3768</v>
      </c>
      <c r="K22" s="324"/>
    </row>
    <row r="23" spans="2:11" s="320" customFormat="1" ht="6.9" customHeight="1">
      <c r="B23" s="321"/>
      <c r="C23" s="322"/>
      <c r="D23" s="322"/>
      <c r="E23" s="322"/>
      <c r="F23" s="322"/>
      <c r="G23" s="322"/>
      <c r="H23" s="322"/>
      <c r="I23" s="323"/>
      <c r="J23" s="322"/>
      <c r="K23" s="322"/>
    </row>
    <row r="24" spans="2:11" s="320" customFormat="1" ht="14.4" customHeight="1">
      <c r="B24" s="321"/>
      <c r="C24" s="322"/>
      <c r="D24" s="319" t="s">
        <v>38</v>
      </c>
      <c r="E24" s="322"/>
      <c r="F24" s="322"/>
      <c r="G24" s="322"/>
      <c r="H24" s="322"/>
      <c r="I24" s="325" t="s">
        <v>33</v>
      </c>
      <c r="J24" s="324" t="s">
        <v>34</v>
      </c>
      <c r="K24" s="324"/>
    </row>
    <row r="25" spans="2:11" s="320" customFormat="1" ht="18" customHeight="1">
      <c r="B25" s="321"/>
      <c r="C25" s="322"/>
      <c r="D25" s="322"/>
      <c r="E25" s="324" t="s">
        <v>39</v>
      </c>
      <c r="F25" s="322"/>
      <c r="G25" s="322"/>
      <c r="H25" s="322"/>
      <c r="I25" s="325" t="s">
        <v>36</v>
      </c>
      <c r="J25" s="324" t="s">
        <v>34</v>
      </c>
      <c r="K25" s="324"/>
    </row>
    <row r="26" spans="2:11" s="320" customFormat="1" ht="6.9" customHeight="1">
      <c r="B26" s="321"/>
      <c r="C26" s="322"/>
      <c r="D26" s="322"/>
      <c r="E26" s="322"/>
      <c r="F26" s="322"/>
      <c r="G26" s="322"/>
      <c r="H26" s="322"/>
      <c r="I26" s="323"/>
      <c r="J26" s="322"/>
      <c r="K26" s="322"/>
    </row>
    <row r="27" spans="2:11" s="320" customFormat="1" ht="14.4" customHeight="1">
      <c r="B27" s="321"/>
      <c r="C27" s="322"/>
      <c r="D27" s="319" t="s">
        <v>41</v>
      </c>
      <c r="E27" s="322"/>
      <c r="F27" s="322"/>
      <c r="G27" s="322"/>
      <c r="H27" s="322"/>
      <c r="I27" s="323"/>
      <c r="J27" s="322"/>
      <c r="K27" s="322"/>
    </row>
    <row r="28" spans="2:11" s="330" customFormat="1" ht="22.5" customHeight="1">
      <c r="B28" s="327"/>
      <c r="C28" s="328"/>
      <c r="D28" s="328"/>
      <c r="E28" s="787" t="s">
        <v>34</v>
      </c>
      <c r="F28" s="788"/>
      <c r="G28" s="788"/>
      <c r="H28" s="788"/>
      <c r="I28" s="329"/>
      <c r="J28" s="328"/>
      <c r="K28" s="328"/>
    </row>
    <row r="29" spans="2:11" s="320" customFormat="1" ht="6.9" customHeight="1">
      <c r="B29" s="321"/>
      <c r="C29" s="322"/>
      <c r="D29" s="322"/>
      <c r="E29" s="322"/>
      <c r="F29" s="322"/>
      <c r="G29" s="322"/>
      <c r="H29" s="322"/>
      <c r="I29" s="323"/>
      <c r="J29" s="322"/>
      <c r="K29" s="322"/>
    </row>
    <row r="30" spans="2:11" s="320" customFormat="1" ht="6.9" customHeight="1">
      <c r="B30" s="321"/>
      <c r="C30" s="322"/>
      <c r="D30" s="331"/>
      <c r="E30" s="331"/>
      <c r="F30" s="331"/>
      <c r="G30" s="331"/>
      <c r="H30" s="331"/>
      <c r="I30" s="332"/>
      <c r="J30" s="331"/>
      <c r="K30" s="322"/>
    </row>
    <row r="31" spans="2:11" s="320" customFormat="1" ht="25.35" customHeight="1">
      <c r="B31" s="321"/>
      <c r="C31" s="322"/>
      <c r="D31" s="333" t="s">
        <v>42</v>
      </c>
      <c r="E31" s="322"/>
      <c r="F31" s="322"/>
      <c r="G31" s="322"/>
      <c r="H31" s="322"/>
      <c r="I31" s="323"/>
      <c r="J31" s="334">
        <f>ROUND(J109,2)</f>
        <v>10954267.84</v>
      </c>
      <c r="K31" s="334"/>
    </row>
    <row r="32" spans="2:11" s="320" customFormat="1" ht="6.9" customHeight="1">
      <c r="B32" s="321"/>
      <c r="C32" s="322"/>
      <c r="D32" s="331"/>
      <c r="E32" s="331"/>
      <c r="F32" s="331"/>
      <c r="G32" s="331"/>
      <c r="H32" s="331"/>
      <c r="I32" s="332"/>
      <c r="J32" s="331"/>
      <c r="K32" s="322"/>
    </row>
    <row r="33" spans="2:11" s="320" customFormat="1" ht="14.4" customHeight="1">
      <c r="B33" s="321"/>
      <c r="C33" s="322"/>
      <c r="D33" s="322"/>
      <c r="E33" s="322"/>
      <c r="F33" s="335" t="s">
        <v>44</v>
      </c>
      <c r="G33" s="322"/>
      <c r="H33" s="322"/>
      <c r="I33" s="336" t="s">
        <v>43</v>
      </c>
      <c r="J33" s="335" t="s">
        <v>45</v>
      </c>
      <c r="K33" s="335"/>
    </row>
    <row r="34" spans="2:11" s="320" customFormat="1" ht="14.4" customHeight="1">
      <c r="B34" s="321"/>
      <c r="C34" s="322"/>
      <c r="D34" s="337" t="s">
        <v>46</v>
      </c>
      <c r="E34" s="337" t="s">
        <v>47</v>
      </c>
      <c r="F34" s="338" t="e">
        <f>ROUND(SUM(#REF!),2)</f>
        <v>#REF!</v>
      </c>
      <c r="G34" s="322"/>
      <c r="H34" s="322"/>
      <c r="I34" s="339">
        <v>0.21</v>
      </c>
      <c r="J34" s="338" t="e">
        <f>ROUND(ROUND((SUM(#REF!)),2)*I34,2)</f>
        <v>#REF!</v>
      </c>
      <c r="K34" s="338"/>
    </row>
    <row r="35" spans="2:11" s="320" customFormat="1" ht="14.4" customHeight="1">
      <c r="B35" s="321"/>
      <c r="C35" s="322"/>
      <c r="D35" s="322"/>
      <c r="E35" s="337" t="s">
        <v>48</v>
      </c>
      <c r="F35" s="338" t="e">
        <f>ROUND(SUM(#REF!),2)</f>
        <v>#REF!</v>
      </c>
      <c r="G35" s="322"/>
      <c r="H35" s="322"/>
      <c r="I35" s="339">
        <v>0.15</v>
      </c>
      <c r="J35" s="338" t="e">
        <f>ROUND(ROUND((SUM(#REF!)),2)*I35,2)</f>
        <v>#REF!</v>
      </c>
      <c r="K35" s="338"/>
    </row>
    <row r="36" spans="2:11" s="320" customFormat="1" ht="14.4" customHeight="1">
      <c r="B36" s="321"/>
      <c r="C36" s="322"/>
      <c r="D36" s="322"/>
      <c r="E36" s="337" t="s">
        <v>49</v>
      </c>
      <c r="F36" s="338" t="e">
        <f>ROUND(SUM(#REF!),2)</f>
        <v>#REF!</v>
      </c>
      <c r="G36" s="322"/>
      <c r="H36" s="322"/>
      <c r="I36" s="339">
        <v>0.21</v>
      </c>
      <c r="J36" s="338">
        <v>0</v>
      </c>
      <c r="K36" s="338"/>
    </row>
    <row r="37" spans="2:11" s="320" customFormat="1" ht="14.4" customHeight="1">
      <c r="B37" s="321"/>
      <c r="C37" s="322"/>
      <c r="D37" s="322"/>
      <c r="E37" s="337" t="s">
        <v>50</v>
      </c>
      <c r="F37" s="338" t="e">
        <f>ROUND(SUM(#REF!),2)</f>
        <v>#REF!</v>
      </c>
      <c r="G37" s="322"/>
      <c r="H37" s="322"/>
      <c r="I37" s="339">
        <v>0.15</v>
      </c>
      <c r="J37" s="338">
        <v>0</v>
      </c>
      <c r="K37" s="338"/>
    </row>
    <row r="38" spans="2:11" s="320" customFormat="1" ht="14.4" customHeight="1">
      <c r="B38" s="321"/>
      <c r="C38" s="322"/>
      <c r="D38" s="322"/>
      <c r="E38" s="337" t="s">
        <v>51</v>
      </c>
      <c r="F38" s="338" t="e">
        <f>ROUND(SUM(#REF!),2)</f>
        <v>#REF!</v>
      </c>
      <c r="G38" s="322"/>
      <c r="H38" s="322"/>
      <c r="I38" s="339">
        <v>0</v>
      </c>
      <c r="J38" s="338">
        <v>0</v>
      </c>
      <c r="K38" s="338"/>
    </row>
    <row r="39" spans="2:11" s="320" customFormat="1" ht="6.9" customHeight="1">
      <c r="B39" s="321"/>
      <c r="C39" s="322"/>
      <c r="D39" s="322"/>
      <c r="E39" s="322"/>
      <c r="F39" s="322"/>
      <c r="G39" s="322"/>
      <c r="H39" s="322"/>
      <c r="I39" s="323"/>
      <c r="J39" s="322"/>
      <c r="K39" s="322"/>
    </row>
    <row r="40" spans="2:11" s="320" customFormat="1" ht="25.35" customHeight="1">
      <c r="B40" s="321"/>
      <c r="C40" s="340"/>
      <c r="D40" s="341" t="s">
        <v>52</v>
      </c>
      <c r="E40" s="342"/>
      <c r="F40" s="342"/>
      <c r="G40" s="343" t="s">
        <v>53</v>
      </c>
      <c r="H40" s="344" t="s">
        <v>54</v>
      </c>
      <c r="I40" s="345"/>
      <c r="J40" s="346" t="e">
        <f>SUM(J31:J38)</f>
        <v>#REF!</v>
      </c>
      <c r="K40" s="539"/>
    </row>
    <row r="41" spans="2:11" s="320" customFormat="1" ht="14.4" customHeight="1">
      <c r="B41" s="347"/>
      <c r="C41" s="348"/>
      <c r="D41" s="348"/>
      <c r="E41" s="348"/>
      <c r="F41" s="348"/>
      <c r="G41" s="348"/>
      <c r="H41" s="348"/>
      <c r="I41" s="349"/>
      <c r="J41" s="348"/>
      <c r="K41" s="322"/>
    </row>
    <row r="42" spans="2:11" ht="13.5">
      <c r="B42" s="310"/>
      <c r="C42" s="311"/>
      <c r="D42" s="311"/>
      <c r="E42" s="311"/>
      <c r="F42" s="311"/>
      <c r="G42" s="311"/>
      <c r="H42" s="311"/>
      <c r="I42" s="312"/>
      <c r="J42" s="311"/>
      <c r="K42" s="311"/>
    </row>
    <row r="43" spans="2:11" ht="13.5">
      <c r="B43" s="310"/>
      <c r="C43" s="311"/>
      <c r="D43" s="311"/>
      <c r="E43" s="311"/>
      <c r="F43" s="311"/>
      <c r="G43" s="311"/>
      <c r="H43" s="311"/>
      <c r="I43" s="312"/>
      <c r="J43" s="311"/>
      <c r="K43" s="311"/>
    </row>
    <row r="44" spans="2:11" ht="13.5">
      <c r="B44" s="310"/>
      <c r="C44" s="311"/>
      <c r="D44" s="311"/>
      <c r="E44" s="311"/>
      <c r="F44" s="311"/>
      <c r="G44" s="311"/>
      <c r="H44" s="311"/>
      <c r="I44" s="312"/>
      <c r="J44" s="311"/>
      <c r="K44" s="311"/>
    </row>
    <row r="45" spans="2:11" s="320" customFormat="1" ht="6.9" customHeight="1">
      <c r="B45" s="350"/>
      <c r="C45" s="351"/>
      <c r="D45" s="351"/>
      <c r="E45" s="351"/>
      <c r="F45" s="351"/>
      <c r="G45" s="351"/>
      <c r="H45" s="351"/>
      <c r="I45" s="352"/>
      <c r="J45" s="351"/>
      <c r="K45" s="540"/>
    </row>
    <row r="46" spans="2:11" s="320" customFormat="1" ht="36.9" customHeight="1">
      <c r="B46" s="321"/>
      <c r="C46" s="318" t="s">
        <v>151</v>
      </c>
      <c r="D46" s="322"/>
      <c r="E46" s="322"/>
      <c r="F46" s="322"/>
      <c r="G46" s="322"/>
      <c r="H46" s="322"/>
      <c r="I46" s="323"/>
      <c r="J46" s="322"/>
      <c r="K46" s="322"/>
    </row>
    <row r="47" spans="2:11" s="320" customFormat="1" ht="6.9" customHeight="1">
      <c r="B47" s="321"/>
      <c r="C47" s="322"/>
      <c r="D47" s="322"/>
      <c r="E47" s="322"/>
      <c r="F47" s="322"/>
      <c r="G47" s="322"/>
      <c r="H47" s="322"/>
      <c r="I47" s="323"/>
      <c r="J47" s="322"/>
      <c r="K47" s="322"/>
    </row>
    <row r="48" spans="2:11" s="320" customFormat="1" ht="14.4" customHeight="1">
      <c r="B48" s="321"/>
      <c r="C48" s="319" t="s">
        <v>16</v>
      </c>
      <c r="D48" s="322"/>
      <c r="E48" s="322"/>
      <c r="F48" s="322"/>
      <c r="G48" s="322"/>
      <c r="H48" s="322"/>
      <c r="I48" s="323"/>
      <c r="J48" s="322"/>
      <c r="K48" s="322"/>
    </row>
    <row r="49" spans="2:11" s="320" customFormat="1" ht="22.5" customHeight="1">
      <c r="B49" s="321"/>
      <c r="C49" s="322"/>
      <c r="D49" s="322"/>
      <c r="E49" s="785" t="e">
        <f>E7</f>
        <v>#REF!</v>
      </c>
      <c r="F49" s="778"/>
      <c r="G49" s="778"/>
      <c r="H49" s="778"/>
      <c r="I49" s="323"/>
      <c r="J49" s="322"/>
      <c r="K49" s="322"/>
    </row>
    <row r="50" spans="2:11" ht="13.2">
      <c r="B50" s="316"/>
      <c r="C50" s="319" t="s">
        <v>104</v>
      </c>
      <c r="D50" s="317"/>
      <c r="E50" s="317"/>
      <c r="F50" s="317"/>
      <c r="G50" s="317"/>
      <c r="H50" s="317"/>
      <c r="I50" s="312"/>
      <c r="J50" s="317"/>
      <c r="K50" s="317"/>
    </row>
    <row r="51" spans="2:11" ht="22.5" customHeight="1">
      <c r="B51" s="316"/>
      <c r="C51" s="317"/>
      <c r="D51" s="317"/>
      <c r="E51" s="785" t="s">
        <v>106</v>
      </c>
      <c r="F51" s="786"/>
      <c r="G51" s="786"/>
      <c r="H51" s="786"/>
      <c r="I51" s="312"/>
      <c r="J51" s="317"/>
      <c r="K51" s="317"/>
    </row>
    <row r="52" spans="2:11" ht="13.2">
      <c r="B52" s="316"/>
      <c r="C52" s="319" t="s">
        <v>108</v>
      </c>
      <c r="D52" s="317"/>
      <c r="E52" s="317"/>
      <c r="F52" s="317"/>
      <c r="G52" s="317"/>
      <c r="H52" s="317"/>
      <c r="I52" s="312"/>
      <c r="J52" s="317"/>
      <c r="K52" s="317"/>
    </row>
    <row r="53" spans="2:11" s="320" customFormat="1" ht="22.5" customHeight="1">
      <c r="B53" s="321"/>
      <c r="C53" s="322"/>
      <c r="D53" s="322"/>
      <c r="E53" s="777" t="s">
        <v>2497</v>
      </c>
      <c r="F53" s="778"/>
      <c r="G53" s="778"/>
      <c r="H53" s="778"/>
      <c r="I53" s="323"/>
      <c r="J53" s="322"/>
      <c r="K53" s="322"/>
    </row>
    <row r="54" spans="2:11" s="320" customFormat="1" ht="14.4" customHeight="1">
      <c r="B54" s="321"/>
      <c r="C54" s="319" t="s">
        <v>112</v>
      </c>
      <c r="D54" s="322"/>
      <c r="E54" s="322"/>
      <c r="F54" s="322"/>
      <c r="G54" s="322"/>
      <c r="H54" s="322"/>
      <c r="I54" s="323"/>
      <c r="J54" s="322"/>
      <c r="K54" s="322"/>
    </row>
    <row r="55" spans="2:11" s="320" customFormat="1" ht="23.25" customHeight="1">
      <c r="B55" s="321"/>
      <c r="C55" s="322"/>
      <c r="D55" s="322"/>
      <c r="E55" s="779" t="str">
        <f>E13</f>
        <v>SO 20.1 - Retenční nádrž RN1B</v>
      </c>
      <c r="F55" s="778"/>
      <c r="G55" s="778"/>
      <c r="H55" s="778"/>
      <c r="I55" s="323"/>
      <c r="J55" s="322"/>
      <c r="K55" s="322"/>
    </row>
    <row r="56" spans="2:11" s="320" customFormat="1" ht="6.9" customHeight="1">
      <c r="B56" s="321"/>
      <c r="C56" s="322"/>
      <c r="D56" s="322"/>
      <c r="E56" s="322"/>
      <c r="F56" s="322"/>
      <c r="G56" s="322"/>
      <c r="H56" s="322"/>
      <c r="I56" s="323"/>
      <c r="J56" s="322"/>
      <c r="K56" s="322"/>
    </row>
    <row r="57" spans="2:11" s="320" customFormat="1" ht="18" customHeight="1">
      <c r="B57" s="321"/>
      <c r="C57" s="319" t="s">
        <v>24</v>
      </c>
      <c r="D57" s="322"/>
      <c r="E57" s="322"/>
      <c r="F57" s="324" t="str">
        <f>F16</f>
        <v>HRANICE - DRAHOTUŠE</v>
      </c>
      <c r="G57" s="322"/>
      <c r="H57" s="322"/>
      <c r="I57" s="325" t="s">
        <v>26</v>
      </c>
      <c r="J57" s="326" t="str">
        <f>IF(J16="","",J16)</f>
        <v>6.4.2016</v>
      </c>
      <c r="K57" s="326"/>
    </row>
    <row r="58" spans="2:11" s="320" customFormat="1" ht="6.9" customHeight="1">
      <c r="B58" s="321"/>
      <c r="C58" s="322"/>
      <c r="D58" s="322"/>
      <c r="E58" s="322"/>
      <c r="F58" s="322"/>
      <c r="G58" s="322"/>
      <c r="H58" s="322"/>
      <c r="I58" s="323"/>
      <c r="J58" s="322"/>
      <c r="K58" s="322"/>
    </row>
    <row r="59" spans="2:11" s="320" customFormat="1" ht="13.2">
      <c r="B59" s="321"/>
      <c r="C59" s="319" t="s">
        <v>32</v>
      </c>
      <c r="D59" s="322"/>
      <c r="E59" s="322"/>
      <c r="F59" s="324" t="str">
        <f>E19</f>
        <v>VODOVODY A KANALIZACE PŘEROV a.s.</v>
      </c>
      <c r="G59" s="322"/>
      <c r="H59" s="322"/>
      <c r="I59" s="325" t="s">
        <v>38</v>
      </c>
      <c r="J59" s="324" t="str">
        <f>E25</f>
        <v>JV PROJEKT VH s.r.o., BRNO</v>
      </c>
      <c r="K59" s="324"/>
    </row>
    <row r="60" spans="2:11" s="320" customFormat="1" ht="14.4" customHeight="1">
      <c r="B60" s="321"/>
      <c r="C60" s="319" t="s">
        <v>37</v>
      </c>
      <c r="D60" s="322"/>
      <c r="E60" s="322"/>
      <c r="F60" s="324" t="e">
        <f>IF(E22="","",E22)</f>
        <v>#REF!</v>
      </c>
      <c r="G60" s="322"/>
      <c r="H60" s="322"/>
      <c r="I60" s="323"/>
      <c r="J60" s="322"/>
      <c r="K60" s="322"/>
    </row>
    <row r="61" spans="2:11" s="320" customFormat="1" ht="10.35" customHeight="1">
      <c r="B61" s="321"/>
      <c r="C61" s="322"/>
      <c r="D61" s="322"/>
      <c r="E61" s="322"/>
      <c r="F61" s="322"/>
      <c r="G61" s="322"/>
      <c r="H61" s="322"/>
      <c r="I61" s="323"/>
      <c r="J61" s="322"/>
      <c r="K61" s="322"/>
    </row>
    <row r="62" spans="2:11" s="320" customFormat="1" ht="29.25" customHeight="1">
      <c r="B62" s="321"/>
      <c r="C62" s="353" t="s">
        <v>169</v>
      </c>
      <c r="D62" s="340"/>
      <c r="E62" s="340"/>
      <c r="F62" s="340"/>
      <c r="G62" s="340"/>
      <c r="H62" s="340"/>
      <c r="I62" s="354"/>
      <c r="J62" s="355" t="s">
        <v>170</v>
      </c>
      <c r="K62" s="355"/>
    </row>
    <row r="63" spans="2:11" s="320" customFormat="1" ht="10.35" customHeight="1">
      <c r="B63" s="321"/>
      <c r="C63" s="322"/>
      <c r="D63" s="322"/>
      <c r="E63" s="322"/>
      <c r="F63" s="322"/>
      <c r="G63" s="322"/>
      <c r="H63" s="322"/>
      <c r="I63" s="323"/>
      <c r="J63" s="322"/>
      <c r="K63" s="322"/>
    </row>
    <row r="64" spans="2:11" s="320" customFormat="1" ht="29.25" customHeight="1">
      <c r="B64" s="321"/>
      <c r="C64" s="356" t="s">
        <v>172</v>
      </c>
      <c r="D64" s="322"/>
      <c r="E64" s="322"/>
      <c r="F64" s="322"/>
      <c r="G64" s="322"/>
      <c r="H64" s="322"/>
      <c r="I64" s="323"/>
      <c r="J64" s="334">
        <f>J109</f>
        <v>10954267.84</v>
      </c>
      <c r="K64" s="334"/>
    </row>
    <row r="65" spans="2:11" s="363" customFormat="1" ht="24.9" customHeight="1">
      <c r="B65" s="357"/>
      <c r="C65" s="358"/>
      <c r="D65" s="359" t="s">
        <v>174</v>
      </c>
      <c r="E65" s="360"/>
      <c r="F65" s="360"/>
      <c r="G65" s="360"/>
      <c r="H65" s="360"/>
      <c r="I65" s="361"/>
      <c r="J65" s="362">
        <f>J110</f>
        <v>10931363.44</v>
      </c>
      <c r="K65" s="541"/>
    </row>
    <row r="66" spans="2:11" s="370" customFormat="1" ht="19.95" customHeight="1">
      <c r="B66" s="364"/>
      <c r="C66" s="365"/>
      <c r="D66" s="366" t="s">
        <v>176</v>
      </c>
      <c r="E66" s="367"/>
      <c r="F66" s="367"/>
      <c r="G66" s="367"/>
      <c r="H66" s="367"/>
      <c r="I66" s="368"/>
      <c r="J66" s="369">
        <f>J111</f>
        <v>6869309.55</v>
      </c>
      <c r="K66" s="542"/>
    </row>
    <row r="67" spans="2:11" s="370" customFormat="1" ht="14.85" customHeight="1">
      <c r="B67" s="364"/>
      <c r="C67" s="365"/>
      <c r="D67" s="366" t="s">
        <v>178</v>
      </c>
      <c r="E67" s="367"/>
      <c r="F67" s="367"/>
      <c r="G67" s="367"/>
      <c r="H67" s="367"/>
      <c r="I67" s="368"/>
      <c r="J67" s="369">
        <f>J112</f>
        <v>169721.50999999998</v>
      </c>
      <c r="K67" s="542"/>
    </row>
    <row r="68" spans="2:11" s="370" customFormat="1" ht="14.85" customHeight="1">
      <c r="B68" s="364"/>
      <c r="C68" s="365"/>
      <c r="D68" s="366" t="s">
        <v>180</v>
      </c>
      <c r="E68" s="367"/>
      <c r="F68" s="367"/>
      <c r="G68" s="367"/>
      <c r="H68" s="367"/>
      <c r="I68" s="368"/>
      <c r="J68" s="369">
        <f>J161</f>
        <v>1129637.2300000002</v>
      </c>
      <c r="K68" s="542"/>
    </row>
    <row r="69" spans="2:11" s="370" customFormat="1" ht="14.85" customHeight="1">
      <c r="B69" s="364"/>
      <c r="C69" s="365"/>
      <c r="D69" s="366" t="s">
        <v>182</v>
      </c>
      <c r="E69" s="367"/>
      <c r="F69" s="367"/>
      <c r="G69" s="367"/>
      <c r="H69" s="367"/>
      <c r="I69" s="368"/>
      <c r="J69" s="369">
        <f>J381</f>
        <v>5569950.81</v>
      </c>
      <c r="K69" s="542"/>
    </row>
    <row r="70" spans="2:11" s="370" customFormat="1" ht="19.95" customHeight="1">
      <c r="B70" s="364"/>
      <c r="C70" s="365"/>
      <c r="D70" s="366" t="s">
        <v>184</v>
      </c>
      <c r="E70" s="367"/>
      <c r="F70" s="367"/>
      <c r="G70" s="367"/>
      <c r="H70" s="367"/>
      <c r="I70" s="368"/>
      <c r="J70" s="369">
        <f>J554</f>
        <v>176852.22999999992</v>
      </c>
      <c r="K70" s="542"/>
    </row>
    <row r="71" spans="2:11" s="370" customFormat="1" ht="19.95" customHeight="1">
      <c r="B71" s="364"/>
      <c r="C71" s="365"/>
      <c r="D71" s="366" t="s">
        <v>186</v>
      </c>
      <c r="E71" s="367"/>
      <c r="F71" s="367"/>
      <c r="G71" s="367"/>
      <c r="H71" s="367"/>
      <c r="I71" s="368"/>
      <c r="J71" s="369">
        <f>J611</f>
        <v>2115233.75</v>
      </c>
      <c r="K71" s="542"/>
    </row>
    <row r="72" spans="2:11" s="370" customFormat="1" ht="19.95" customHeight="1">
      <c r="B72" s="364"/>
      <c r="C72" s="365"/>
      <c r="D72" s="366" t="s">
        <v>188</v>
      </c>
      <c r="E72" s="367"/>
      <c r="F72" s="367"/>
      <c r="G72" s="367"/>
      <c r="H72" s="367"/>
      <c r="I72" s="368"/>
      <c r="J72" s="369">
        <f>J725</f>
        <v>414578.17</v>
      </c>
      <c r="K72" s="542"/>
    </row>
    <row r="73" spans="2:11" s="370" customFormat="1" ht="19.95" customHeight="1">
      <c r="B73" s="364"/>
      <c r="C73" s="365"/>
      <c r="D73" s="366" t="s">
        <v>190</v>
      </c>
      <c r="E73" s="367"/>
      <c r="F73" s="367"/>
      <c r="G73" s="367"/>
      <c r="H73" s="367"/>
      <c r="I73" s="368"/>
      <c r="J73" s="369">
        <f>J832</f>
        <v>274515.52999999997</v>
      </c>
      <c r="K73" s="542"/>
    </row>
    <row r="74" spans="2:11" s="370" customFormat="1" ht="19.95" customHeight="1">
      <c r="B74" s="364"/>
      <c r="C74" s="365"/>
      <c r="D74" s="366" t="s">
        <v>192</v>
      </c>
      <c r="E74" s="367"/>
      <c r="F74" s="367"/>
      <c r="G74" s="367"/>
      <c r="H74" s="367"/>
      <c r="I74" s="368"/>
      <c r="J74" s="369">
        <f>J844</f>
        <v>2006.4</v>
      </c>
      <c r="K74" s="542"/>
    </row>
    <row r="75" spans="2:11" s="370" customFormat="1" ht="19.95" customHeight="1">
      <c r="B75" s="364"/>
      <c r="C75" s="365"/>
      <c r="D75" s="366" t="s">
        <v>194</v>
      </c>
      <c r="E75" s="367"/>
      <c r="F75" s="367"/>
      <c r="G75" s="367"/>
      <c r="H75" s="367"/>
      <c r="I75" s="368"/>
      <c r="J75" s="369">
        <f>J849</f>
        <v>829973.5600000006</v>
      </c>
      <c r="K75" s="542"/>
    </row>
    <row r="76" spans="2:11" s="370" customFormat="1" ht="19.95" customHeight="1">
      <c r="B76" s="364"/>
      <c r="C76" s="365"/>
      <c r="D76" s="366" t="s">
        <v>196</v>
      </c>
      <c r="E76" s="367"/>
      <c r="F76" s="367"/>
      <c r="G76" s="367"/>
      <c r="H76" s="367"/>
      <c r="I76" s="368"/>
      <c r="J76" s="369">
        <f>J1074</f>
        <v>207608.96</v>
      </c>
      <c r="K76" s="542"/>
    </row>
    <row r="77" spans="2:11" s="370" customFormat="1" ht="19.95" customHeight="1">
      <c r="B77" s="364"/>
      <c r="C77" s="365"/>
      <c r="D77" s="366" t="s">
        <v>198</v>
      </c>
      <c r="E77" s="367"/>
      <c r="F77" s="367"/>
      <c r="G77" s="367"/>
      <c r="H77" s="367"/>
      <c r="I77" s="368"/>
      <c r="J77" s="369">
        <f>J1100</f>
        <v>41285.29</v>
      </c>
      <c r="K77" s="542"/>
    </row>
    <row r="78" spans="2:11" s="363" customFormat="1" ht="24.9" customHeight="1">
      <c r="B78" s="357"/>
      <c r="C78" s="358"/>
      <c r="D78" s="359" t="s">
        <v>200</v>
      </c>
      <c r="E78" s="360"/>
      <c r="F78" s="360"/>
      <c r="G78" s="360"/>
      <c r="H78" s="360"/>
      <c r="I78" s="361"/>
      <c r="J78" s="362">
        <f>J1102</f>
        <v>1504.8</v>
      </c>
      <c r="K78" s="541"/>
    </row>
    <row r="79" spans="2:11" s="370" customFormat="1" ht="19.95" customHeight="1">
      <c r="B79" s="364"/>
      <c r="C79" s="365"/>
      <c r="D79" s="366" t="s">
        <v>204</v>
      </c>
      <c r="E79" s="367"/>
      <c r="F79" s="367"/>
      <c r="G79" s="367"/>
      <c r="H79" s="367"/>
      <c r="I79" s="368"/>
      <c r="J79" s="369">
        <f>J1103</f>
        <v>1504.8</v>
      </c>
      <c r="K79" s="542"/>
    </row>
    <row r="80" spans="2:11" s="363" customFormat="1" ht="24.9" customHeight="1">
      <c r="B80" s="357"/>
      <c r="C80" s="358"/>
      <c r="D80" s="359" t="s">
        <v>205</v>
      </c>
      <c r="E80" s="360"/>
      <c r="F80" s="360"/>
      <c r="G80" s="360"/>
      <c r="H80" s="360"/>
      <c r="I80" s="361"/>
      <c r="J80" s="362">
        <f>J1105</f>
        <v>21399.6</v>
      </c>
      <c r="K80" s="541"/>
    </row>
    <row r="81" spans="2:11" s="370" customFormat="1" ht="19.95" customHeight="1">
      <c r="B81" s="364"/>
      <c r="C81" s="365"/>
      <c r="D81" s="366" t="s">
        <v>206</v>
      </c>
      <c r="E81" s="367"/>
      <c r="F81" s="367"/>
      <c r="G81" s="367"/>
      <c r="H81" s="367"/>
      <c r="I81" s="368"/>
      <c r="J81" s="369">
        <f>J1106</f>
        <v>21399.6</v>
      </c>
      <c r="K81" s="542"/>
    </row>
    <row r="82" spans="2:11" s="320" customFormat="1" ht="21.75" customHeight="1">
      <c r="B82" s="321"/>
      <c r="C82" s="322"/>
      <c r="D82" s="322"/>
      <c r="E82" s="322"/>
      <c r="F82" s="322"/>
      <c r="G82" s="322"/>
      <c r="H82" s="322"/>
      <c r="I82" s="323"/>
      <c r="J82" s="322"/>
      <c r="K82" s="322"/>
    </row>
    <row r="83" spans="2:11" s="320" customFormat="1" ht="6.9" customHeight="1">
      <c r="B83" s="347"/>
      <c r="C83" s="348"/>
      <c r="D83" s="348"/>
      <c r="E83" s="348"/>
      <c r="F83" s="348"/>
      <c r="G83" s="348"/>
      <c r="H83" s="348"/>
      <c r="I83" s="349"/>
      <c r="J83" s="348"/>
      <c r="K83" s="322"/>
    </row>
    <row r="84" spans="2:11" ht="13.5">
      <c r="B84" s="310"/>
      <c r="C84" s="311"/>
      <c r="D84" s="311"/>
      <c r="E84" s="311"/>
      <c r="F84" s="311"/>
      <c r="G84" s="311"/>
      <c r="H84" s="311"/>
      <c r="I84" s="312"/>
      <c r="J84" s="311"/>
      <c r="K84" s="311"/>
    </row>
    <row r="85" spans="2:11" ht="13.5">
      <c r="B85" s="310"/>
      <c r="C85" s="311"/>
      <c r="D85" s="311"/>
      <c r="E85" s="311"/>
      <c r="F85" s="311"/>
      <c r="G85" s="311"/>
      <c r="H85" s="311"/>
      <c r="I85" s="312"/>
      <c r="J85" s="311"/>
      <c r="K85" s="311"/>
    </row>
    <row r="86" spans="2:11" ht="13.5">
      <c r="B86" s="310"/>
      <c r="C86" s="311"/>
      <c r="D86" s="311"/>
      <c r="E86" s="311"/>
      <c r="F86" s="311"/>
      <c r="G86" s="311"/>
      <c r="H86" s="311"/>
      <c r="I86" s="312"/>
      <c r="J86" s="311"/>
      <c r="K86" s="311"/>
    </row>
    <row r="87" spans="2:21" s="320" customFormat="1" ht="6.9" customHeight="1">
      <c r="B87" s="543"/>
      <c r="C87" s="544"/>
      <c r="D87" s="544"/>
      <c r="E87" s="544"/>
      <c r="F87" s="544"/>
      <c r="G87" s="544"/>
      <c r="H87" s="544"/>
      <c r="I87" s="545"/>
      <c r="J87" s="544"/>
      <c r="K87" s="544"/>
      <c r="L87" s="546"/>
      <c r="M87" s="546"/>
      <c r="N87" s="546"/>
      <c r="O87" s="546"/>
      <c r="P87" s="546"/>
      <c r="Q87" s="546"/>
      <c r="R87" s="546"/>
      <c r="S87" s="546"/>
      <c r="T87" s="546"/>
      <c r="U87" s="547"/>
    </row>
    <row r="88" spans="2:21" s="320" customFormat="1" ht="36.9" customHeight="1">
      <c r="B88" s="321"/>
      <c r="C88" s="373" t="str">
        <f>'[5]ZL č.4'!B1</f>
        <v>Změnový list č. 4 - změna založení retenční nádrže RN1B</v>
      </c>
      <c r="D88" s="322"/>
      <c r="E88" s="322"/>
      <c r="F88" s="322"/>
      <c r="G88" s="322"/>
      <c r="H88" s="322"/>
      <c r="I88" s="323"/>
      <c r="J88" s="322"/>
      <c r="K88" s="322"/>
      <c r="L88" s="540"/>
      <c r="M88" s="540"/>
      <c r="N88" s="540"/>
      <c r="O88" s="540"/>
      <c r="P88" s="540"/>
      <c r="Q88" s="540"/>
      <c r="R88" s="540"/>
      <c r="S88" s="540"/>
      <c r="T88" s="540"/>
      <c r="U88" s="548"/>
    </row>
    <row r="89" spans="2:21" s="320" customFormat="1" ht="6.9" customHeight="1">
      <c r="B89" s="321"/>
      <c r="C89" s="322"/>
      <c r="D89" s="322"/>
      <c r="E89" s="322"/>
      <c r="F89" s="322"/>
      <c r="G89" s="322"/>
      <c r="H89" s="322"/>
      <c r="I89" s="323"/>
      <c r="J89" s="322"/>
      <c r="K89" s="322"/>
      <c r="L89" s="540"/>
      <c r="M89" s="540"/>
      <c r="N89" s="540"/>
      <c r="O89" s="540"/>
      <c r="P89" s="540"/>
      <c r="Q89" s="540"/>
      <c r="R89" s="540"/>
      <c r="S89" s="540"/>
      <c r="T89" s="540"/>
      <c r="U89" s="548"/>
    </row>
    <row r="90" spans="2:21" s="320" customFormat="1" ht="14.4" customHeight="1">
      <c r="B90" s="321"/>
      <c r="C90" s="319" t="s">
        <v>16</v>
      </c>
      <c r="D90" s="322"/>
      <c r="E90" s="322"/>
      <c r="F90" s="322"/>
      <c r="G90" s="322"/>
      <c r="H90" s="322"/>
      <c r="I90" s="323"/>
      <c r="J90" s="322"/>
      <c r="K90" s="322"/>
      <c r="L90" s="540"/>
      <c r="M90" s="540"/>
      <c r="N90" s="540"/>
      <c r="O90" s="540"/>
      <c r="P90" s="540"/>
      <c r="Q90" s="540"/>
      <c r="R90" s="540"/>
      <c r="S90" s="540"/>
      <c r="T90" s="540"/>
      <c r="U90" s="548"/>
    </row>
    <row r="91" spans="2:21" s="320" customFormat="1" ht="22.5" customHeight="1">
      <c r="B91" s="321"/>
      <c r="C91" s="322"/>
      <c r="D91" s="322"/>
      <c r="E91" s="785" t="s">
        <v>17</v>
      </c>
      <c r="F91" s="778"/>
      <c r="G91" s="778"/>
      <c r="H91" s="778"/>
      <c r="I91" s="323"/>
      <c r="J91" s="322"/>
      <c r="K91" s="322"/>
      <c r="L91" s="540"/>
      <c r="M91" s="540"/>
      <c r="N91" s="540"/>
      <c r="O91" s="540"/>
      <c r="P91" s="540"/>
      <c r="Q91" s="540"/>
      <c r="R91" s="540"/>
      <c r="S91" s="540"/>
      <c r="T91" s="540"/>
      <c r="U91" s="548"/>
    </row>
    <row r="92" spans="2:21" ht="13.2">
      <c r="B92" s="316"/>
      <c r="C92" s="319" t="s">
        <v>104</v>
      </c>
      <c r="D92" s="317"/>
      <c r="E92" s="317"/>
      <c r="F92" s="317"/>
      <c r="G92" s="317"/>
      <c r="H92" s="317"/>
      <c r="I92" s="312"/>
      <c r="J92" s="317"/>
      <c r="K92" s="317"/>
      <c r="L92" s="311"/>
      <c r="M92" s="311"/>
      <c r="N92" s="311"/>
      <c r="O92" s="311"/>
      <c r="P92" s="311"/>
      <c r="Q92" s="311"/>
      <c r="R92" s="311"/>
      <c r="S92" s="311"/>
      <c r="T92" s="311"/>
      <c r="U92" s="549"/>
    </row>
    <row r="93" spans="2:21" ht="22.5" customHeight="1">
      <c r="B93" s="316"/>
      <c r="C93" s="317"/>
      <c r="D93" s="317"/>
      <c r="E93" s="785" t="s">
        <v>106</v>
      </c>
      <c r="F93" s="786"/>
      <c r="G93" s="786"/>
      <c r="H93" s="786"/>
      <c r="I93" s="312"/>
      <c r="J93" s="317"/>
      <c r="K93" s="317"/>
      <c r="L93" s="311"/>
      <c r="M93" s="311"/>
      <c r="N93" s="311"/>
      <c r="O93" s="311"/>
      <c r="P93" s="311"/>
      <c r="Q93" s="311"/>
      <c r="R93" s="311"/>
      <c r="S93" s="311"/>
      <c r="T93" s="311"/>
      <c r="U93" s="549"/>
    </row>
    <row r="94" spans="2:21" ht="13.2">
      <c r="B94" s="316"/>
      <c r="C94" s="319" t="s">
        <v>108</v>
      </c>
      <c r="D94" s="317"/>
      <c r="E94" s="317"/>
      <c r="F94" s="317"/>
      <c r="G94" s="317"/>
      <c r="H94" s="317"/>
      <c r="I94" s="312"/>
      <c r="J94" s="317"/>
      <c r="K94" s="317"/>
      <c r="L94" s="311"/>
      <c r="M94" s="311"/>
      <c r="N94" s="311"/>
      <c r="O94" s="311"/>
      <c r="P94" s="311"/>
      <c r="Q94" s="311"/>
      <c r="R94" s="311"/>
      <c r="S94" s="311"/>
      <c r="T94" s="311"/>
      <c r="U94" s="549"/>
    </row>
    <row r="95" spans="2:21" s="320" customFormat="1" ht="22.5" customHeight="1">
      <c r="B95" s="321"/>
      <c r="C95" s="322"/>
      <c r="D95" s="322"/>
      <c r="E95" s="777" t="s">
        <v>2497</v>
      </c>
      <c r="F95" s="778"/>
      <c r="G95" s="778"/>
      <c r="H95" s="778"/>
      <c r="I95" s="323"/>
      <c r="J95" s="322"/>
      <c r="K95" s="322"/>
      <c r="L95" s="540"/>
      <c r="M95" s="540"/>
      <c r="N95" s="540"/>
      <c r="O95" s="540"/>
      <c r="P95" s="540"/>
      <c r="Q95" s="540"/>
      <c r="R95" s="540"/>
      <c r="S95" s="540"/>
      <c r="T95" s="540"/>
      <c r="U95" s="548"/>
    </row>
    <row r="96" spans="2:21" s="320" customFormat="1" ht="14.4" customHeight="1">
      <c r="B96" s="321"/>
      <c r="C96" s="319" t="s">
        <v>112</v>
      </c>
      <c r="D96" s="322"/>
      <c r="E96" s="322"/>
      <c r="F96" s="322"/>
      <c r="G96" s="322"/>
      <c r="H96" s="322"/>
      <c r="I96" s="323"/>
      <c r="J96" s="322"/>
      <c r="K96" s="322"/>
      <c r="L96" s="540"/>
      <c r="M96" s="540"/>
      <c r="N96" s="540"/>
      <c r="O96" s="540"/>
      <c r="P96" s="540"/>
      <c r="Q96" s="540"/>
      <c r="R96" s="540"/>
      <c r="S96" s="540"/>
      <c r="T96" s="540"/>
      <c r="U96" s="548"/>
    </row>
    <row r="97" spans="2:21" s="320" customFormat="1" ht="23.25" customHeight="1">
      <c r="B97" s="321"/>
      <c r="C97" s="322"/>
      <c r="D97" s="322"/>
      <c r="E97" s="779" t="str">
        <f>E13</f>
        <v>SO 20.1 - Retenční nádrž RN1B</v>
      </c>
      <c r="F97" s="778"/>
      <c r="G97" s="778"/>
      <c r="H97" s="778"/>
      <c r="I97" s="323"/>
      <c r="J97" s="322"/>
      <c r="K97" s="322"/>
      <c r="L97" s="540"/>
      <c r="M97" s="540"/>
      <c r="N97" s="540"/>
      <c r="O97" s="540"/>
      <c r="P97" s="540"/>
      <c r="Q97" s="540"/>
      <c r="R97" s="540"/>
      <c r="S97" s="540"/>
      <c r="T97" s="540"/>
      <c r="U97" s="548"/>
    </row>
    <row r="98" spans="2:21" s="320" customFormat="1" ht="6.9" customHeight="1">
      <c r="B98" s="321"/>
      <c r="C98" s="322"/>
      <c r="D98" s="322"/>
      <c r="E98" s="322"/>
      <c r="F98" s="322"/>
      <c r="G98" s="322"/>
      <c r="H98" s="322"/>
      <c r="I98" s="323"/>
      <c r="J98" s="322"/>
      <c r="K98" s="322"/>
      <c r="L98" s="540"/>
      <c r="M98" s="540"/>
      <c r="N98" s="540"/>
      <c r="O98" s="540"/>
      <c r="P98" s="540"/>
      <c r="Q98" s="540"/>
      <c r="R98" s="540"/>
      <c r="S98" s="540"/>
      <c r="T98" s="540"/>
      <c r="U98" s="548"/>
    </row>
    <row r="99" spans="2:21" s="320" customFormat="1" ht="18" customHeight="1">
      <c r="B99" s="321"/>
      <c r="C99" s="319" t="s">
        <v>24</v>
      </c>
      <c r="D99" s="322"/>
      <c r="E99" s="322"/>
      <c r="F99" s="324" t="str">
        <f>F16</f>
        <v>HRANICE - DRAHOTUŠE</v>
      </c>
      <c r="G99" s="322"/>
      <c r="H99" s="322"/>
      <c r="I99" s="325"/>
      <c r="J99" s="326"/>
      <c r="K99" s="326"/>
      <c r="L99" s="540"/>
      <c r="M99" s="540"/>
      <c r="N99" s="540"/>
      <c r="O99" s="540"/>
      <c r="P99" s="540"/>
      <c r="Q99" s="540"/>
      <c r="R99" s="540"/>
      <c r="S99" s="540"/>
      <c r="T99" s="540"/>
      <c r="U99" s="548"/>
    </row>
    <row r="100" spans="2:21" s="320" customFormat="1" ht="6.9" customHeight="1">
      <c r="B100" s="321"/>
      <c r="C100" s="322"/>
      <c r="D100" s="322"/>
      <c r="E100" s="322"/>
      <c r="F100" s="322"/>
      <c r="G100" s="322"/>
      <c r="H100" s="322"/>
      <c r="I100" s="323"/>
      <c r="J100" s="322"/>
      <c r="K100" s="322"/>
      <c r="L100" s="540"/>
      <c r="M100" s="540"/>
      <c r="N100" s="540"/>
      <c r="O100" s="540"/>
      <c r="P100" s="540"/>
      <c r="Q100" s="540"/>
      <c r="R100" s="540"/>
      <c r="S100" s="540"/>
      <c r="T100" s="540"/>
      <c r="U100" s="548"/>
    </row>
    <row r="101" spans="2:21" s="320" customFormat="1" ht="13.2">
      <c r="B101" s="321"/>
      <c r="C101" s="319" t="s">
        <v>32</v>
      </c>
      <c r="D101" s="322"/>
      <c r="E101" s="322"/>
      <c r="F101" s="324" t="str">
        <f>E19</f>
        <v>VODOVODY A KANALIZACE PŘEROV a.s.</v>
      </c>
      <c r="G101" s="322"/>
      <c r="H101" s="322"/>
      <c r="I101" s="325" t="s">
        <v>38</v>
      </c>
      <c r="J101" s="324" t="str">
        <f>E25</f>
        <v>JV PROJEKT VH s.r.o., BRNO</v>
      </c>
      <c r="K101" s="324"/>
      <c r="L101" s="540"/>
      <c r="M101" s="540"/>
      <c r="N101" s="540"/>
      <c r="O101" s="540"/>
      <c r="P101" s="540"/>
      <c r="Q101" s="540"/>
      <c r="R101" s="540"/>
      <c r="S101" s="540"/>
      <c r="T101" s="540"/>
      <c r="U101" s="548"/>
    </row>
    <row r="102" spans="2:21" s="320" customFormat="1" ht="13.2">
      <c r="B102" s="321"/>
      <c r="C102" s="319"/>
      <c r="D102" s="753"/>
      <c r="E102" s="753"/>
      <c r="F102" s="324"/>
      <c r="G102" s="753"/>
      <c r="H102" s="753"/>
      <c r="I102" s="325"/>
      <c r="J102" s="324"/>
      <c r="K102" s="324"/>
      <c r="L102" s="540"/>
      <c r="M102" s="540"/>
      <c r="N102" s="540"/>
      <c r="O102" s="540"/>
      <c r="P102" s="540"/>
      <c r="Q102" s="540"/>
      <c r="R102" s="540"/>
      <c r="S102" s="540"/>
      <c r="T102" s="540"/>
      <c r="U102" s="548"/>
    </row>
    <row r="103" spans="2:21" s="320" customFormat="1" ht="13.2">
      <c r="B103" s="321"/>
      <c r="C103" s="319"/>
      <c r="D103" s="753"/>
      <c r="E103" s="753"/>
      <c r="F103" s="324"/>
      <c r="G103" s="753"/>
      <c r="H103" s="753"/>
      <c r="I103" s="325"/>
      <c r="J103" s="324"/>
      <c r="K103" s="324"/>
      <c r="L103" s="540"/>
      <c r="M103" s="540"/>
      <c r="N103" s="540"/>
      <c r="O103" s="540"/>
      <c r="P103" s="540"/>
      <c r="Q103" s="540"/>
      <c r="R103" s="540"/>
      <c r="S103" s="540"/>
      <c r="T103" s="540"/>
      <c r="U103" s="548"/>
    </row>
    <row r="104" spans="2:21" s="320" customFormat="1" ht="17.4">
      <c r="B104" s="321"/>
      <c r="C104" s="270" t="s">
        <v>3852</v>
      </c>
      <c r="D104" s="753"/>
      <c r="E104" s="753"/>
      <c r="F104" s="324"/>
      <c r="G104" s="753"/>
      <c r="H104" s="753"/>
      <c r="I104" s="325"/>
      <c r="J104" s="324"/>
      <c r="K104" s="324"/>
      <c r="L104" s="540"/>
      <c r="M104" s="540"/>
      <c r="N104" s="540"/>
      <c r="O104" s="540"/>
      <c r="P104" s="540"/>
      <c r="Q104" s="540"/>
      <c r="R104" s="540"/>
      <c r="S104" s="540"/>
      <c r="T104" s="540"/>
      <c r="U104" s="548"/>
    </row>
    <row r="105" spans="2:21" s="320" customFormat="1" ht="13.2">
      <c r="B105" s="321"/>
      <c r="C105" s="319"/>
      <c r="D105" s="753"/>
      <c r="E105" s="753"/>
      <c r="F105" s="324"/>
      <c r="G105" s="753"/>
      <c r="H105" s="753"/>
      <c r="I105" s="325"/>
      <c r="J105" s="324"/>
      <c r="K105" s="324"/>
      <c r="L105" s="540"/>
      <c r="M105" s="540"/>
      <c r="N105" s="540"/>
      <c r="O105" s="540"/>
      <c r="P105" s="540"/>
      <c r="Q105" s="540"/>
      <c r="R105" s="540"/>
      <c r="S105" s="540"/>
      <c r="T105" s="540"/>
      <c r="U105" s="548"/>
    </row>
    <row r="106" spans="2:21" s="320" customFormat="1" ht="14.4" customHeight="1">
      <c r="B106" s="321"/>
      <c r="C106" s="319"/>
      <c r="D106" s="322"/>
      <c r="E106" s="322"/>
      <c r="F106" s="324"/>
      <c r="G106" s="322"/>
      <c r="H106" s="322"/>
      <c r="I106" s="323"/>
      <c r="J106" s="322"/>
      <c r="K106" s="322"/>
      <c r="L106" s="540"/>
      <c r="M106" s="540"/>
      <c r="N106" s="540"/>
      <c r="O106" s="540"/>
      <c r="P106" s="540"/>
      <c r="Q106" s="540"/>
      <c r="R106" s="540"/>
      <c r="S106" s="540"/>
      <c r="T106" s="540"/>
      <c r="U106" s="548"/>
    </row>
    <row r="107" spans="2:21" s="320" customFormat="1" ht="24.6" customHeight="1">
      <c r="B107" s="321"/>
      <c r="C107" s="322"/>
      <c r="D107" s="322"/>
      <c r="E107" s="322"/>
      <c r="F107" s="322"/>
      <c r="G107" s="322"/>
      <c r="H107" s="780" t="s">
        <v>3820</v>
      </c>
      <c r="I107" s="781"/>
      <c r="J107" s="781"/>
      <c r="K107" s="550"/>
      <c r="L107" s="782" t="s">
        <v>3771</v>
      </c>
      <c r="M107" s="783"/>
      <c r="N107" s="784"/>
      <c r="O107" s="782" t="s">
        <v>3770</v>
      </c>
      <c r="P107" s="783"/>
      <c r="Q107" s="784"/>
      <c r="R107" s="782" t="s">
        <v>3821</v>
      </c>
      <c r="S107" s="783"/>
      <c r="T107" s="784"/>
      <c r="U107" s="548"/>
    </row>
    <row r="108" spans="2:21" s="381" customFormat="1" ht="29.25" customHeight="1">
      <c r="B108" s="551"/>
      <c r="C108" s="552" t="s">
        <v>208</v>
      </c>
      <c r="D108" s="553" t="s">
        <v>57</v>
      </c>
      <c r="E108" s="553" t="s">
        <v>56</v>
      </c>
      <c r="F108" s="553" t="s">
        <v>209</v>
      </c>
      <c r="G108" s="553" t="s">
        <v>210</v>
      </c>
      <c r="H108" s="375" t="s">
        <v>211</v>
      </c>
      <c r="I108" s="376" t="s">
        <v>212</v>
      </c>
      <c r="J108" s="377" t="s">
        <v>170</v>
      </c>
      <c r="K108" s="554"/>
      <c r="L108" s="378" t="s">
        <v>211</v>
      </c>
      <c r="M108" s="379" t="s">
        <v>212</v>
      </c>
      <c r="N108" s="380" t="s">
        <v>170</v>
      </c>
      <c r="O108" s="378" t="s">
        <v>211</v>
      </c>
      <c r="P108" s="379" t="s">
        <v>212</v>
      </c>
      <c r="Q108" s="380" t="s">
        <v>170</v>
      </c>
      <c r="R108" s="378" t="s">
        <v>211</v>
      </c>
      <c r="S108" s="379" t="s">
        <v>212</v>
      </c>
      <c r="T108" s="380" t="s">
        <v>170</v>
      </c>
      <c r="U108" s="555"/>
    </row>
    <row r="109" spans="2:21" s="320" customFormat="1" ht="29.25" customHeight="1">
      <c r="B109" s="321"/>
      <c r="C109" s="382" t="s">
        <v>172</v>
      </c>
      <c r="D109" s="322"/>
      <c r="E109" s="322"/>
      <c r="F109" s="322"/>
      <c r="G109" s="322"/>
      <c r="H109" s="322"/>
      <c r="I109" s="556"/>
      <c r="J109" s="557">
        <f>J110+J1102+J1105</f>
        <v>10954267.84</v>
      </c>
      <c r="K109" s="557"/>
      <c r="L109" s="322"/>
      <c r="M109" s="556"/>
      <c r="N109" s="557">
        <f>N110+N1102+N1105</f>
        <v>59830.7</v>
      </c>
      <c r="O109" s="642"/>
      <c r="P109" s="643"/>
      <c r="Q109" s="644">
        <f>Q110+Q1102+Q1105</f>
        <v>-88002.58</v>
      </c>
      <c r="R109" s="322"/>
      <c r="S109" s="556"/>
      <c r="T109" s="557">
        <f>T110+T1102+T1105</f>
        <v>10926095.95</v>
      </c>
      <c r="U109" s="548"/>
    </row>
    <row r="110" spans="2:21" s="390" customFormat="1" ht="37.35" customHeight="1">
      <c r="B110" s="384"/>
      <c r="C110" s="385"/>
      <c r="D110" s="386" t="s">
        <v>71</v>
      </c>
      <c r="E110" s="387" t="s">
        <v>213</v>
      </c>
      <c r="F110" s="387" t="s">
        <v>214</v>
      </c>
      <c r="G110" s="385"/>
      <c r="H110" s="385"/>
      <c r="I110" s="388"/>
      <c r="J110" s="558">
        <f>J111+J554+J611+J725+J832+J844+J849+J1074+J1100</f>
        <v>10931363.44</v>
      </c>
      <c r="K110" s="558"/>
      <c r="L110" s="385"/>
      <c r="M110" s="388"/>
      <c r="N110" s="558">
        <f>N111+N554+N611+N725+N832+N844+N849+N1074+N1100</f>
        <v>59830.7</v>
      </c>
      <c r="O110" s="384"/>
      <c r="P110" s="388"/>
      <c r="Q110" s="389">
        <f>Q111+Q554+Q611+Q725+Q832+Q844+Q849+Q1074+Q1100</f>
        <v>-88002.58</v>
      </c>
      <c r="R110" s="385"/>
      <c r="S110" s="388"/>
      <c r="T110" s="558">
        <f>T111+T554+T611+T725+T832+T844+T849+T1074+T1100</f>
        <v>10903191.549999999</v>
      </c>
      <c r="U110" s="559"/>
    </row>
    <row r="111" spans="2:21" s="390" customFormat="1" ht="22.35" customHeight="1" outlineLevel="1" collapsed="1">
      <c r="B111" s="384"/>
      <c r="C111" s="385"/>
      <c r="D111" s="386" t="s">
        <v>71</v>
      </c>
      <c r="E111" s="391" t="s">
        <v>23</v>
      </c>
      <c r="F111" s="391" t="s">
        <v>215</v>
      </c>
      <c r="G111" s="385"/>
      <c r="H111" s="385"/>
      <c r="I111" s="388"/>
      <c r="J111" s="560">
        <f>J112+J161+J381</f>
        <v>6869309.55</v>
      </c>
      <c r="K111" s="560"/>
      <c r="L111" s="385"/>
      <c r="M111" s="388"/>
      <c r="N111" s="560">
        <f>N112+N161+N381</f>
        <v>0</v>
      </c>
      <c r="O111" s="384"/>
      <c r="P111" s="388"/>
      <c r="Q111" s="393">
        <f>Q112+Q161+Q381</f>
        <v>0</v>
      </c>
      <c r="R111" s="385"/>
      <c r="S111" s="388"/>
      <c r="T111" s="560">
        <f>T112+T161+T381</f>
        <v>6869309.55</v>
      </c>
      <c r="U111" s="559"/>
    </row>
    <row r="112" spans="2:21" s="390" customFormat="1" ht="22.35" customHeight="1" outlineLevel="1">
      <c r="B112" s="384"/>
      <c r="C112" s="385"/>
      <c r="D112" s="386" t="s">
        <v>71</v>
      </c>
      <c r="E112" s="391" t="s">
        <v>216</v>
      </c>
      <c r="F112" s="391" t="s">
        <v>217</v>
      </c>
      <c r="G112" s="385"/>
      <c r="H112" s="385"/>
      <c r="I112" s="388"/>
      <c r="J112" s="560">
        <f>SUM(J113:J159)</f>
        <v>169721.50999999998</v>
      </c>
      <c r="K112" s="560"/>
      <c r="L112" s="385"/>
      <c r="M112" s="388"/>
      <c r="N112" s="560">
        <f>SUM(N113:N159)</f>
        <v>0</v>
      </c>
      <c r="O112" s="384"/>
      <c r="P112" s="388"/>
      <c r="Q112" s="393">
        <f>SUM(Q113:Q159)</f>
        <v>0</v>
      </c>
      <c r="R112" s="385"/>
      <c r="S112" s="388"/>
      <c r="T112" s="560">
        <f>SUM(T113:T159)</f>
        <v>169721.50999999998</v>
      </c>
      <c r="U112" s="559"/>
    </row>
    <row r="113" spans="2:21" s="320" customFormat="1" ht="22.5" customHeight="1" outlineLevel="2" collapsed="1">
      <c r="B113" s="321"/>
      <c r="C113" s="394" t="s">
        <v>23</v>
      </c>
      <c r="D113" s="394" t="s">
        <v>218</v>
      </c>
      <c r="E113" s="461" t="s">
        <v>235</v>
      </c>
      <c r="F113" s="479" t="s">
        <v>236</v>
      </c>
      <c r="G113" s="397" t="s">
        <v>221</v>
      </c>
      <c r="H113" s="398">
        <v>14.156</v>
      </c>
      <c r="I113" s="399">
        <v>250.8</v>
      </c>
      <c r="J113" s="561">
        <f>ROUND(I113*H113,2)</f>
        <v>3550.32</v>
      </c>
      <c r="K113" s="561"/>
      <c r="L113" s="398"/>
      <c r="M113" s="399">
        <v>250.8</v>
      </c>
      <c r="N113" s="613">
        <f>ROUND(M113*L113,2)</f>
        <v>0</v>
      </c>
      <c r="O113" s="401"/>
      <c r="P113" s="399">
        <v>250.8</v>
      </c>
      <c r="Q113" s="400">
        <f>ROUND(P113*O113,2)</f>
        <v>0</v>
      </c>
      <c r="R113" s="601">
        <f aca="true" t="shared" si="0" ref="R113:R176">H113+L113+O113</f>
        <v>14.156</v>
      </c>
      <c r="S113" s="399">
        <v>250.8</v>
      </c>
      <c r="T113" s="561">
        <f>ROUND(S113*R113,2)</f>
        <v>3550.32</v>
      </c>
      <c r="U113" s="548"/>
    </row>
    <row r="114" spans="2:21" s="411" customFormat="1" ht="13.5" hidden="1" outlineLevel="3">
      <c r="B114" s="402"/>
      <c r="C114" s="403"/>
      <c r="D114" s="404" t="s">
        <v>223</v>
      </c>
      <c r="E114" s="407" t="s">
        <v>34</v>
      </c>
      <c r="F114" s="481" t="s">
        <v>224</v>
      </c>
      <c r="G114" s="403"/>
      <c r="H114" s="407" t="s">
        <v>34</v>
      </c>
      <c r="I114" s="408" t="s">
        <v>34</v>
      </c>
      <c r="J114" s="403"/>
      <c r="K114" s="403"/>
      <c r="L114" s="407"/>
      <c r="M114" s="408" t="s">
        <v>34</v>
      </c>
      <c r="N114" s="403"/>
      <c r="O114" s="410"/>
      <c r="P114" s="408" t="s">
        <v>34</v>
      </c>
      <c r="Q114" s="409"/>
      <c r="R114" s="407" t="e">
        <f t="shared" si="0"/>
        <v>#VALUE!</v>
      </c>
      <c r="S114" s="408" t="s">
        <v>34</v>
      </c>
      <c r="T114" s="403"/>
      <c r="U114" s="562"/>
    </row>
    <row r="115" spans="2:21" s="420" customFormat="1" ht="13.5" hidden="1" outlineLevel="3">
      <c r="B115" s="412"/>
      <c r="C115" s="413"/>
      <c r="D115" s="404" t="s">
        <v>223</v>
      </c>
      <c r="E115" s="462" t="s">
        <v>34</v>
      </c>
      <c r="F115" s="480" t="s">
        <v>2515</v>
      </c>
      <c r="G115" s="413"/>
      <c r="H115" s="416">
        <v>31.2</v>
      </c>
      <c r="I115" s="417" t="s">
        <v>34</v>
      </c>
      <c r="J115" s="413"/>
      <c r="K115" s="413"/>
      <c r="L115" s="416"/>
      <c r="M115" s="417" t="s">
        <v>34</v>
      </c>
      <c r="N115" s="413"/>
      <c r="O115" s="419"/>
      <c r="P115" s="417" t="s">
        <v>34</v>
      </c>
      <c r="Q115" s="418"/>
      <c r="R115" s="416">
        <f t="shared" si="0"/>
        <v>31.2</v>
      </c>
      <c r="S115" s="417" t="s">
        <v>34</v>
      </c>
      <c r="T115" s="413"/>
      <c r="U115" s="563"/>
    </row>
    <row r="116" spans="2:21" s="445" customFormat="1" ht="13.5" hidden="1" outlineLevel="3">
      <c r="B116" s="444"/>
      <c r="C116" s="446"/>
      <c r="D116" s="404" t="s">
        <v>223</v>
      </c>
      <c r="E116" s="463" t="s">
        <v>2511</v>
      </c>
      <c r="F116" s="564" t="s">
        <v>238</v>
      </c>
      <c r="G116" s="446"/>
      <c r="H116" s="449">
        <v>31.2</v>
      </c>
      <c r="I116" s="450" t="s">
        <v>34</v>
      </c>
      <c r="J116" s="446"/>
      <c r="K116" s="446"/>
      <c r="L116" s="449"/>
      <c r="M116" s="450" t="s">
        <v>34</v>
      </c>
      <c r="N116" s="446"/>
      <c r="O116" s="452"/>
      <c r="P116" s="450" t="s">
        <v>34</v>
      </c>
      <c r="Q116" s="451"/>
      <c r="R116" s="449">
        <f t="shared" si="0"/>
        <v>31.2</v>
      </c>
      <c r="S116" s="450" t="s">
        <v>34</v>
      </c>
      <c r="T116" s="446"/>
      <c r="U116" s="565"/>
    </row>
    <row r="117" spans="2:21" s="411" customFormat="1" ht="13.5" hidden="1" outlineLevel="3">
      <c r="B117" s="402"/>
      <c r="C117" s="403"/>
      <c r="D117" s="404" t="s">
        <v>223</v>
      </c>
      <c r="E117" s="407" t="s">
        <v>34</v>
      </c>
      <c r="F117" s="481" t="s">
        <v>2516</v>
      </c>
      <c r="G117" s="403"/>
      <c r="H117" s="407" t="s">
        <v>34</v>
      </c>
      <c r="I117" s="408" t="s">
        <v>34</v>
      </c>
      <c r="J117" s="403"/>
      <c r="K117" s="403"/>
      <c r="L117" s="407"/>
      <c r="M117" s="408" t="s">
        <v>34</v>
      </c>
      <c r="N117" s="403"/>
      <c r="O117" s="410"/>
      <c r="P117" s="408" t="s">
        <v>34</v>
      </c>
      <c r="Q117" s="409"/>
      <c r="R117" s="407" t="e">
        <f t="shared" si="0"/>
        <v>#VALUE!</v>
      </c>
      <c r="S117" s="408" t="s">
        <v>34</v>
      </c>
      <c r="T117" s="403"/>
      <c r="U117" s="562"/>
    </row>
    <row r="118" spans="2:21" s="420" customFormat="1" ht="13.5" hidden="1" outlineLevel="3">
      <c r="B118" s="412"/>
      <c r="C118" s="413"/>
      <c r="D118" s="404" t="s">
        <v>223</v>
      </c>
      <c r="E118" s="462" t="s">
        <v>34</v>
      </c>
      <c r="F118" s="480" t="s">
        <v>2517</v>
      </c>
      <c r="G118" s="413"/>
      <c r="H118" s="416">
        <v>-0.543</v>
      </c>
      <c r="I118" s="417" t="s">
        <v>34</v>
      </c>
      <c r="J118" s="413"/>
      <c r="K118" s="413"/>
      <c r="L118" s="416"/>
      <c r="M118" s="417" t="s">
        <v>34</v>
      </c>
      <c r="N118" s="413"/>
      <c r="O118" s="419"/>
      <c r="P118" s="417" t="s">
        <v>34</v>
      </c>
      <c r="Q118" s="418"/>
      <c r="R118" s="416">
        <f t="shared" si="0"/>
        <v>-0.543</v>
      </c>
      <c r="S118" s="417" t="s">
        <v>34</v>
      </c>
      <c r="T118" s="413"/>
      <c r="U118" s="563"/>
    </row>
    <row r="119" spans="2:21" s="420" customFormat="1" ht="13.5" hidden="1" outlineLevel="3">
      <c r="B119" s="412"/>
      <c r="C119" s="413"/>
      <c r="D119" s="404" t="s">
        <v>223</v>
      </c>
      <c r="E119" s="462" t="s">
        <v>34</v>
      </c>
      <c r="F119" s="480" t="s">
        <v>2518</v>
      </c>
      <c r="G119" s="413"/>
      <c r="H119" s="416">
        <v>-2.346</v>
      </c>
      <c r="I119" s="417" t="s">
        <v>34</v>
      </c>
      <c r="J119" s="413"/>
      <c r="K119" s="413"/>
      <c r="L119" s="416"/>
      <c r="M119" s="417" t="s">
        <v>34</v>
      </c>
      <c r="N119" s="413"/>
      <c r="O119" s="419"/>
      <c r="P119" s="417" t="s">
        <v>34</v>
      </c>
      <c r="Q119" s="418"/>
      <c r="R119" s="416">
        <f t="shared" si="0"/>
        <v>-2.346</v>
      </c>
      <c r="S119" s="417" t="s">
        <v>34</v>
      </c>
      <c r="T119" s="413"/>
      <c r="U119" s="563"/>
    </row>
    <row r="120" spans="2:21" s="429" customFormat="1" ht="13.5" hidden="1" outlineLevel="3">
      <c r="B120" s="421"/>
      <c r="C120" s="422"/>
      <c r="D120" s="404" t="s">
        <v>223</v>
      </c>
      <c r="E120" s="464" t="s">
        <v>2510</v>
      </c>
      <c r="F120" s="566" t="s">
        <v>227</v>
      </c>
      <c r="G120" s="422"/>
      <c r="H120" s="425">
        <v>28.311</v>
      </c>
      <c r="I120" s="426" t="s">
        <v>34</v>
      </c>
      <c r="J120" s="422"/>
      <c r="K120" s="422"/>
      <c r="L120" s="425"/>
      <c r="M120" s="426" t="s">
        <v>34</v>
      </c>
      <c r="N120" s="422"/>
      <c r="O120" s="428"/>
      <c r="P120" s="426" t="s">
        <v>34</v>
      </c>
      <c r="Q120" s="427"/>
      <c r="R120" s="425">
        <f t="shared" si="0"/>
        <v>28.311</v>
      </c>
      <c r="S120" s="426" t="s">
        <v>34</v>
      </c>
      <c r="T120" s="422"/>
      <c r="U120" s="567"/>
    </row>
    <row r="121" spans="2:21" s="411" customFormat="1" ht="13.5" hidden="1" outlineLevel="3">
      <c r="B121" s="402"/>
      <c r="C121" s="403"/>
      <c r="D121" s="404" t="s">
        <v>223</v>
      </c>
      <c r="E121" s="407" t="s">
        <v>34</v>
      </c>
      <c r="F121" s="481" t="s">
        <v>246</v>
      </c>
      <c r="G121" s="403"/>
      <c r="H121" s="407" t="s">
        <v>34</v>
      </c>
      <c r="I121" s="408" t="s">
        <v>34</v>
      </c>
      <c r="J121" s="403"/>
      <c r="K121" s="403"/>
      <c r="L121" s="407"/>
      <c r="M121" s="408" t="s">
        <v>34</v>
      </c>
      <c r="N121" s="403"/>
      <c r="O121" s="410"/>
      <c r="P121" s="408" t="s">
        <v>34</v>
      </c>
      <c r="Q121" s="409"/>
      <c r="R121" s="407" t="e">
        <f t="shared" si="0"/>
        <v>#VALUE!</v>
      </c>
      <c r="S121" s="408" t="s">
        <v>34</v>
      </c>
      <c r="T121" s="403"/>
      <c r="U121" s="562"/>
    </row>
    <row r="122" spans="2:21" s="420" customFormat="1" ht="13.5" hidden="1" outlineLevel="3">
      <c r="B122" s="412"/>
      <c r="C122" s="413"/>
      <c r="D122" s="404" t="s">
        <v>223</v>
      </c>
      <c r="E122" s="462" t="s">
        <v>34</v>
      </c>
      <c r="F122" s="480" t="s">
        <v>2519</v>
      </c>
      <c r="G122" s="413"/>
      <c r="H122" s="416">
        <v>14.156</v>
      </c>
      <c r="I122" s="417" t="s">
        <v>34</v>
      </c>
      <c r="J122" s="413"/>
      <c r="K122" s="413"/>
      <c r="L122" s="416"/>
      <c r="M122" s="417" t="s">
        <v>34</v>
      </c>
      <c r="N122" s="413"/>
      <c r="O122" s="419"/>
      <c r="P122" s="417" t="s">
        <v>34</v>
      </c>
      <c r="Q122" s="418"/>
      <c r="R122" s="416">
        <f t="shared" si="0"/>
        <v>14.156</v>
      </c>
      <c r="S122" s="417" t="s">
        <v>34</v>
      </c>
      <c r="T122" s="413"/>
      <c r="U122" s="563"/>
    </row>
    <row r="123" spans="2:21" s="320" customFormat="1" ht="22.5" customHeight="1" outlineLevel="2" collapsed="1">
      <c r="B123" s="321"/>
      <c r="C123" s="394" t="s">
        <v>79</v>
      </c>
      <c r="D123" s="394" t="s">
        <v>218</v>
      </c>
      <c r="E123" s="461" t="s">
        <v>244</v>
      </c>
      <c r="F123" s="479" t="s">
        <v>245</v>
      </c>
      <c r="G123" s="397" t="s">
        <v>221</v>
      </c>
      <c r="H123" s="398">
        <v>4.247</v>
      </c>
      <c r="I123" s="399">
        <v>12.4</v>
      </c>
      <c r="J123" s="561">
        <f>ROUND(I123*H123,2)</f>
        <v>52.66</v>
      </c>
      <c r="K123" s="561"/>
      <c r="L123" s="398"/>
      <c r="M123" s="399">
        <v>12.4</v>
      </c>
      <c r="N123" s="613">
        <f>ROUND(M123*L123,2)</f>
        <v>0</v>
      </c>
      <c r="O123" s="401"/>
      <c r="P123" s="399">
        <v>12.4</v>
      </c>
      <c r="Q123" s="400">
        <f>ROUND(P123*O123,2)</f>
        <v>0</v>
      </c>
      <c r="R123" s="601">
        <f t="shared" si="0"/>
        <v>4.247</v>
      </c>
      <c r="S123" s="399">
        <v>12.4</v>
      </c>
      <c r="T123" s="561">
        <f>ROUND(S123*R123,2)</f>
        <v>52.66</v>
      </c>
      <c r="U123" s="548"/>
    </row>
    <row r="124" spans="2:21" s="411" customFormat="1" ht="13.5" hidden="1" outlineLevel="3">
      <c r="B124" s="402"/>
      <c r="C124" s="403"/>
      <c r="D124" s="404" t="s">
        <v>223</v>
      </c>
      <c r="E124" s="407" t="s">
        <v>34</v>
      </c>
      <c r="F124" s="481" t="s">
        <v>251</v>
      </c>
      <c r="G124" s="403"/>
      <c r="H124" s="407" t="s">
        <v>34</v>
      </c>
      <c r="I124" s="408" t="s">
        <v>34</v>
      </c>
      <c r="J124" s="403"/>
      <c r="K124" s="403"/>
      <c r="L124" s="407"/>
      <c r="M124" s="408" t="s">
        <v>34</v>
      </c>
      <c r="N124" s="403"/>
      <c r="O124" s="410"/>
      <c r="P124" s="408" t="s">
        <v>34</v>
      </c>
      <c r="Q124" s="409"/>
      <c r="R124" s="407" t="e">
        <f t="shared" si="0"/>
        <v>#VALUE!</v>
      </c>
      <c r="S124" s="408" t="s">
        <v>34</v>
      </c>
      <c r="T124" s="403"/>
      <c r="U124" s="562"/>
    </row>
    <row r="125" spans="2:21" s="420" customFormat="1" ht="13.5" hidden="1" outlineLevel="3">
      <c r="B125" s="412"/>
      <c r="C125" s="413"/>
      <c r="D125" s="404" t="s">
        <v>223</v>
      </c>
      <c r="E125" s="462" t="s">
        <v>34</v>
      </c>
      <c r="F125" s="480" t="s">
        <v>2520</v>
      </c>
      <c r="G125" s="413"/>
      <c r="H125" s="416">
        <v>4.247</v>
      </c>
      <c r="I125" s="417" t="s">
        <v>34</v>
      </c>
      <c r="J125" s="413"/>
      <c r="K125" s="413"/>
      <c r="L125" s="416"/>
      <c r="M125" s="417" t="s">
        <v>34</v>
      </c>
      <c r="N125" s="413"/>
      <c r="O125" s="419"/>
      <c r="P125" s="417" t="s">
        <v>34</v>
      </c>
      <c r="Q125" s="418"/>
      <c r="R125" s="416">
        <f t="shared" si="0"/>
        <v>4.247</v>
      </c>
      <c r="S125" s="417" t="s">
        <v>34</v>
      </c>
      <c r="T125" s="413"/>
      <c r="U125" s="563"/>
    </row>
    <row r="126" spans="2:21" s="320" customFormat="1" ht="22.5" customHeight="1" outlineLevel="2" collapsed="1">
      <c r="B126" s="321"/>
      <c r="C126" s="394" t="s">
        <v>83</v>
      </c>
      <c r="D126" s="394" t="s">
        <v>218</v>
      </c>
      <c r="E126" s="461" t="s">
        <v>249</v>
      </c>
      <c r="F126" s="479" t="s">
        <v>250</v>
      </c>
      <c r="G126" s="397" t="s">
        <v>221</v>
      </c>
      <c r="H126" s="398">
        <v>12.74</v>
      </c>
      <c r="I126" s="399">
        <v>250.8</v>
      </c>
      <c r="J126" s="561">
        <f>ROUND(I126*H126,2)</f>
        <v>3195.19</v>
      </c>
      <c r="K126" s="561"/>
      <c r="L126" s="398"/>
      <c r="M126" s="399">
        <v>250.8</v>
      </c>
      <c r="N126" s="613">
        <f>ROUND(M126*L126,2)</f>
        <v>0</v>
      </c>
      <c r="O126" s="401"/>
      <c r="P126" s="399">
        <v>250.8</v>
      </c>
      <c r="Q126" s="400">
        <f>ROUND(P126*O126,2)</f>
        <v>0</v>
      </c>
      <c r="R126" s="601">
        <f t="shared" si="0"/>
        <v>12.74</v>
      </c>
      <c r="S126" s="399">
        <v>250.8</v>
      </c>
      <c r="T126" s="561">
        <f>ROUND(S126*R126,2)</f>
        <v>3195.19</v>
      </c>
      <c r="U126" s="548"/>
    </row>
    <row r="127" spans="2:21" s="411" customFormat="1" ht="13.5" hidden="1" outlineLevel="3">
      <c r="B127" s="402"/>
      <c r="C127" s="403"/>
      <c r="D127" s="404" t="s">
        <v>223</v>
      </c>
      <c r="E127" s="407" t="s">
        <v>34</v>
      </c>
      <c r="F127" s="481" t="s">
        <v>882</v>
      </c>
      <c r="G127" s="403"/>
      <c r="H127" s="407" t="s">
        <v>34</v>
      </c>
      <c r="I127" s="408" t="s">
        <v>34</v>
      </c>
      <c r="J127" s="403"/>
      <c r="K127" s="403"/>
      <c r="L127" s="407"/>
      <c r="M127" s="408" t="s">
        <v>34</v>
      </c>
      <c r="N127" s="403"/>
      <c r="O127" s="410"/>
      <c r="P127" s="408" t="s">
        <v>34</v>
      </c>
      <c r="Q127" s="409"/>
      <c r="R127" s="407" t="e">
        <f t="shared" si="0"/>
        <v>#VALUE!</v>
      </c>
      <c r="S127" s="408" t="s">
        <v>34</v>
      </c>
      <c r="T127" s="403"/>
      <c r="U127" s="562"/>
    </row>
    <row r="128" spans="2:21" s="420" customFormat="1" ht="13.5" hidden="1" outlineLevel="3">
      <c r="B128" s="412"/>
      <c r="C128" s="413"/>
      <c r="D128" s="404" t="s">
        <v>223</v>
      </c>
      <c r="E128" s="462" t="s">
        <v>34</v>
      </c>
      <c r="F128" s="480" t="s">
        <v>2521</v>
      </c>
      <c r="G128" s="413"/>
      <c r="H128" s="416">
        <v>12.74</v>
      </c>
      <c r="I128" s="417" t="s">
        <v>34</v>
      </c>
      <c r="J128" s="413"/>
      <c r="K128" s="413"/>
      <c r="L128" s="416"/>
      <c r="M128" s="417" t="s">
        <v>34</v>
      </c>
      <c r="N128" s="413"/>
      <c r="O128" s="419"/>
      <c r="P128" s="417" t="s">
        <v>34</v>
      </c>
      <c r="Q128" s="418"/>
      <c r="R128" s="416">
        <f t="shared" si="0"/>
        <v>12.74</v>
      </c>
      <c r="S128" s="417" t="s">
        <v>34</v>
      </c>
      <c r="T128" s="413"/>
      <c r="U128" s="563"/>
    </row>
    <row r="129" spans="2:21" s="320" customFormat="1" ht="22.5" customHeight="1" outlineLevel="2" collapsed="1">
      <c r="B129" s="321"/>
      <c r="C129" s="394" t="s">
        <v>222</v>
      </c>
      <c r="D129" s="394" t="s">
        <v>218</v>
      </c>
      <c r="E129" s="461" t="s">
        <v>254</v>
      </c>
      <c r="F129" s="479" t="s">
        <v>255</v>
      </c>
      <c r="G129" s="397" t="s">
        <v>221</v>
      </c>
      <c r="H129" s="398">
        <v>3.822</v>
      </c>
      <c r="I129" s="399">
        <v>12.4</v>
      </c>
      <c r="J129" s="561">
        <f>ROUND(I129*H129,2)</f>
        <v>47.39</v>
      </c>
      <c r="K129" s="561"/>
      <c r="L129" s="398"/>
      <c r="M129" s="399">
        <v>12.4</v>
      </c>
      <c r="N129" s="613">
        <f>ROUND(M129*L129,2)</f>
        <v>0</v>
      </c>
      <c r="O129" s="401"/>
      <c r="P129" s="399">
        <v>12.4</v>
      </c>
      <c r="Q129" s="400">
        <f>ROUND(P129*O129,2)</f>
        <v>0</v>
      </c>
      <c r="R129" s="601">
        <f t="shared" si="0"/>
        <v>3.822</v>
      </c>
      <c r="S129" s="399">
        <v>12.4</v>
      </c>
      <c r="T129" s="561">
        <f>ROUND(S129*R129,2)</f>
        <v>47.39</v>
      </c>
      <c r="U129" s="548"/>
    </row>
    <row r="130" spans="2:21" s="411" customFormat="1" ht="13.5" hidden="1" outlineLevel="3">
      <c r="B130" s="402"/>
      <c r="C130" s="403"/>
      <c r="D130" s="404" t="s">
        <v>223</v>
      </c>
      <c r="E130" s="407" t="s">
        <v>34</v>
      </c>
      <c r="F130" s="481" t="s">
        <v>251</v>
      </c>
      <c r="G130" s="403"/>
      <c r="H130" s="407" t="s">
        <v>34</v>
      </c>
      <c r="I130" s="408" t="s">
        <v>34</v>
      </c>
      <c r="J130" s="403"/>
      <c r="K130" s="403"/>
      <c r="L130" s="407"/>
      <c r="M130" s="408" t="s">
        <v>34</v>
      </c>
      <c r="N130" s="403"/>
      <c r="O130" s="410"/>
      <c r="P130" s="408" t="s">
        <v>34</v>
      </c>
      <c r="Q130" s="409"/>
      <c r="R130" s="407" t="e">
        <f t="shared" si="0"/>
        <v>#VALUE!</v>
      </c>
      <c r="S130" s="408" t="s">
        <v>34</v>
      </c>
      <c r="T130" s="403"/>
      <c r="U130" s="562"/>
    </row>
    <row r="131" spans="2:21" s="420" customFormat="1" ht="13.5" hidden="1" outlineLevel="3">
      <c r="B131" s="412"/>
      <c r="C131" s="413"/>
      <c r="D131" s="404" t="s">
        <v>223</v>
      </c>
      <c r="E131" s="462" t="s">
        <v>34</v>
      </c>
      <c r="F131" s="480" t="s">
        <v>2522</v>
      </c>
      <c r="G131" s="413"/>
      <c r="H131" s="416">
        <v>3.822</v>
      </c>
      <c r="I131" s="417" t="s">
        <v>34</v>
      </c>
      <c r="J131" s="413"/>
      <c r="K131" s="413"/>
      <c r="L131" s="416"/>
      <c r="M131" s="417" t="s">
        <v>34</v>
      </c>
      <c r="N131" s="413"/>
      <c r="O131" s="419"/>
      <c r="P131" s="417" t="s">
        <v>34</v>
      </c>
      <c r="Q131" s="418"/>
      <c r="R131" s="416">
        <f t="shared" si="0"/>
        <v>3.822</v>
      </c>
      <c r="S131" s="417" t="s">
        <v>34</v>
      </c>
      <c r="T131" s="413"/>
      <c r="U131" s="563"/>
    </row>
    <row r="132" spans="2:21" s="320" customFormat="1" ht="22.5" customHeight="1" outlineLevel="2" collapsed="1">
      <c r="B132" s="321"/>
      <c r="C132" s="394" t="s">
        <v>243</v>
      </c>
      <c r="D132" s="394" t="s">
        <v>218</v>
      </c>
      <c r="E132" s="461" t="s">
        <v>258</v>
      </c>
      <c r="F132" s="479" t="s">
        <v>259</v>
      </c>
      <c r="G132" s="397" t="s">
        <v>221</v>
      </c>
      <c r="H132" s="398">
        <v>1.416</v>
      </c>
      <c r="I132" s="399">
        <v>585.1</v>
      </c>
      <c r="J132" s="561">
        <f>ROUND(I132*H132,2)</f>
        <v>828.5</v>
      </c>
      <c r="K132" s="561"/>
      <c r="L132" s="398"/>
      <c r="M132" s="399">
        <v>585.1</v>
      </c>
      <c r="N132" s="613">
        <f>ROUND(M132*L132,2)</f>
        <v>0</v>
      </c>
      <c r="O132" s="401"/>
      <c r="P132" s="399">
        <v>585.1</v>
      </c>
      <c r="Q132" s="400">
        <f>ROUND(P132*O132,2)</f>
        <v>0</v>
      </c>
      <c r="R132" s="601">
        <f t="shared" si="0"/>
        <v>1.416</v>
      </c>
      <c r="S132" s="399">
        <v>585.1</v>
      </c>
      <c r="T132" s="561">
        <f>ROUND(S132*R132,2)</f>
        <v>828.5</v>
      </c>
      <c r="U132" s="548"/>
    </row>
    <row r="133" spans="2:21" s="411" customFormat="1" ht="13.5" hidden="1" outlineLevel="3">
      <c r="B133" s="402"/>
      <c r="C133" s="403"/>
      <c r="D133" s="404" t="s">
        <v>223</v>
      </c>
      <c r="E133" s="407" t="s">
        <v>34</v>
      </c>
      <c r="F133" s="481" t="s">
        <v>2523</v>
      </c>
      <c r="G133" s="403"/>
      <c r="H133" s="407" t="s">
        <v>34</v>
      </c>
      <c r="I133" s="408" t="s">
        <v>34</v>
      </c>
      <c r="J133" s="403"/>
      <c r="K133" s="403"/>
      <c r="L133" s="407"/>
      <c r="M133" s="408" t="s">
        <v>34</v>
      </c>
      <c r="N133" s="403"/>
      <c r="O133" s="410"/>
      <c r="P133" s="408" t="s">
        <v>34</v>
      </c>
      <c r="Q133" s="409"/>
      <c r="R133" s="407" t="e">
        <f t="shared" si="0"/>
        <v>#VALUE!</v>
      </c>
      <c r="S133" s="408" t="s">
        <v>34</v>
      </c>
      <c r="T133" s="403"/>
      <c r="U133" s="562"/>
    </row>
    <row r="134" spans="2:21" s="420" customFormat="1" ht="13.5" hidden="1" outlineLevel="3">
      <c r="B134" s="412"/>
      <c r="C134" s="413"/>
      <c r="D134" s="404" t="s">
        <v>223</v>
      </c>
      <c r="E134" s="462" t="s">
        <v>34</v>
      </c>
      <c r="F134" s="480" t="s">
        <v>2524</v>
      </c>
      <c r="G134" s="413"/>
      <c r="H134" s="416">
        <v>1.416</v>
      </c>
      <c r="I134" s="417" t="s">
        <v>34</v>
      </c>
      <c r="J134" s="413"/>
      <c r="K134" s="413"/>
      <c r="L134" s="416"/>
      <c r="M134" s="417" t="s">
        <v>34</v>
      </c>
      <c r="N134" s="413"/>
      <c r="O134" s="419"/>
      <c r="P134" s="417" t="s">
        <v>34</v>
      </c>
      <c r="Q134" s="418"/>
      <c r="R134" s="416">
        <f t="shared" si="0"/>
        <v>1.416</v>
      </c>
      <c r="S134" s="417" t="s">
        <v>34</v>
      </c>
      <c r="T134" s="413"/>
      <c r="U134" s="563"/>
    </row>
    <row r="135" spans="2:21" s="320" customFormat="1" ht="22.5" customHeight="1" outlineLevel="2" collapsed="1">
      <c r="B135" s="321"/>
      <c r="C135" s="466" t="s">
        <v>248</v>
      </c>
      <c r="D135" s="466" t="s">
        <v>218</v>
      </c>
      <c r="E135" s="467" t="s">
        <v>521</v>
      </c>
      <c r="F135" s="574" t="s">
        <v>522</v>
      </c>
      <c r="G135" s="469" t="s">
        <v>265</v>
      </c>
      <c r="H135" s="470">
        <v>68.8</v>
      </c>
      <c r="I135" s="399">
        <v>585.1</v>
      </c>
      <c r="J135" s="575">
        <f>ROUND(I135*H135,2)</f>
        <v>40254.88</v>
      </c>
      <c r="K135" s="575"/>
      <c r="L135" s="470"/>
      <c r="M135" s="399">
        <v>585.1</v>
      </c>
      <c r="N135" s="614">
        <f>ROUND(M135*L135,2)</f>
        <v>0</v>
      </c>
      <c r="O135" s="474"/>
      <c r="P135" s="399">
        <v>585.1</v>
      </c>
      <c r="Q135" s="471">
        <f>ROUND(P135*O135,2)</f>
        <v>0</v>
      </c>
      <c r="R135" s="602">
        <f t="shared" si="0"/>
        <v>68.8</v>
      </c>
      <c r="S135" s="399">
        <v>585.1</v>
      </c>
      <c r="T135" s="575">
        <f>ROUND(S135*R135,2)</f>
        <v>40254.88</v>
      </c>
      <c r="U135" s="548"/>
    </row>
    <row r="136" spans="2:21" s="420" customFormat="1" ht="13.5" hidden="1" outlineLevel="3">
      <c r="B136" s="412"/>
      <c r="C136" s="502"/>
      <c r="D136" s="496" t="s">
        <v>223</v>
      </c>
      <c r="E136" s="526" t="s">
        <v>34</v>
      </c>
      <c r="F136" s="576" t="s">
        <v>2525</v>
      </c>
      <c r="G136" s="502"/>
      <c r="H136" s="505">
        <v>68.8</v>
      </c>
      <c r="I136" s="417" t="s">
        <v>34</v>
      </c>
      <c r="J136" s="502"/>
      <c r="K136" s="502"/>
      <c r="L136" s="505"/>
      <c r="M136" s="417" t="s">
        <v>34</v>
      </c>
      <c r="N136" s="502"/>
      <c r="O136" s="507"/>
      <c r="P136" s="417" t="s">
        <v>34</v>
      </c>
      <c r="Q136" s="506"/>
      <c r="R136" s="505">
        <f t="shared" si="0"/>
        <v>68.8</v>
      </c>
      <c r="S136" s="417" t="s">
        <v>34</v>
      </c>
      <c r="T136" s="502"/>
      <c r="U136" s="563"/>
    </row>
    <row r="137" spans="2:21" s="320" customFormat="1" ht="22.5" customHeight="1" outlineLevel="2">
      <c r="B137" s="321"/>
      <c r="C137" s="466" t="s">
        <v>253</v>
      </c>
      <c r="D137" s="466" t="s">
        <v>218</v>
      </c>
      <c r="E137" s="467" t="s">
        <v>528</v>
      </c>
      <c r="F137" s="574" t="s">
        <v>529</v>
      </c>
      <c r="G137" s="469" t="s">
        <v>265</v>
      </c>
      <c r="H137" s="470">
        <v>68.8</v>
      </c>
      <c r="I137" s="399">
        <v>111.5</v>
      </c>
      <c r="J137" s="575">
        <f>ROUND(I137*H137,2)</f>
        <v>7671.2</v>
      </c>
      <c r="K137" s="575"/>
      <c r="L137" s="470"/>
      <c r="M137" s="399">
        <v>111.5</v>
      </c>
      <c r="N137" s="614">
        <f>ROUND(M137*L137,2)</f>
        <v>0</v>
      </c>
      <c r="O137" s="474"/>
      <c r="P137" s="399">
        <v>111.5</v>
      </c>
      <c r="Q137" s="471">
        <f>ROUND(P137*O137,2)</f>
        <v>0</v>
      </c>
      <c r="R137" s="602">
        <f t="shared" si="0"/>
        <v>68.8</v>
      </c>
      <c r="S137" s="399">
        <v>111.5</v>
      </c>
      <c r="T137" s="575">
        <f>ROUND(S137*R137,2)</f>
        <v>7671.2</v>
      </c>
      <c r="U137" s="548"/>
    </row>
    <row r="138" spans="2:21" s="320" customFormat="1" ht="22.5" customHeight="1" outlineLevel="2" collapsed="1">
      <c r="B138" s="321"/>
      <c r="C138" s="394" t="s">
        <v>257</v>
      </c>
      <c r="D138" s="394" t="s">
        <v>218</v>
      </c>
      <c r="E138" s="461" t="s">
        <v>275</v>
      </c>
      <c r="F138" s="479" t="s">
        <v>276</v>
      </c>
      <c r="G138" s="397" t="s">
        <v>221</v>
      </c>
      <c r="H138" s="398">
        <v>31.2</v>
      </c>
      <c r="I138" s="399">
        <v>75.2</v>
      </c>
      <c r="J138" s="561">
        <f>ROUND(I138*H138,2)</f>
        <v>2346.24</v>
      </c>
      <c r="K138" s="561"/>
      <c r="L138" s="398"/>
      <c r="M138" s="399">
        <v>75.2</v>
      </c>
      <c r="N138" s="613">
        <f>ROUND(M138*L138,2)</f>
        <v>0</v>
      </c>
      <c r="O138" s="401"/>
      <c r="P138" s="399">
        <v>75.2</v>
      </c>
      <c r="Q138" s="400">
        <f>ROUND(P138*O138,2)</f>
        <v>0</v>
      </c>
      <c r="R138" s="601">
        <f t="shared" si="0"/>
        <v>31.2</v>
      </c>
      <c r="S138" s="399">
        <v>75.2</v>
      </c>
      <c r="T138" s="561">
        <f>ROUND(S138*R138,2)</f>
        <v>2346.24</v>
      </c>
      <c r="U138" s="548"/>
    </row>
    <row r="139" spans="2:21" s="411" customFormat="1" ht="13.5" hidden="1" outlineLevel="3">
      <c r="B139" s="402"/>
      <c r="C139" s="403"/>
      <c r="D139" s="404" t="s">
        <v>223</v>
      </c>
      <c r="E139" s="407" t="s">
        <v>34</v>
      </c>
      <c r="F139" s="481" t="s">
        <v>2526</v>
      </c>
      <c r="G139" s="403"/>
      <c r="H139" s="407" t="s">
        <v>34</v>
      </c>
      <c r="I139" s="408" t="s">
        <v>34</v>
      </c>
      <c r="J139" s="403"/>
      <c r="K139" s="403"/>
      <c r="L139" s="407"/>
      <c r="M139" s="408" t="s">
        <v>34</v>
      </c>
      <c r="N139" s="403"/>
      <c r="O139" s="410"/>
      <c r="P139" s="408" t="s">
        <v>34</v>
      </c>
      <c r="Q139" s="409"/>
      <c r="R139" s="407" t="e">
        <f t="shared" si="0"/>
        <v>#VALUE!</v>
      </c>
      <c r="S139" s="408" t="s">
        <v>34</v>
      </c>
      <c r="T139" s="403"/>
      <c r="U139" s="562"/>
    </row>
    <row r="140" spans="2:21" s="420" customFormat="1" ht="13.5" hidden="1" outlineLevel="3">
      <c r="B140" s="412"/>
      <c r="C140" s="413"/>
      <c r="D140" s="404" t="s">
        <v>223</v>
      </c>
      <c r="E140" s="462" t="s">
        <v>34</v>
      </c>
      <c r="F140" s="480" t="s">
        <v>2511</v>
      </c>
      <c r="G140" s="413"/>
      <c r="H140" s="416">
        <v>31.2</v>
      </c>
      <c r="I140" s="417" t="s">
        <v>34</v>
      </c>
      <c r="J140" s="413"/>
      <c r="K140" s="413"/>
      <c r="L140" s="416"/>
      <c r="M140" s="417" t="s">
        <v>34</v>
      </c>
      <c r="N140" s="413"/>
      <c r="O140" s="419"/>
      <c r="P140" s="417" t="s">
        <v>34</v>
      </c>
      <c r="Q140" s="418"/>
      <c r="R140" s="416">
        <f t="shared" si="0"/>
        <v>31.2</v>
      </c>
      <c r="S140" s="417" t="s">
        <v>34</v>
      </c>
      <c r="T140" s="413"/>
      <c r="U140" s="563"/>
    </row>
    <row r="141" spans="2:21" s="320" customFormat="1" ht="31.5" customHeight="1" outlineLevel="2" collapsed="1">
      <c r="B141" s="321"/>
      <c r="C141" s="394" t="s">
        <v>262</v>
      </c>
      <c r="D141" s="394" t="s">
        <v>218</v>
      </c>
      <c r="E141" s="461" t="s">
        <v>282</v>
      </c>
      <c r="F141" s="479" t="s">
        <v>283</v>
      </c>
      <c r="G141" s="397" t="s">
        <v>265</v>
      </c>
      <c r="H141" s="398">
        <v>234</v>
      </c>
      <c r="I141" s="399">
        <v>195</v>
      </c>
      <c r="J141" s="561">
        <f>ROUND(I141*H141,2)</f>
        <v>45630</v>
      </c>
      <c r="K141" s="561"/>
      <c r="L141" s="398"/>
      <c r="M141" s="399">
        <v>195</v>
      </c>
      <c r="N141" s="613">
        <f>ROUND(M141*L141,2)</f>
        <v>0</v>
      </c>
      <c r="O141" s="401"/>
      <c r="P141" s="399">
        <v>195</v>
      </c>
      <c r="Q141" s="400">
        <f>ROUND(P141*O141,2)</f>
        <v>0</v>
      </c>
      <c r="R141" s="601">
        <f t="shared" si="0"/>
        <v>234</v>
      </c>
      <c r="S141" s="399">
        <v>195</v>
      </c>
      <c r="T141" s="561">
        <f>ROUND(S141*R141,2)</f>
        <v>45630</v>
      </c>
      <c r="U141" s="548"/>
    </row>
    <row r="142" spans="2:21" s="420" customFormat="1" ht="13.5" hidden="1" outlineLevel="3">
      <c r="B142" s="412"/>
      <c r="C142" s="413"/>
      <c r="D142" s="404" t="s">
        <v>223</v>
      </c>
      <c r="E142" s="462" t="s">
        <v>34</v>
      </c>
      <c r="F142" s="480" t="s">
        <v>284</v>
      </c>
      <c r="G142" s="413"/>
      <c r="H142" s="416">
        <v>234</v>
      </c>
      <c r="I142" s="417" t="s">
        <v>34</v>
      </c>
      <c r="J142" s="413"/>
      <c r="K142" s="413"/>
      <c r="L142" s="416"/>
      <c r="M142" s="417" t="s">
        <v>34</v>
      </c>
      <c r="N142" s="413"/>
      <c r="O142" s="419"/>
      <c r="P142" s="417" t="s">
        <v>34</v>
      </c>
      <c r="Q142" s="418"/>
      <c r="R142" s="416">
        <f t="shared" si="0"/>
        <v>234</v>
      </c>
      <c r="S142" s="417" t="s">
        <v>34</v>
      </c>
      <c r="T142" s="413"/>
      <c r="U142" s="563"/>
    </row>
    <row r="143" spans="2:21" s="320" customFormat="1" ht="31.5" customHeight="1" outlineLevel="2" collapsed="1">
      <c r="B143" s="321"/>
      <c r="C143" s="394" t="s">
        <v>28</v>
      </c>
      <c r="D143" s="394" t="s">
        <v>218</v>
      </c>
      <c r="E143" s="461" t="s">
        <v>279</v>
      </c>
      <c r="F143" s="479" t="s">
        <v>280</v>
      </c>
      <c r="G143" s="397" t="s">
        <v>265</v>
      </c>
      <c r="H143" s="398">
        <v>394.68</v>
      </c>
      <c r="I143" s="399">
        <v>80.8</v>
      </c>
      <c r="J143" s="561">
        <f>ROUND(I143*H143,2)</f>
        <v>31890.14</v>
      </c>
      <c r="K143" s="561"/>
      <c r="L143" s="398"/>
      <c r="M143" s="399">
        <v>80.8</v>
      </c>
      <c r="N143" s="613">
        <f>ROUND(M143*L143,2)</f>
        <v>0</v>
      </c>
      <c r="O143" s="401"/>
      <c r="P143" s="399">
        <v>80.8</v>
      </c>
      <c r="Q143" s="400">
        <f>ROUND(P143*O143,2)</f>
        <v>0</v>
      </c>
      <c r="R143" s="601">
        <f t="shared" si="0"/>
        <v>394.68</v>
      </c>
      <c r="S143" s="399">
        <v>80.8</v>
      </c>
      <c r="T143" s="561">
        <f>ROUND(S143*R143,2)</f>
        <v>31890.14</v>
      </c>
      <c r="U143" s="548"/>
    </row>
    <row r="144" spans="2:21" s="420" customFormat="1" ht="13.5" hidden="1" outlineLevel="3">
      <c r="B144" s="412"/>
      <c r="C144" s="413"/>
      <c r="D144" s="404" t="s">
        <v>223</v>
      </c>
      <c r="E144" s="462" t="s">
        <v>34</v>
      </c>
      <c r="F144" s="480" t="s">
        <v>281</v>
      </c>
      <c r="G144" s="413"/>
      <c r="H144" s="416">
        <v>394.68</v>
      </c>
      <c r="I144" s="417" t="s">
        <v>34</v>
      </c>
      <c r="J144" s="413"/>
      <c r="K144" s="413"/>
      <c r="L144" s="416"/>
      <c r="M144" s="417" t="s">
        <v>34</v>
      </c>
      <c r="N144" s="413"/>
      <c r="O144" s="419"/>
      <c r="P144" s="417" t="s">
        <v>34</v>
      </c>
      <c r="Q144" s="418"/>
      <c r="R144" s="416">
        <f t="shared" si="0"/>
        <v>394.68</v>
      </c>
      <c r="S144" s="417" t="s">
        <v>34</v>
      </c>
      <c r="T144" s="413"/>
      <c r="U144" s="563"/>
    </row>
    <row r="145" spans="2:21" s="320" customFormat="1" ht="31.5" customHeight="1" outlineLevel="2" collapsed="1">
      <c r="B145" s="321"/>
      <c r="C145" s="394" t="s">
        <v>216</v>
      </c>
      <c r="D145" s="394" t="s">
        <v>218</v>
      </c>
      <c r="E145" s="461" t="s">
        <v>286</v>
      </c>
      <c r="F145" s="479" t="s">
        <v>287</v>
      </c>
      <c r="G145" s="397" t="s">
        <v>265</v>
      </c>
      <c r="H145" s="398">
        <v>447.14</v>
      </c>
      <c r="I145" s="399">
        <v>7</v>
      </c>
      <c r="J145" s="561">
        <f>ROUND(I145*H145,2)</f>
        <v>3129.98</v>
      </c>
      <c r="K145" s="561"/>
      <c r="L145" s="398"/>
      <c r="M145" s="399">
        <v>7</v>
      </c>
      <c r="N145" s="613">
        <f>ROUND(M145*L145,2)</f>
        <v>0</v>
      </c>
      <c r="O145" s="401"/>
      <c r="P145" s="399">
        <v>7</v>
      </c>
      <c r="Q145" s="400">
        <f>ROUND(P145*O145,2)</f>
        <v>0</v>
      </c>
      <c r="R145" s="601">
        <f t="shared" si="0"/>
        <v>447.14</v>
      </c>
      <c r="S145" s="399">
        <v>7</v>
      </c>
      <c r="T145" s="561">
        <f>ROUND(S145*R145,2)</f>
        <v>3129.98</v>
      </c>
      <c r="U145" s="548"/>
    </row>
    <row r="146" spans="2:21" s="420" customFormat="1" ht="13.5" hidden="1" outlineLevel="3">
      <c r="B146" s="412"/>
      <c r="C146" s="413"/>
      <c r="D146" s="404" t="s">
        <v>223</v>
      </c>
      <c r="E146" s="462" t="s">
        <v>34</v>
      </c>
      <c r="F146" s="480" t="s">
        <v>288</v>
      </c>
      <c r="G146" s="413"/>
      <c r="H146" s="416">
        <v>447.14</v>
      </c>
      <c r="I146" s="417" t="s">
        <v>34</v>
      </c>
      <c r="J146" s="413"/>
      <c r="K146" s="413"/>
      <c r="L146" s="416"/>
      <c r="M146" s="417" t="s">
        <v>34</v>
      </c>
      <c r="N146" s="413"/>
      <c r="O146" s="419"/>
      <c r="P146" s="417" t="s">
        <v>34</v>
      </c>
      <c r="Q146" s="418"/>
      <c r="R146" s="416">
        <f t="shared" si="0"/>
        <v>447.14</v>
      </c>
      <c r="S146" s="417" t="s">
        <v>34</v>
      </c>
      <c r="T146" s="413"/>
      <c r="U146" s="563"/>
    </row>
    <row r="147" spans="2:21" s="320" customFormat="1" ht="22.5" customHeight="1" outlineLevel="2">
      <c r="B147" s="321"/>
      <c r="C147" s="394" t="s">
        <v>272</v>
      </c>
      <c r="D147" s="394" t="s">
        <v>218</v>
      </c>
      <c r="E147" s="461" t="s">
        <v>290</v>
      </c>
      <c r="F147" s="479" t="s">
        <v>291</v>
      </c>
      <c r="G147" s="397" t="s">
        <v>292</v>
      </c>
      <c r="H147" s="398">
        <v>0.134</v>
      </c>
      <c r="I147" s="399">
        <v>37.2</v>
      </c>
      <c r="J147" s="561">
        <f>ROUND(I147*H147,2)</f>
        <v>4.98</v>
      </c>
      <c r="K147" s="561"/>
      <c r="L147" s="398"/>
      <c r="M147" s="399">
        <v>37.2</v>
      </c>
      <c r="N147" s="613">
        <f>ROUND(M147*L147,2)</f>
        <v>0</v>
      </c>
      <c r="O147" s="401"/>
      <c r="P147" s="399">
        <v>37.2</v>
      </c>
      <c r="Q147" s="400">
        <f>ROUND(P147*O147,2)</f>
        <v>0</v>
      </c>
      <c r="R147" s="601">
        <f t="shared" si="0"/>
        <v>0.134</v>
      </c>
      <c r="S147" s="399">
        <v>37.2</v>
      </c>
      <c r="T147" s="561">
        <f>ROUND(S147*R147,2)</f>
        <v>4.98</v>
      </c>
      <c r="U147" s="548"/>
    </row>
    <row r="148" spans="2:21" s="320" customFormat="1" ht="22.5" customHeight="1" outlineLevel="2" collapsed="1">
      <c r="B148" s="321"/>
      <c r="C148" s="394" t="s">
        <v>158</v>
      </c>
      <c r="D148" s="394" t="s">
        <v>218</v>
      </c>
      <c r="E148" s="461" t="s">
        <v>294</v>
      </c>
      <c r="F148" s="479" t="s">
        <v>295</v>
      </c>
      <c r="G148" s="397" t="s">
        <v>292</v>
      </c>
      <c r="H148" s="398">
        <v>2.948</v>
      </c>
      <c r="I148" s="399">
        <v>6.2</v>
      </c>
      <c r="J148" s="561">
        <f>ROUND(I148*H148,2)</f>
        <v>18.28</v>
      </c>
      <c r="K148" s="561"/>
      <c r="L148" s="398"/>
      <c r="M148" s="399">
        <v>6.2</v>
      </c>
      <c r="N148" s="613">
        <f>ROUND(M148*L148,2)</f>
        <v>0</v>
      </c>
      <c r="O148" s="401"/>
      <c r="P148" s="399">
        <v>6.2</v>
      </c>
      <c r="Q148" s="400">
        <f>ROUND(P148*O148,2)</f>
        <v>0</v>
      </c>
      <c r="R148" s="601">
        <f t="shared" si="0"/>
        <v>2.948</v>
      </c>
      <c r="S148" s="399">
        <v>6.2</v>
      </c>
      <c r="T148" s="561">
        <f>ROUND(S148*R148,2)</f>
        <v>18.28</v>
      </c>
      <c r="U148" s="548"/>
    </row>
    <row r="149" spans="2:21" s="420" customFormat="1" ht="13.5" hidden="1" outlineLevel="3">
      <c r="B149" s="412"/>
      <c r="C149" s="413"/>
      <c r="D149" s="404" t="s">
        <v>223</v>
      </c>
      <c r="E149" s="413"/>
      <c r="F149" s="480" t="s">
        <v>2527</v>
      </c>
      <c r="G149" s="413"/>
      <c r="H149" s="416">
        <v>2.948</v>
      </c>
      <c r="I149" s="417" t="s">
        <v>34</v>
      </c>
      <c r="J149" s="413"/>
      <c r="K149" s="413"/>
      <c r="L149" s="416"/>
      <c r="M149" s="417" t="s">
        <v>34</v>
      </c>
      <c r="N149" s="413"/>
      <c r="O149" s="419"/>
      <c r="P149" s="417" t="s">
        <v>34</v>
      </c>
      <c r="Q149" s="418"/>
      <c r="R149" s="416">
        <f t="shared" si="0"/>
        <v>2.948</v>
      </c>
      <c r="S149" s="417" t="s">
        <v>34</v>
      </c>
      <c r="T149" s="413"/>
      <c r="U149" s="563"/>
    </row>
    <row r="150" spans="2:21" s="320" customFormat="1" ht="22.5" customHeight="1" outlineLevel="2">
      <c r="B150" s="321"/>
      <c r="C150" s="394" t="s">
        <v>278</v>
      </c>
      <c r="D150" s="394" t="s">
        <v>218</v>
      </c>
      <c r="E150" s="461" t="s">
        <v>298</v>
      </c>
      <c r="F150" s="479" t="s">
        <v>299</v>
      </c>
      <c r="G150" s="397" t="s">
        <v>292</v>
      </c>
      <c r="H150" s="398">
        <v>0.134</v>
      </c>
      <c r="I150" s="399">
        <v>125.4</v>
      </c>
      <c r="J150" s="561">
        <f>ROUND(I150*H150,2)</f>
        <v>16.8</v>
      </c>
      <c r="K150" s="561"/>
      <c r="L150" s="398"/>
      <c r="M150" s="399">
        <v>125.4</v>
      </c>
      <c r="N150" s="613">
        <f>ROUND(M150*L150,2)</f>
        <v>0</v>
      </c>
      <c r="O150" s="401"/>
      <c r="P150" s="399">
        <v>125.4</v>
      </c>
      <c r="Q150" s="400">
        <f>ROUND(P150*O150,2)</f>
        <v>0</v>
      </c>
      <c r="R150" s="601">
        <f t="shared" si="0"/>
        <v>0.134</v>
      </c>
      <c r="S150" s="399">
        <v>125.4</v>
      </c>
      <c r="T150" s="561">
        <f>ROUND(S150*R150,2)</f>
        <v>16.8</v>
      </c>
      <c r="U150" s="548"/>
    </row>
    <row r="151" spans="2:21" s="320" customFormat="1" ht="22.5" customHeight="1" outlineLevel="2" collapsed="1">
      <c r="B151" s="321"/>
      <c r="C151" s="394" t="s">
        <v>8</v>
      </c>
      <c r="D151" s="394" t="s">
        <v>218</v>
      </c>
      <c r="E151" s="461" t="s">
        <v>301</v>
      </c>
      <c r="F151" s="479" t="s">
        <v>302</v>
      </c>
      <c r="G151" s="397" t="s">
        <v>265</v>
      </c>
      <c r="H151" s="398">
        <v>447.14</v>
      </c>
      <c r="I151" s="399">
        <v>34.9</v>
      </c>
      <c r="J151" s="561">
        <f>ROUND(I151*H151,2)</f>
        <v>15605.19</v>
      </c>
      <c r="K151" s="561"/>
      <c r="L151" s="398"/>
      <c r="M151" s="399">
        <v>34.9</v>
      </c>
      <c r="N151" s="613">
        <f>ROUND(M151*L151,2)</f>
        <v>0</v>
      </c>
      <c r="O151" s="401"/>
      <c r="P151" s="399">
        <v>34.9</v>
      </c>
      <c r="Q151" s="400">
        <f>ROUND(P151*O151,2)</f>
        <v>0</v>
      </c>
      <c r="R151" s="601">
        <f t="shared" si="0"/>
        <v>447.14</v>
      </c>
      <c r="S151" s="399">
        <v>34.9</v>
      </c>
      <c r="T151" s="561">
        <f>ROUND(S151*R151,2)</f>
        <v>15605.19</v>
      </c>
      <c r="U151" s="548"/>
    </row>
    <row r="152" spans="2:21" s="420" customFormat="1" ht="13.5" hidden="1" outlineLevel="3">
      <c r="B152" s="412"/>
      <c r="C152" s="413"/>
      <c r="D152" s="404" t="s">
        <v>223</v>
      </c>
      <c r="E152" s="462" t="s">
        <v>34</v>
      </c>
      <c r="F152" s="480" t="s">
        <v>288</v>
      </c>
      <c r="G152" s="413"/>
      <c r="H152" s="416">
        <v>447.14</v>
      </c>
      <c r="I152" s="417" t="s">
        <v>34</v>
      </c>
      <c r="J152" s="413"/>
      <c r="K152" s="413"/>
      <c r="L152" s="416"/>
      <c r="M152" s="417" t="s">
        <v>34</v>
      </c>
      <c r="N152" s="413"/>
      <c r="O152" s="419"/>
      <c r="P152" s="417" t="s">
        <v>34</v>
      </c>
      <c r="Q152" s="418"/>
      <c r="R152" s="416">
        <f t="shared" si="0"/>
        <v>447.14</v>
      </c>
      <c r="S152" s="417" t="s">
        <v>34</v>
      </c>
      <c r="T152" s="413"/>
      <c r="U152" s="563"/>
    </row>
    <row r="153" spans="2:21" s="320" customFormat="1" ht="31.5" customHeight="1" outlineLevel="2" collapsed="1">
      <c r="B153" s="321"/>
      <c r="C153" s="394" t="s">
        <v>285</v>
      </c>
      <c r="D153" s="394" t="s">
        <v>218</v>
      </c>
      <c r="E153" s="461" t="s">
        <v>312</v>
      </c>
      <c r="F153" s="479" t="s">
        <v>313</v>
      </c>
      <c r="G153" s="397" t="s">
        <v>265</v>
      </c>
      <c r="H153" s="398">
        <v>447.14</v>
      </c>
      <c r="I153" s="399">
        <v>13.9</v>
      </c>
      <c r="J153" s="561">
        <f>ROUND(I153*H153,2)</f>
        <v>6215.25</v>
      </c>
      <c r="K153" s="561"/>
      <c r="L153" s="398"/>
      <c r="M153" s="399">
        <v>13.9</v>
      </c>
      <c r="N153" s="613">
        <f>ROUND(M153*L153,2)</f>
        <v>0</v>
      </c>
      <c r="O153" s="401"/>
      <c r="P153" s="399">
        <v>13.9</v>
      </c>
      <c r="Q153" s="400">
        <f>ROUND(P153*O153,2)</f>
        <v>0</v>
      </c>
      <c r="R153" s="601">
        <f t="shared" si="0"/>
        <v>447.14</v>
      </c>
      <c r="S153" s="399">
        <v>13.9</v>
      </c>
      <c r="T153" s="561">
        <f>ROUND(S153*R153,2)</f>
        <v>6215.25</v>
      </c>
      <c r="U153" s="548"/>
    </row>
    <row r="154" spans="2:21" s="411" customFormat="1" ht="13.5" hidden="1" outlineLevel="3">
      <c r="B154" s="402"/>
      <c r="C154" s="403"/>
      <c r="D154" s="404" t="s">
        <v>223</v>
      </c>
      <c r="E154" s="407" t="s">
        <v>34</v>
      </c>
      <c r="F154" s="481" t="s">
        <v>2528</v>
      </c>
      <c r="G154" s="403"/>
      <c r="H154" s="407" t="s">
        <v>34</v>
      </c>
      <c r="I154" s="408" t="s">
        <v>34</v>
      </c>
      <c r="J154" s="403"/>
      <c r="K154" s="403"/>
      <c r="L154" s="407"/>
      <c r="M154" s="408" t="s">
        <v>34</v>
      </c>
      <c r="N154" s="403"/>
      <c r="O154" s="410"/>
      <c r="P154" s="408" t="s">
        <v>34</v>
      </c>
      <c r="Q154" s="409"/>
      <c r="R154" s="407" t="e">
        <f t="shared" si="0"/>
        <v>#VALUE!</v>
      </c>
      <c r="S154" s="408" t="s">
        <v>34</v>
      </c>
      <c r="T154" s="403"/>
      <c r="U154" s="562"/>
    </row>
    <row r="155" spans="2:21" s="420" customFormat="1" ht="13.5" hidden="1" outlineLevel="3">
      <c r="B155" s="412"/>
      <c r="C155" s="413"/>
      <c r="D155" s="404" t="s">
        <v>223</v>
      </c>
      <c r="E155" s="462" t="s">
        <v>34</v>
      </c>
      <c r="F155" s="480" t="s">
        <v>288</v>
      </c>
      <c r="G155" s="413"/>
      <c r="H155" s="416">
        <v>447.14</v>
      </c>
      <c r="I155" s="417" t="s">
        <v>34</v>
      </c>
      <c r="J155" s="413"/>
      <c r="K155" s="413"/>
      <c r="L155" s="416"/>
      <c r="M155" s="417" t="s">
        <v>34</v>
      </c>
      <c r="N155" s="413"/>
      <c r="O155" s="419"/>
      <c r="P155" s="417" t="s">
        <v>34</v>
      </c>
      <c r="Q155" s="418"/>
      <c r="R155" s="416">
        <f t="shared" si="0"/>
        <v>447.14</v>
      </c>
      <c r="S155" s="417" t="s">
        <v>34</v>
      </c>
      <c r="T155" s="413"/>
      <c r="U155" s="563"/>
    </row>
    <row r="156" spans="2:21" s="429" customFormat="1" ht="13.5" hidden="1" outlineLevel="3">
      <c r="B156" s="421"/>
      <c r="C156" s="422"/>
      <c r="D156" s="404" t="s">
        <v>223</v>
      </c>
      <c r="E156" s="464" t="s">
        <v>2503</v>
      </c>
      <c r="F156" s="566" t="s">
        <v>227</v>
      </c>
      <c r="G156" s="422"/>
      <c r="H156" s="425">
        <v>447.14</v>
      </c>
      <c r="I156" s="426" t="s">
        <v>34</v>
      </c>
      <c r="J156" s="422"/>
      <c r="K156" s="422"/>
      <c r="L156" s="425"/>
      <c r="M156" s="426" t="s">
        <v>34</v>
      </c>
      <c r="N156" s="422"/>
      <c r="O156" s="428"/>
      <c r="P156" s="426" t="s">
        <v>34</v>
      </c>
      <c r="Q156" s="427"/>
      <c r="R156" s="425">
        <f t="shared" si="0"/>
        <v>447.14</v>
      </c>
      <c r="S156" s="426" t="s">
        <v>34</v>
      </c>
      <c r="T156" s="422"/>
      <c r="U156" s="567"/>
    </row>
    <row r="157" spans="2:21" s="320" customFormat="1" ht="22.5" customHeight="1" outlineLevel="2" collapsed="1">
      <c r="B157" s="321"/>
      <c r="C157" s="453" t="s">
        <v>289</v>
      </c>
      <c r="D157" s="453" t="s">
        <v>316</v>
      </c>
      <c r="E157" s="472" t="s">
        <v>317</v>
      </c>
      <c r="F157" s="570" t="s">
        <v>318</v>
      </c>
      <c r="G157" s="456" t="s">
        <v>319</v>
      </c>
      <c r="H157" s="457">
        <v>16.119</v>
      </c>
      <c r="I157" s="458">
        <v>111.5</v>
      </c>
      <c r="J157" s="571">
        <f>ROUND(I157*H157,2)</f>
        <v>1797.27</v>
      </c>
      <c r="K157" s="571"/>
      <c r="L157" s="457"/>
      <c r="M157" s="458">
        <v>111.5</v>
      </c>
      <c r="N157" s="615">
        <f>ROUND(M157*L157,2)</f>
        <v>0</v>
      </c>
      <c r="O157" s="460"/>
      <c r="P157" s="458">
        <v>111.5</v>
      </c>
      <c r="Q157" s="459">
        <f>ROUND(P157*O157,2)</f>
        <v>0</v>
      </c>
      <c r="R157" s="603">
        <f t="shared" si="0"/>
        <v>16.119</v>
      </c>
      <c r="S157" s="458">
        <v>111.5</v>
      </c>
      <c r="T157" s="571">
        <f>ROUND(S157*R157,2)</f>
        <v>1797.27</v>
      </c>
      <c r="U157" s="548"/>
    </row>
    <row r="158" spans="2:21" s="420" customFormat="1" ht="13.5" hidden="1" outlineLevel="3">
      <c r="B158" s="412"/>
      <c r="C158" s="413"/>
      <c r="D158" s="404" t="s">
        <v>223</v>
      </c>
      <c r="E158" s="462" t="s">
        <v>34</v>
      </c>
      <c r="F158" s="480" t="s">
        <v>2529</v>
      </c>
      <c r="G158" s="413"/>
      <c r="H158" s="416">
        <v>16.119</v>
      </c>
      <c r="I158" s="417" t="s">
        <v>34</v>
      </c>
      <c r="J158" s="413"/>
      <c r="K158" s="413"/>
      <c r="L158" s="416"/>
      <c r="M158" s="417" t="s">
        <v>34</v>
      </c>
      <c r="N158" s="413"/>
      <c r="O158" s="419"/>
      <c r="P158" s="417" t="s">
        <v>34</v>
      </c>
      <c r="Q158" s="418"/>
      <c r="R158" s="416">
        <f t="shared" si="0"/>
        <v>16.119</v>
      </c>
      <c r="S158" s="417" t="s">
        <v>34</v>
      </c>
      <c r="T158" s="413"/>
      <c r="U158" s="563"/>
    </row>
    <row r="159" spans="2:21" s="320" customFormat="1" ht="31.5" customHeight="1" outlineLevel="2" collapsed="1">
      <c r="B159" s="321"/>
      <c r="C159" s="394" t="s">
        <v>293</v>
      </c>
      <c r="D159" s="394" t="s">
        <v>218</v>
      </c>
      <c r="E159" s="461" t="s">
        <v>322</v>
      </c>
      <c r="F159" s="479" t="s">
        <v>323</v>
      </c>
      <c r="G159" s="397" t="s">
        <v>265</v>
      </c>
      <c r="H159" s="398">
        <v>447.14</v>
      </c>
      <c r="I159" s="399">
        <v>16.7</v>
      </c>
      <c r="J159" s="561">
        <f>ROUND(I159*H159,2)</f>
        <v>7467.24</v>
      </c>
      <c r="K159" s="561"/>
      <c r="L159" s="398"/>
      <c r="M159" s="399">
        <v>16.7</v>
      </c>
      <c r="N159" s="613">
        <f>ROUND(M159*L159,2)</f>
        <v>0</v>
      </c>
      <c r="O159" s="401"/>
      <c r="P159" s="399">
        <v>16.7</v>
      </c>
      <c r="Q159" s="400">
        <f>ROUND(P159*O159,2)</f>
        <v>0</v>
      </c>
      <c r="R159" s="601">
        <f t="shared" si="0"/>
        <v>447.14</v>
      </c>
      <c r="S159" s="399">
        <v>16.7</v>
      </c>
      <c r="T159" s="561">
        <f>ROUND(S159*R159,2)</f>
        <v>7467.24</v>
      </c>
      <c r="U159" s="548"/>
    </row>
    <row r="160" spans="2:21" s="420" customFormat="1" ht="13.5" hidden="1" outlineLevel="3">
      <c r="B160" s="412"/>
      <c r="C160" s="413"/>
      <c r="D160" s="404" t="s">
        <v>223</v>
      </c>
      <c r="E160" s="462" t="s">
        <v>34</v>
      </c>
      <c r="F160" s="480" t="s">
        <v>2503</v>
      </c>
      <c r="G160" s="413"/>
      <c r="H160" s="416">
        <v>447.14</v>
      </c>
      <c r="I160" s="417" t="s">
        <v>34</v>
      </c>
      <c r="J160" s="413"/>
      <c r="K160" s="413"/>
      <c r="L160" s="416"/>
      <c r="M160" s="417" t="s">
        <v>34</v>
      </c>
      <c r="N160" s="413"/>
      <c r="O160" s="419"/>
      <c r="P160" s="417" t="s">
        <v>34</v>
      </c>
      <c r="Q160" s="418"/>
      <c r="R160" s="416">
        <f t="shared" si="0"/>
        <v>447.14</v>
      </c>
      <c r="S160" s="417" t="s">
        <v>34</v>
      </c>
      <c r="T160" s="413"/>
      <c r="U160" s="563"/>
    </row>
    <row r="161" spans="2:21" s="390" customFormat="1" ht="22.35" customHeight="1" outlineLevel="1">
      <c r="B161" s="384"/>
      <c r="C161" s="385"/>
      <c r="D161" s="386" t="s">
        <v>71</v>
      </c>
      <c r="E161" s="391" t="s">
        <v>272</v>
      </c>
      <c r="F161" s="391" t="s">
        <v>335</v>
      </c>
      <c r="G161" s="385"/>
      <c r="H161" s="385"/>
      <c r="I161" s="388" t="s">
        <v>34</v>
      </c>
      <c r="J161" s="560">
        <f>SUM(J162:J379)</f>
        <v>1129637.2300000002</v>
      </c>
      <c r="K161" s="560"/>
      <c r="L161" s="385"/>
      <c r="M161" s="388" t="s">
        <v>34</v>
      </c>
      <c r="N161" s="560">
        <f>SUM(N162:N379)</f>
        <v>0</v>
      </c>
      <c r="O161" s="384"/>
      <c r="P161" s="388" t="s">
        <v>34</v>
      </c>
      <c r="Q161" s="393">
        <f>SUM(Q162:Q379)</f>
        <v>0</v>
      </c>
      <c r="R161" s="385"/>
      <c r="S161" s="388" t="s">
        <v>34</v>
      </c>
      <c r="T161" s="560">
        <f>SUM(T162:T379)</f>
        <v>1129637.2300000002</v>
      </c>
      <c r="U161" s="559"/>
    </row>
    <row r="162" spans="2:21" s="320" customFormat="1" ht="31.5" customHeight="1" outlineLevel="2" collapsed="1">
      <c r="B162" s="321"/>
      <c r="C162" s="466" t="s">
        <v>297</v>
      </c>
      <c r="D162" s="466" t="s">
        <v>218</v>
      </c>
      <c r="E162" s="467" t="s">
        <v>452</v>
      </c>
      <c r="F162" s="574" t="s">
        <v>453</v>
      </c>
      <c r="G162" s="469" t="s">
        <v>454</v>
      </c>
      <c r="H162" s="470">
        <v>5460</v>
      </c>
      <c r="I162" s="399">
        <v>39</v>
      </c>
      <c r="J162" s="575">
        <f>ROUND(I162*H162,2)</f>
        <v>212940</v>
      </c>
      <c r="K162" s="575"/>
      <c r="L162" s="470"/>
      <c r="M162" s="399">
        <v>39</v>
      </c>
      <c r="N162" s="614">
        <f>ROUND(M162*L162,2)</f>
        <v>0</v>
      </c>
      <c r="O162" s="474"/>
      <c r="P162" s="399">
        <v>39</v>
      </c>
      <c r="Q162" s="471">
        <f>ROUND(P162*O162,2)</f>
        <v>0</v>
      </c>
      <c r="R162" s="602">
        <f t="shared" si="0"/>
        <v>5460</v>
      </c>
      <c r="S162" s="399">
        <v>39</v>
      </c>
      <c r="T162" s="575">
        <f>ROUND(S162*R162,2)</f>
        <v>212940</v>
      </c>
      <c r="U162" s="548"/>
    </row>
    <row r="163" spans="2:21" s="411" customFormat="1" ht="13.5" hidden="1" outlineLevel="3">
      <c r="B163" s="402"/>
      <c r="C163" s="403"/>
      <c r="D163" s="404" t="s">
        <v>223</v>
      </c>
      <c r="E163" s="407" t="s">
        <v>34</v>
      </c>
      <c r="F163" s="481" t="s">
        <v>2530</v>
      </c>
      <c r="G163" s="403"/>
      <c r="H163" s="407" t="s">
        <v>34</v>
      </c>
      <c r="I163" s="408" t="s">
        <v>34</v>
      </c>
      <c r="J163" s="403"/>
      <c r="K163" s="403"/>
      <c r="L163" s="407"/>
      <c r="M163" s="408" t="s">
        <v>34</v>
      </c>
      <c r="N163" s="403"/>
      <c r="O163" s="410"/>
      <c r="P163" s="408" t="s">
        <v>34</v>
      </c>
      <c r="Q163" s="409"/>
      <c r="R163" s="407" t="e">
        <f t="shared" si="0"/>
        <v>#VALUE!</v>
      </c>
      <c r="S163" s="408" t="s">
        <v>34</v>
      </c>
      <c r="T163" s="403"/>
      <c r="U163" s="562"/>
    </row>
    <row r="164" spans="2:21" s="411" customFormat="1" ht="13.5" hidden="1" outlineLevel="3">
      <c r="B164" s="402"/>
      <c r="C164" s="403"/>
      <c r="D164" s="404" t="s">
        <v>223</v>
      </c>
      <c r="E164" s="407" t="s">
        <v>34</v>
      </c>
      <c r="F164" s="481" t="s">
        <v>2531</v>
      </c>
      <c r="G164" s="403"/>
      <c r="H164" s="407" t="s">
        <v>34</v>
      </c>
      <c r="I164" s="408" t="s">
        <v>34</v>
      </c>
      <c r="J164" s="403"/>
      <c r="K164" s="403"/>
      <c r="L164" s="480" t="s">
        <v>3837</v>
      </c>
      <c r="M164" s="408" t="s">
        <v>34</v>
      </c>
      <c r="N164" s="403"/>
      <c r="O164" s="410"/>
      <c r="P164" s="408" t="s">
        <v>34</v>
      </c>
      <c r="Q164" s="409"/>
      <c r="R164" s="407" t="e">
        <f t="shared" si="0"/>
        <v>#VALUE!</v>
      </c>
      <c r="S164" s="408" t="s">
        <v>34</v>
      </c>
      <c r="T164" s="403"/>
      <c r="U164" s="562"/>
    </row>
    <row r="165" spans="2:21" s="420" customFormat="1" ht="13.5" hidden="1" outlineLevel="3">
      <c r="B165" s="412"/>
      <c r="C165" s="413"/>
      <c r="D165" s="404" t="s">
        <v>223</v>
      </c>
      <c r="E165" s="462" t="s">
        <v>34</v>
      </c>
      <c r="F165" s="480" t="s">
        <v>2532</v>
      </c>
      <c r="G165" s="413"/>
      <c r="H165" s="416">
        <v>5460</v>
      </c>
      <c r="I165" s="417" t="s">
        <v>34</v>
      </c>
      <c r="J165" s="413"/>
      <c r="K165" s="413"/>
      <c r="L165" s="416" t="s">
        <v>3838</v>
      </c>
      <c r="M165" s="417" t="s">
        <v>34</v>
      </c>
      <c r="N165" s="413"/>
      <c r="O165" s="419"/>
      <c r="P165" s="417" t="s">
        <v>34</v>
      </c>
      <c r="Q165" s="418"/>
      <c r="R165" s="416" t="e">
        <f t="shared" si="0"/>
        <v>#VALUE!</v>
      </c>
      <c r="S165" s="417" t="s">
        <v>34</v>
      </c>
      <c r="T165" s="413"/>
      <c r="U165" s="563"/>
    </row>
    <row r="166" spans="2:21" s="320" customFormat="1" ht="31.5" customHeight="1" outlineLevel="2" collapsed="1">
      <c r="B166" s="321"/>
      <c r="C166" s="394" t="s">
        <v>300</v>
      </c>
      <c r="D166" s="394" t="s">
        <v>218</v>
      </c>
      <c r="E166" s="461" t="s">
        <v>457</v>
      </c>
      <c r="F166" s="479" t="s">
        <v>458</v>
      </c>
      <c r="G166" s="397" t="s">
        <v>454</v>
      </c>
      <c r="H166" s="398">
        <v>1283</v>
      </c>
      <c r="I166" s="399">
        <v>16.7</v>
      </c>
      <c r="J166" s="561">
        <f>ROUND(I166*H166,2)</f>
        <v>21426.1</v>
      </c>
      <c r="K166" s="561"/>
      <c r="L166" s="398"/>
      <c r="M166" s="399">
        <v>16.7</v>
      </c>
      <c r="N166" s="613">
        <f>ROUND(M166*L166,2)</f>
        <v>0</v>
      </c>
      <c r="O166" s="401"/>
      <c r="P166" s="399">
        <v>16.7</v>
      </c>
      <c r="Q166" s="400">
        <f>ROUND(P166*O166,2)</f>
        <v>0</v>
      </c>
      <c r="R166" s="601">
        <f t="shared" si="0"/>
        <v>1283</v>
      </c>
      <c r="S166" s="399">
        <v>16.7</v>
      </c>
      <c r="T166" s="561">
        <f>ROUND(S166*R166,2)</f>
        <v>21426.1</v>
      </c>
      <c r="U166" s="548"/>
    </row>
    <row r="167" spans="2:21" s="420" customFormat="1" ht="13.5" hidden="1" outlineLevel="3">
      <c r="B167" s="412"/>
      <c r="C167" s="413"/>
      <c r="D167" s="404" t="s">
        <v>223</v>
      </c>
      <c r="E167" s="462" t="s">
        <v>34</v>
      </c>
      <c r="F167" s="480" t="s">
        <v>2533</v>
      </c>
      <c r="G167" s="413"/>
      <c r="H167" s="416">
        <v>1283</v>
      </c>
      <c r="I167" s="417" t="s">
        <v>34</v>
      </c>
      <c r="J167" s="413"/>
      <c r="K167" s="413"/>
      <c r="L167" s="416"/>
      <c r="M167" s="417" t="s">
        <v>34</v>
      </c>
      <c r="N167" s="413"/>
      <c r="O167" s="419"/>
      <c r="P167" s="417" t="s">
        <v>34</v>
      </c>
      <c r="Q167" s="418"/>
      <c r="R167" s="416">
        <f t="shared" si="0"/>
        <v>1283</v>
      </c>
      <c r="S167" s="417" t="s">
        <v>34</v>
      </c>
      <c r="T167" s="413"/>
      <c r="U167" s="563"/>
    </row>
    <row r="168" spans="2:21" s="320" customFormat="1" ht="22.5" customHeight="1" outlineLevel="2" collapsed="1">
      <c r="B168" s="321"/>
      <c r="C168" s="394" t="s">
        <v>7</v>
      </c>
      <c r="D168" s="394" t="s">
        <v>218</v>
      </c>
      <c r="E168" s="461" t="s">
        <v>2534</v>
      </c>
      <c r="F168" s="479" t="s">
        <v>2535</v>
      </c>
      <c r="G168" s="397" t="s">
        <v>454</v>
      </c>
      <c r="H168" s="398">
        <v>1283</v>
      </c>
      <c r="I168" s="399">
        <v>41.8</v>
      </c>
      <c r="J168" s="561">
        <f>ROUND(I168*H168,2)</f>
        <v>53629.4</v>
      </c>
      <c r="K168" s="561"/>
      <c r="L168" s="398"/>
      <c r="M168" s="399">
        <v>41.8</v>
      </c>
      <c r="N168" s="613">
        <f>ROUND(M168*L168,2)</f>
        <v>0</v>
      </c>
      <c r="O168" s="401"/>
      <c r="P168" s="399">
        <v>41.8</v>
      </c>
      <c r="Q168" s="400">
        <f>ROUND(P168*O168,2)</f>
        <v>0</v>
      </c>
      <c r="R168" s="601">
        <f t="shared" si="0"/>
        <v>1283</v>
      </c>
      <c r="S168" s="399">
        <v>41.8</v>
      </c>
      <c r="T168" s="561">
        <f>ROUND(S168*R168,2)</f>
        <v>53629.4</v>
      </c>
      <c r="U168" s="548"/>
    </row>
    <row r="169" spans="2:21" s="420" customFormat="1" ht="13.5" hidden="1" outlineLevel="3">
      <c r="B169" s="412"/>
      <c r="C169" s="413"/>
      <c r="D169" s="404" t="s">
        <v>223</v>
      </c>
      <c r="E169" s="462" t="s">
        <v>34</v>
      </c>
      <c r="F169" s="480" t="s">
        <v>2536</v>
      </c>
      <c r="G169" s="413"/>
      <c r="H169" s="416">
        <v>1283</v>
      </c>
      <c r="I169" s="417" t="s">
        <v>34</v>
      </c>
      <c r="J169" s="413"/>
      <c r="K169" s="413"/>
      <c r="L169" s="416"/>
      <c r="M169" s="417" t="s">
        <v>34</v>
      </c>
      <c r="N169" s="413"/>
      <c r="O169" s="419"/>
      <c r="P169" s="417" t="s">
        <v>34</v>
      </c>
      <c r="Q169" s="418"/>
      <c r="R169" s="416">
        <f t="shared" si="0"/>
        <v>1283</v>
      </c>
      <c r="S169" s="417" t="s">
        <v>34</v>
      </c>
      <c r="T169" s="413"/>
      <c r="U169" s="563"/>
    </row>
    <row r="170" spans="2:21" s="320" customFormat="1" ht="22.5" customHeight="1" outlineLevel="2" collapsed="1">
      <c r="B170" s="321"/>
      <c r="C170" s="394" t="s">
        <v>306</v>
      </c>
      <c r="D170" s="394" t="s">
        <v>218</v>
      </c>
      <c r="E170" s="461" t="s">
        <v>465</v>
      </c>
      <c r="F170" s="479" t="s">
        <v>466</v>
      </c>
      <c r="G170" s="397" t="s">
        <v>265</v>
      </c>
      <c r="H170" s="398">
        <v>68.716</v>
      </c>
      <c r="I170" s="399">
        <v>25.1</v>
      </c>
      <c r="J170" s="561">
        <f>ROUND(I170*H170,2)</f>
        <v>1724.77</v>
      </c>
      <c r="K170" s="561"/>
      <c r="L170" s="398"/>
      <c r="M170" s="399">
        <v>25.1</v>
      </c>
      <c r="N170" s="613">
        <f>ROUND(M170*L170,2)</f>
        <v>0</v>
      </c>
      <c r="O170" s="401"/>
      <c r="P170" s="399">
        <v>25.1</v>
      </c>
      <c r="Q170" s="400">
        <f>ROUND(P170*O170,2)</f>
        <v>0</v>
      </c>
      <c r="R170" s="601">
        <f t="shared" si="0"/>
        <v>68.716</v>
      </c>
      <c r="S170" s="399">
        <v>25.1</v>
      </c>
      <c r="T170" s="561">
        <f>ROUND(S170*R170,2)</f>
        <v>1724.77</v>
      </c>
      <c r="U170" s="548"/>
    </row>
    <row r="171" spans="2:21" s="420" customFormat="1" ht="13.5" hidden="1" outlineLevel="3">
      <c r="B171" s="412"/>
      <c r="C171" s="413"/>
      <c r="D171" s="404" t="s">
        <v>223</v>
      </c>
      <c r="E171" s="462" t="s">
        <v>34</v>
      </c>
      <c r="F171" s="480" t="s">
        <v>138</v>
      </c>
      <c r="G171" s="413"/>
      <c r="H171" s="416">
        <v>68.716</v>
      </c>
      <c r="I171" s="417" t="s">
        <v>34</v>
      </c>
      <c r="J171" s="413"/>
      <c r="K171" s="413"/>
      <c r="L171" s="416"/>
      <c r="M171" s="417" t="s">
        <v>34</v>
      </c>
      <c r="N171" s="413"/>
      <c r="O171" s="419"/>
      <c r="P171" s="417" t="s">
        <v>34</v>
      </c>
      <c r="Q171" s="418"/>
      <c r="R171" s="416">
        <f t="shared" si="0"/>
        <v>68.716</v>
      </c>
      <c r="S171" s="417" t="s">
        <v>34</v>
      </c>
      <c r="T171" s="413"/>
      <c r="U171" s="563"/>
    </row>
    <row r="172" spans="2:21" s="320" customFormat="1" ht="22.5" customHeight="1" outlineLevel="2" collapsed="1">
      <c r="B172" s="321"/>
      <c r="C172" s="394" t="s">
        <v>310</v>
      </c>
      <c r="D172" s="394" t="s">
        <v>218</v>
      </c>
      <c r="E172" s="461" t="s">
        <v>219</v>
      </c>
      <c r="F172" s="479" t="s">
        <v>220</v>
      </c>
      <c r="G172" s="397" t="s">
        <v>221</v>
      </c>
      <c r="H172" s="398">
        <v>13.743</v>
      </c>
      <c r="I172" s="399">
        <v>64.1</v>
      </c>
      <c r="J172" s="561">
        <f>ROUND(I172*H172,2)</f>
        <v>880.93</v>
      </c>
      <c r="K172" s="561"/>
      <c r="L172" s="398"/>
      <c r="M172" s="399">
        <v>64.1</v>
      </c>
      <c r="N172" s="613">
        <f>ROUND(M172*L172,2)</f>
        <v>0</v>
      </c>
      <c r="O172" s="401"/>
      <c r="P172" s="399">
        <v>64.1</v>
      </c>
      <c r="Q172" s="400">
        <f>ROUND(P172*O172,2)</f>
        <v>0</v>
      </c>
      <c r="R172" s="601">
        <f t="shared" si="0"/>
        <v>13.743</v>
      </c>
      <c r="S172" s="399">
        <v>64.1</v>
      </c>
      <c r="T172" s="561">
        <f>ROUND(S172*R172,2)</f>
        <v>880.93</v>
      </c>
      <c r="U172" s="548"/>
    </row>
    <row r="173" spans="2:21" s="411" customFormat="1" ht="13.5" hidden="1" outlineLevel="3">
      <c r="B173" s="402"/>
      <c r="C173" s="403"/>
      <c r="D173" s="404" t="s">
        <v>223</v>
      </c>
      <c r="E173" s="407" t="s">
        <v>34</v>
      </c>
      <c r="F173" s="481" t="s">
        <v>2537</v>
      </c>
      <c r="G173" s="403"/>
      <c r="H173" s="407" t="s">
        <v>34</v>
      </c>
      <c r="I173" s="408" t="s">
        <v>34</v>
      </c>
      <c r="J173" s="403"/>
      <c r="K173" s="403"/>
      <c r="L173" s="407"/>
      <c r="M173" s="408" t="s">
        <v>34</v>
      </c>
      <c r="N173" s="403"/>
      <c r="O173" s="410"/>
      <c r="P173" s="408" t="s">
        <v>34</v>
      </c>
      <c r="Q173" s="409"/>
      <c r="R173" s="407" t="e">
        <f t="shared" si="0"/>
        <v>#VALUE!</v>
      </c>
      <c r="S173" s="408" t="s">
        <v>34</v>
      </c>
      <c r="T173" s="403"/>
      <c r="U173" s="562"/>
    </row>
    <row r="174" spans="2:21" s="411" customFormat="1" ht="13.5" hidden="1" outlineLevel="3">
      <c r="B174" s="402"/>
      <c r="C174" s="403"/>
      <c r="D174" s="404" t="s">
        <v>223</v>
      </c>
      <c r="E174" s="407" t="s">
        <v>34</v>
      </c>
      <c r="F174" s="481" t="s">
        <v>2538</v>
      </c>
      <c r="G174" s="403"/>
      <c r="H174" s="407" t="s">
        <v>34</v>
      </c>
      <c r="I174" s="408" t="s">
        <v>34</v>
      </c>
      <c r="J174" s="403"/>
      <c r="K174" s="403"/>
      <c r="L174" s="407"/>
      <c r="M174" s="408" t="s">
        <v>34</v>
      </c>
      <c r="N174" s="403"/>
      <c r="O174" s="410"/>
      <c r="P174" s="408" t="s">
        <v>34</v>
      </c>
      <c r="Q174" s="409"/>
      <c r="R174" s="407" t="e">
        <f t="shared" si="0"/>
        <v>#VALUE!</v>
      </c>
      <c r="S174" s="408" t="s">
        <v>34</v>
      </c>
      <c r="T174" s="403"/>
      <c r="U174" s="562"/>
    </row>
    <row r="175" spans="2:21" s="420" customFormat="1" ht="13.5" hidden="1" outlineLevel="3">
      <c r="B175" s="412"/>
      <c r="C175" s="413"/>
      <c r="D175" s="404" t="s">
        <v>223</v>
      </c>
      <c r="E175" s="462" t="s">
        <v>34</v>
      </c>
      <c r="F175" s="480" t="s">
        <v>2539</v>
      </c>
      <c r="G175" s="413"/>
      <c r="H175" s="416">
        <v>10.366</v>
      </c>
      <c r="I175" s="417" t="s">
        <v>34</v>
      </c>
      <c r="J175" s="413"/>
      <c r="K175" s="413"/>
      <c r="L175" s="416"/>
      <c r="M175" s="417" t="s">
        <v>34</v>
      </c>
      <c r="N175" s="413"/>
      <c r="O175" s="419"/>
      <c r="P175" s="417" t="s">
        <v>34</v>
      </c>
      <c r="Q175" s="418"/>
      <c r="R175" s="416">
        <f t="shared" si="0"/>
        <v>10.366</v>
      </c>
      <c r="S175" s="417" t="s">
        <v>34</v>
      </c>
      <c r="T175" s="413"/>
      <c r="U175" s="563"/>
    </row>
    <row r="176" spans="2:21" s="420" customFormat="1" ht="13.5" hidden="1" outlineLevel="3">
      <c r="B176" s="412"/>
      <c r="C176" s="413"/>
      <c r="D176" s="404" t="s">
        <v>223</v>
      </c>
      <c r="E176" s="462" t="s">
        <v>34</v>
      </c>
      <c r="F176" s="480" t="s">
        <v>2540</v>
      </c>
      <c r="G176" s="413"/>
      <c r="H176" s="416">
        <v>23.864</v>
      </c>
      <c r="I176" s="417" t="s">
        <v>34</v>
      </c>
      <c r="J176" s="413"/>
      <c r="K176" s="413"/>
      <c r="L176" s="416"/>
      <c r="M176" s="417" t="s">
        <v>34</v>
      </c>
      <c r="N176" s="413"/>
      <c r="O176" s="419"/>
      <c r="P176" s="417" t="s">
        <v>34</v>
      </c>
      <c r="Q176" s="418"/>
      <c r="R176" s="416">
        <f t="shared" si="0"/>
        <v>23.864</v>
      </c>
      <c r="S176" s="417" t="s">
        <v>34</v>
      </c>
      <c r="T176" s="413"/>
      <c r="U176" s="563"/>
    </row>
    <row r="177" spans="2:21" s="420" customFormat="1" ht="13.5" hidden="1" outlineLevel="3">
      <c r="B177" s="412"/>
      <c r="C177" s="413"/>
      <c r="D177" s="404" t="s">
        <v>223</v>
      </c>
      <c r="E177" s="462" t="s">
        <v>34</v>
      </c>
      <c r="F177" s="480" t="s">
        <v>2541</v>
      </c>
      <c r="G177" s="413"/>
      <c r="H177" s="416">
        <v>10.206</v>
      </c>
      <c r="I177" s="417" t="s">
        <v>34</v>
      </c>
      <c r="J177" s="413"/>
      <c r="K177" s="413"/>
      <c r="L177" s="416"/>
      <c r="M177" s="417" t="s">
        <v>34</v>
      </c>
      <c r="N177" s="413"/>
      <c r="O177" s="419"/>
      <c r="P177" s="417" t="s">
        <v>34</v>
      </c>
      <c r="Q177" s="418"/>
      <c r="R177" s="416">
        <f aca="true" t="shared" si="1" ref="R177:R240">H177+L177+O177</f>
        <v>10.206</v>
      </c>
      <c r="S177" s="417" t="s">
        <v>34</v>
      </c>
      <c r="T177" s="413"/>
      <c r="U177" s="563"/>
    </row>
    <row r="178" spans="2:21" s="411" customFormat="1" ht="13.5" hidden="1" outlineLevel="3">
      <c r="B178" s="402"/>
      <c r="C178" s="403"/>
      <c r="D178" s="404" t="s">
        <v>223</v>
      </c>
      <c r="E178" s="407" t="s">
        <v>34</v>
      </c>
      <c r="F178" s="481" t="s">
        <v>500</v>
      </c>
      <c r="G178" s="403"/>
      <c r="H178" s="407" t="s">
        <v>34</v>
      </c>
      <c r="I178" s="408" t="s">
        <v>34</v>
      </c>
      <c r="J178" s="403"/>
      <c r="K178" s="403"/>
      <c r="L178" s="407"/>
      <c r="M178" s="408" t="s">
        <v>34</v>
      </c>
      <c r="N178" s="403"/>
      <c r="O178" s="410"/>
      <c r="P178" s="408" t="s">
        <v>34</v>
      </c>
      <c r="Q178" s="409"/>
      <c r="R178" s="407" t="e">
        <f t="shared" si="1"/>
        <v>#VALUE!</v>
      </c>
      <c r="S178" s="408" t="s">
        <v>34</v>
      </c>
      <c r="T178" s="403"/>
      <c r="U178" s="562"/>
    </row>
    <row r="179" spans="2:21" s="420" customFormat="1" ht="13.5" hidden="1" outlineLevel="3">
      <c r="B179" s="412"/>
      <c r="C179" s="413"/>
      <c r="D179" s="404" t="s">
        <v>223</v>
      </c>
      <c r="E179" s="462" t="s">
        <v>34</v>
      </c>
      <c r="F179" s="480" t="s">
        <v>2542</v>
      </c>
      <c r="G179" s="413"/>
      <c r="H179" s="416">
        <v>6.76</v>
      </c>
      <c r="I179" s="417" t="s">
        <v>34</v>
      </c>
      <c r="J179" s="413"/>
      <c r="K179" s="413"/>
      <c r="L179" s="416"/>
      <c r="M179" s="417" t="s">
        <v>34</v>
      </c>
      <c r="N179" s="413"/>
      <c r="O179" s="419"/>
      <c r="P179" s="417" t="s">
        <v>34</v>
      </c>
      <c r="Q179" s="418"/>
      <c r="R179" s="416">
        <f t="shared" si="1"/>
        <v>6.76</v>
      </c>
      <c r="S179" s="417" t="s">
        <v>34</v>
      </c>
      <c r="T179" s="413"/>
      <c r="U179" s="563"/>
    </row>
    <row r="180" spans="2:21" s="420" customFormat="1" ht="13.5" hidden="1" outlineLevel="3">
      <c r="B180" s="412"/>
      <c r="C180" s="413"/>
      <c r="D180" s="404" t="s">
        <v>223</v>
      </c>
      <c r="E180" s="462" t="s">
        <v>34</v>
      </c>
      <c r="F180" s="480" t="s">
        <v>2543</v>
      </c>
      <c r="G180" s="413"/>
      <c r="H180" s="416">
        <v>6.76</v>
      </c>
      <c r="I180" s="417" t="s">
        <v>34</v>
      </c>
      <c r="J180" s="413"/>
      <c r="K180" s="413"/>
      <c r="L180" s="416"/>
      <c r="M180" s="417" t="s">
        <v>34</v>
      </c>
      <c r="N180" s="413"/>
      <c r="O180" s="419"/>
      <c r="P180" s="417" t="s">
        <v>34</v>
      </c>
      <c r="Q180" s="418"/>
      <c r="R180" s="416">
        <f t="shared" si="1"/>
        <v>6.76</v>
      </c>
      <c r="S180" s="417" t="s">
        <v>34</v>
      </c>
      <c r="T180" s="413"/>
      <c r="U180" s="563"/>
    </row>
    <row r="181" spans="2:21" s="420" customFormat="1" ht="13.5" hidden="1" outlineLevel="3">
      <c r="B181" s="412"/>
      <c r="C181" s="413"/>
      <c r="D181" s="404" t="s">
        <v>223</v>
      </c>
      <c r="E181" s="462" t="s">
        <v>34</v>
      </c>
      <c r="F181" s="480" t="s">
        <v>2544</v>
      </c>
      <c r="G181" s="413"/>
      <c r="H181" s="416">
        <v>6.76</v>
      </c>
      <c r="I181" s="417" t="s">
        <v>34</v>
      </c>
      <c r="J181" s="413"/>
      <c r="K181" s="413"/>
      <c r="L181" s="416"/>
      <c r="M181" s="417" t="s">
        <v>34</v>
      </c>
      <c r="N181" s="413"/>
      <c r="O181" s="419"/>
      <c r="P181" s="417" t="s">
        <v>34</v>
      </c>
      <c r="Q181" s="418"/>
      <c r="R181" s="416">
        <f t="shared" si="1"/>
        <v>6.76</v>
      </c>
      <c r="S181" s="417" t="s">
        <v>34</v>
      </c>
      <c r="T181" s="413"/>
      <c r="U181" s="563"/>
    </row>
    <row r="182" spans="2:21" s="420" customFormat="1" ht="13.5" hidden="1" outlineLevel="3">
      <c r="B182" s="412"/>
      <c r="C182" s="413"/>
      <c r="D182" s="404" t="s">
        <v>223</v>
      </c>
      <c r="E182" s="462" t="s">
        <v>34</v>
      </c>
      <c r="F182" s="480" t="s">
        <v>2545</v>
      </c>
      <c r="G182" s="413"/>
      <c r="H182" s="416">
        <v>4</v>
      </c>
      <c r="I182" s="417" t="s">
        <v>34</v>
      </c>
      <c r="J182" s="413"/>
      <c r="K182" s="413"/>
      <c r="L182" s="416"/>
      <c r="M182" s="417" t="s">
        <v>34</v>
      </c>
      <c r="N182" s="413"/>
      <c r="O182" s="419"/>
      <c r="P182" s="417" t="s">
        <v>34</v>
      </c>
      <c r="Q182" s="418"/>
      <c r="R182" s="416">
        <f t="shared" si="1"/>
        <v>4</v>
      </c>
      <c r="S182" s="417" t="s">
        <v>34</v>
      </c>
      <c r="T182" s="413"/>
      <c r="U182" s="563"/>
    </row>
    <row r="183" spans="2:21" s="429" customFormat="1" ht="13.5" hidden="1" outlineLevel="3">
      <c r="B183" s="421"/>
      <c r="C183" s="422"/>
      <c r="D183" s="404" t="s">
        <v>223</v>
      </c>
      <c r="E183" s="464" t="s">
        <v>138</v>
      </c>
      <c r="F183" s="566" t="s">
        <v>227</v>
      </c>
      <c r="G183" s="422"/>
      <c r="H183" s="425">
        <v>68.716</v>
      </c>
      <c r="I183" s="426" t="s">
        <v>34</v>
      </c>
      <c r="J183" s="422"/>
      <c r="K183" s="422"/>
      <c r="L183" s="425"/>
      <c r="M183" s="426" t="s">
        <v>34</v>
      </c>
      <c r="N183" s="422"/>
      <c r="O183" s="428"/>
      <c r="P183" s="426" t="s">
        <v>34</v>
      </c>
      <c r="Q183" s="427"/>
      <c r="R183" s="425">
        <f t="shared" si="1"/>
        <v>68.716</v>
      </c>
      <c r="S183" s="426" t="s">
        <v>34</v>
      </c>
      <c r="T183" s="422"/>
      <c r="U183" s="567"/>
    </row>
    <row r="184" spans="2:21" s="411" customFormat="1" ht="13.5" hidden="1" outlineLevel="3">
      <c r="B184" s="402"/>
      <c r="C184" s="403"/>
      <c r="D184" s="404" t="s">
        <v>223</v>
      </c>
      <c r="E184" s="407" t="s">
        <v>34</v>
      </c>
      <c r="F184" s="481" t="s">
        <v>2546</v>
      </c>
      <c r="G184" s="403"/>
      <c r="H184" s="407" t="s">
        <v>34</v>
      </c>
      <c r="I184" s="408" t="s">
        <v>34</v>
      </c>
      <c r="J184" s="403"/>
      <c r="K184" s="403"/>
      <c r="L184" s="407"/>
      <c r="M184" s="408" t="s">
        <v>34</v>
      </c>
      <c r="N184" s="403"/>
      <c r="O184" s="410"/>
      <c r="P184" s="408" t="s">
        <v>34</v>
      </c>
      <c r="Q184" s="409"/>
      <c r="R184" s="407" t="e">
        <f t="shared" si="1"/>
        <v>#VALUE!</v>
      </c>
      <c r="S184" s="408" t="s">
        <v>34</v>
      </c>
      <c r="T184" s="403"/>
      <c r="U184" s="562"/>
    </row>
    <row r="185" spans="2:21" s="420" customFormat="1" ht="13.5" hidden="1" outlineLevel="3">
      <c r="B185" s="412"/>
      <c r="C185" s="413"/>
      <c r="D185" s="404" t="s">
        <v>223</v>
      </c>
      <c r="E185" s="462" t="s">
        <v>34</v>
      </c>
      <c r="F185" s="480" t="s">
        <v>2547</v>
      </c>
      <c r="G185" s="413"/>
      <c r="H185" s="416">
        <v>13.743</v>
      </c>
      <c r="I185" s="417" t="s">
        <v>34</v>
      </c>
      <c r="J185" s="413"/>
      <c r="K185" s="413"/>
      <c r="L185" s="416"/>
      <c r="M185" s="417" t="s">
        <v>34</v>
      </c>
      <c r="N185" s="413"/>
      <c r="O185" s="419"/>
      <c r="P185" s="417" t="s">
        <v>34</v>
      </c>
      <c r="Q185" s="418"/>
      <c r="R185" s="416">
        <f t="shared" si="1"/>
        <v>13.743</v>
      </c>
      <c r="S185" s="417" t="s">
        <v>34</v>
      </c>
      <c r="T185" s="413"/>
      <c r="U185" s="563"/>
    </row>
    <row r="186" spans="2:21" s="320" customFormat="1" ht="22.5" customHeight="1" outlineLevel="2" collapsed="1">
      <c r="B186" s="321"/>
      <c r="C186" s="394" t="s">
        <v>311</v>
      </c>
      <c r="D186" s="394" t="s">
        <v>218</v>
      </c>
      <c r="E186" s="461" t="s">
        <v>2548</v>
      </c>
      <c r="F186" s="479" t="s">
        <v>2549</v>
      </c>
      <c r="G186" s="397" t="s">
        <v>221</v>
      </c>
      <c r="H186" s="398">
        <v>13.743</v>
      </c>
      <c r="I186" s="399">
        <v>22.7</v>
      </c>
      <c r="J186" s="561">
        <f>ROUND(I186*H186,2)</f>
        <v>311.97</v>
      </c>
      <c r="K186" s="561"/>
      <c r="L186" s="398"/>
      <c r="M186" s="399">
        <v>22.7</v>
      </c>
      <c r="N186" s="613">
        <f>ROUND(M186*L186,2)</f>
        <v>0</v>
      </c>
      <c r="O186" s="401"/>
      <c r="P186" s="399">
        <v>22.7</v>
      </c>
      <c r="Q186" s="400">
        <f>ROUND(P186*O186,2)</f>
        <v>0</v>
      </c>
      <c r="R186" s="601">
        <f t="shared" si="1"/>
        <v>13.743</v>
      </c>
      <c r="S186" s="399">
        <v>22.7</v>
      </c>
      <c r="T186" s="561">
        <f>ROUND(S186*R186,2)</f>
        <v>311.97</v>
      </c>
      <c r="U186" s="548"/>
    </row>
    <row r="187" spans="2:21" s="420" customFormat="1" ht="13.5" hidden="1" outlineLevel="3">
      <c r="B187" s="412"/>
      <c r="C187" s="413"/>
      <c r="D187" s="404" t="s">
        <v>223</v>
      </c>
      <c r="E187" s="462" t="s">
        <v>34</v>
      </c>
      <c r="F187" s="480" t="s">
        <v>2550</v>
      </c>
      <c r="G187" s="413"/>
      <c r="H187" s="416">
        <v>13.743</v>
      </c>
      <c r="I187" s="417" t="s">
        <v>34</v>
      </c>
      <c r="J187" s="413"/>
      <c r="K187" s="413"/>
      <c r="L187" s="416"/>
      <c r="M187" s="417" t="s">
        <v>34</v>
      </c>
      <c r="N187" s="413"/>
      <c r="O187" s="419"/>
      <c r="P187" s="417" t="s">
        <v>34</v>
      </c>
      <c r="Q187" s="418"/>
      <c r="R187" s="416">
        <f t="shared" si="1"/>
        <v>13.743</v>
      </c>
      <c r="S187" s="417" t="s">
        <v>34</v>
      </c>
      <c r="T187" s="413"/>
      <c r="U187" s="563"/>
    </row>
    <row r="188" spans="2:21" s="320" customFormat="1" ht="22.5" customHeight="1" outlineLevel="2" collapsed="1">
      <c r="B188" s="321"/>
      <c r="C188" s="394" t="s">
        <v>315</v>
      </c>
      <c r="D188" s="394" t="s">
        <v>218</v>
      </c>
      <c r="E188" s="461" t="s">
        <v>494</v>
      </c>
      <c r="F188" s="479" t="s">
        <v>495</v>
      </c>
      <c r="G188" s="397" t="s">
        <v>221</v>
      </c>
      <c r="H188" s="398">
        <v>144.708</v>
      </c>
      <c r="I188" s="399">
        <v>250.8</v>
      </c>
      <c r="J188" s="561">
        <f>ROUND(I188*H188,2)</f>
        <v>36292.77</v>
      </c>
      <c r="K188" s="561"/>
      <c r="L188" s="398"/>
      <c r="M188" s="399">
        <v>250.8</v>
      </c>
      <c r="N188" s="613">
        <f>ROUND(M188*L188,2)</f>
        <v>0</v>
      </c>
      <c r="O188" s="401"/>
      <c r="P188" s="399">
        <v>250.8</v>
      </c>
      <c r="Q188" s="400">
        <f>ROUND(P188*O188,2)</f>
        <v>0</v>
      </c>
      <c r="R188" s="601">
        <f t="shared" si="1"/>
        <v>144.708</v>
      </c>
      <c r="S188" s="399">
        <v>250.8</v>
      </c>
      <c r="T188" s="561">
        <f>ROUND(S188*R188,2)</f>
        <v>36292.77</v>
      </c>
      <c r="U188" s="548"/>
    </row>
    <row r="189" spans="2:21" s="411" customFormat="1" ht="13.5" hidden="1" outlineLevel="3">
      <c r="B189" s="402"/>
      <c r="C189" s="403"/>
      <c r="D189" s="404" t="s">
        <v>223</v>
      </c>
      <c r="E189" s="407" t="s">
        <v>34</v>
      </c>
      <c r="F189" s="481" t="s">
        <v>423</v>
      </c>
      <c r="G189" s="403"/>
      <c r="H189" s="407" t="s">
        <v>34</v>
      </c>
      <c r="I189" s="408" t="s">
        <v>34</v>
      </c>
      <c r="J189" s="403"/>
      <c r="K189" s="403"/>
      <c r="L189" s="407"/>
      <c r="M189" s="408" t="s">
        <v>34</v>
      </c>
      <c r="N189" s="403"/>
      <c r="O189" s="410"/>
      <c r="P189" s="408" t="s">
        <v>34</v>
      </c>
      <c r="Q189" s="409"/>
      <c r="R189" s="407" t="e">
        <f t="shared" si="1"/>
        <v>#VALUE!</v>
      </c>
      <c r="S189" s="408" t="s">
        <v>34</v>
      </c>
      <c r="T189" s="403"/>
      <c r="U189" s="562"/>
    </row>
    <row r="190" spans="2:21" s="411" customFormat="1" ht="13.5" hidden="1" outlineLevel="3">
      <c r="B190" s="402"/>
      <c r="C190" s="403"/>
      <c r="D190" s="404" t="s">
        <v>223</v>
      </c>
      <c r="E190" s="407" t="s">
        <v>34</v>
      </c>
      <c r="F190" s="481" t="s">
        <v>2551</v>
      </c>
      <c r="G190" s="403"/>
      <c r="H190" s="407" t="s">
        <v>34</v>
      </c>
      <c r="I190" s="408" t="s">
        <v>34</v>
      </c>
      <c r="J190" s="403"/>
      <c r="K190" s="403"/>
      <c r="L190" s="407"/>
      <c r="M190" s="408" t="s">
        <v>34</v>
      </c>
      <c r="N190" s="403"/>
      <c r="O190" s="410"/>
      <c r="P190" s="408" t="s">
        <v>34</v>
      </c>
      <c r="Q190" s="409"/>
      <c r="R190" s="407" t="e">
        <f t="shared" si="1"/>
        <v>#VALUE!</v>
      </c>
      <c r="S190" s="408" t="s">
        <v>34</v>
      </c>
      <c r="T190" s="403"/>
      <c r="U190" s="562"/>
    </row>
    <row r="191" spans="2:21" s="420" customFormat="1" ht="13.5" hidden="1" outlineLevel="3">
      <c r="B191" s="412"/>
      <c r="C191" s="413"/>
      <c r="D191" s="404" t="s">
        <v>223</v>
      </c>
      <c r="E191" s="462" t="s">
        <v>34</v>
      </c>
      <c r="F191" s="480" t="s">
        <v>2552</v>
      </c>
      <c r="G191" s="413"/>
      <c r="H191" s="416">
        <v>22.386</v>
      </c>
      <c r="I191" s="417" t="s">
        <v>34</v>
      </c>
      <c r="J191" s="413"/>
      <c r="K191" s="413"/>
      <c r="L191" s="416"/>
      <c r="M191" s="417" t="s">
        <v>34</v>
      </c>
      <c r="N191" s="413"/>
      <c r="O191" s="419"/>
      <c r="P191" s="417" t="s">
        <v>34</v>
      </c>
      <c r="Q191" s="418"/>
      <c r="R191" s="416">
        <f t="shared" si="1"/>
        <v>22.386</v>
      </c>
      <c r="S191" s="417" t="s">
        <v>34</v>
      </c>
      <c r="T191" s="413"/>
      <c r="U191" s="563"/>
    </row>
    <row r="192" spans="2:21" s="411" customFormat="1" ht="13.5" hidden="1" outlineLevel="3">
      <c r="B192" s="402"/>
      <c r="C192" s="403"/>
      <c r="D192" s="404" t="s">
        <v>223</v>
      </c>
      <c r="E192" s="407" t="s">
        <v>34</v>
      </c>
      <c r="F192" s="481" t="s">
        <v>2553</v>
      </c>
      <c r="G192" s="403"/>
      <c r="H192" s="407" t="s">
        <v>34</v>
      </c>
      <c r="I192" s="408" t="s">
        <v>34</v>
      </c>
      <c r="J192" s="403"/>
      <c r="K192" s="403"/>
      <c r="L192" s="407"/>
      <c r="M192" s="408" t="s">
        <v>34</v>
      </c>
      <c r="N192" s="403"/>
      <c r="O192" s="410"/>
      <c r="P192" s="408" t="s">
        <v>34</v>
      </c>
      <c r="Q192" s="409"/>
      <c r="R192" s="407" t="e">
        <f t="shared" si="1"/>
        <v>#VALUE!</v>
      </c>
      <c r="S192" s="408" t="s">
        <v>34</v>
      </c>
      <c r="T192" s="403"/>
      <c r="U192" s="562"/>
    </row>
    <row r="193" spans="2:21" s="420" customFormat="1" ht="13.5" hidden="1" outlineLevel="3">
      <c r="B193" s="412"/>
      <c r="C193" s="413"/>
      <c r="D193" s="404" t="s">
        <v>223</v>
      </c>
      <c r="E193" s="462" t="s">
        <v>34</v>
      </c>
      <c r="F193" s="480" t="s">
        <v>2554</v>
      </c>
      <c r="G193" s="413"/>
      <c r="H193" s="416">
        <v>27.353</v>
      </c>
      <c r="I193" s="417" t="s">
        <v>34</v>
      </c>
      <c r="J193" s="413"/>
      <c r="K193" s="413"/>
      <c r="L193" s="416"/>
      <c r="M193" s="417" t="s">
        <v>34</v>
      </c>
      <c r="N193" s="413"/>
      <c r="O193" s="419"/>
      <c r="P193" s="417" t="s">
        <v>34</v>
      </c>
      <c r="Q193" s="418"/>
      <c r="R193" s="416">
        <f t="shared" si="1"/>
        <v>27.353</v>
      </c>
      <c r="S193" s="417" t="s">
        <v>34</v>
      </c>
      <c r="T193" s="413"/>
      <c r="U193" s="563"/>
    </row>
    <row r="194" spans="2:21" s="420" customFormat="1" ht="13.5" hidden="1" outlineLevel="3">
      <c r="B194" s="412"/>
      <c r="C194" s="413"/>
      <c r="D194" s="404" t="s">
        <v>223</v>
      </c>
      <c r="E194" s="462" t="s">
        <v>34</v>
      </c>
      <c r="F194" s="480" t="s">
        <v>2555</v>
      </c>
      <c r="G194" s="413"/>
      <c r="H194" s="416">
        <v>72.604</v>
      </c>
      <c r="I194" s="417" t="s">
        <v>34</v>
      </c>
      <c r="J194" s="413"/>
      <c r="K194" s="413"/>
      <c r="L194" s="416"/>
      <c r="M194" s="417" t="s">
        <v>34</v>
      </c>
      <c r="N194" s="413"/>
      <c r="O194" s="419"/>
      <c r="P194" s="417" t="s">
        <v>34</v>
      </c>
      <c r="Q194" s="418"/>
      <c r="R194" s="416">
        <f t="shared" si="1"/>
        <v>72.604</v>
      </c>
      <c r="S194" s="417" t="s">
        <v>34</v>
      </c>
      <c r="T194" s="413"/>
      <c r="U194" s="563"/>
    </row>
    <row r="195" spans="2:21" s="411" customFormat="1" ht="13.5" hidden="1" outlineLevel="3">
      <c r="B195" s="402"/>
      <c r="C195" s="403"/>
      <c r="D195" s="404" t="s">
        <v>223</v>
      </c>
      <c r="E195" s="407" t="s">
        <v>34</v>
      </c>
      <c r="F195" s="481" t="s">
        <v>2556</v>
      </c>
      <c r="G195" s="403"/>
      <c r="H195" s="407" t="s">
        <v>34</v>
      </c>
      <c r="I195" s="408" t="s">
        <v>34</v>
      </c>
      <c r="J195" s="403"/>
      <c r="K195" s="403"/>
      <c r="L195" s="407"/>
      <c r="M195" s="408" t="s">
        <v>34</v>
      </c>
      <c r="N195" s="403"/>
      <c r="O195" s="410"/>
      <c r="P195" s="408" t="s">
        <v>34</v>
      </c>
      <c r="Q195" s="409"/>
      <c r="R195" s="407" t="e">
        <f t="shared" si="1"/>
        <v>#VALUE!</v>
      </c>
      <c r="S195" s="408" t="s">
        <v>34</v>
      </c>
      <c r="T195" s="403"/>
      <c r="U195" s="562"/>
    </row>
    <row r="196" spans="2:21" s="420" customFormat="1" ht="13.5" hidden="1" outlineLevel="3">
      <c r="B196" s="412"/>
      <c r="C196" s="413"/>
      <c r="D196" s="404" t="s">
        <v>223</v>
      </c>
      <c r="E196" s="462" t="s">
        <v>34</v>
      </c>
      <c r="F196" s="480" t="s">
        <v>2557</v>
      </c>
      <c r="G196" s="413"/>
      <c r="H196" s="416">
        <v>49.776</v>
      </c>
      <c r="I196" s="417" t="s">
        <v>34</v>
      </c>
      <c r="J196" s="413"/>
      <c r="K196" s="413"/>
      <c r="L196" s="416"/>
      <c r="M196" s="417" t="s">
        <v>34</v>
      </c>
      <c r="N196" s="413"/>
      <c r="O196" s="419"/>
      <c r="P196" s="417" t="s">
        <v>34</v>
      </c>
      <c r="Q196" s="418"/>
      <c r="R196" s="416">
        <f t="shared" si="1"/>
        <v>49.776</v>
      </c>
      <c r="S196" s="417" t="s">
        <v>34</v>
      </c>
      <c r="T196" s="413"/>
      <c r="U196" s="563"/>
    </row>
    <row r="197" spans="2:21" s="411" customFormat="1" ht="13.5" hidden="1" outlineLevel="3">
      <c r="B197" s="402"/>
      <c r="C197" s="403"/>
      <c r="D197" s="404" t="s">
        <v>223</v>
      </c>
      <c r="E197" s="407" t="s">
        <v>34</v>
      </c>
      <c r="F197" s="481" t="s">
        <v>2558</v>
      </c>
      <c r="G197" s="403"/>
      <c r="H197" s="407" t="s">
        <v>34</v>
      </c>
      <c r="I197" s="408" t="s">
        <v>34</v>
      </c>
      <c r="J197" s="403"/>
      <c r="K197" s="403"/>
      <c r="L197" s="407"/>
      <c r="M197" s="408" t="s">
        <v>34</v>
      </c>
      <c r="N197" s="403"/>
      <c r="O197" s="410"/>
      <c r="P197" s="408" t="s">
        <v>34</v>
      </c>
      <c r="Q197" s="409"/>
      <c r="R197" s="407" t="e">
        <f t="shared" si="1"/>
        <v>#VALUE!</v>
      </c>
      <c r="S197" s="408" t="s">
        <v>34</v>
      </c>
      <c r="T197" s="403"/>
      <c r="U197" s="562"/>
    </row>
    <row r="198" spans="2:21" s="420" customFormat="1" ht="13.5" hidden="1" outlineLevel="3">
      <c r="B198" s="412"/>
      <c r="C198" s="413"/>
      <c r="D198" s="404" t="s">
        <v>223</v>
      </c>
      <c r="E198" s="462" t="s">
        <v>34</v>
      </c>
      <c r="F198" s="480" t="s">
        <v>2559</v>
      </c>
      <c r="G198" s="413"/>
      <c r="H198" s="416">
        <v>40.228</v>
      </c>
      <c r="I198" s="417" t="s">
        <v>34</v>
      </c>
      <c r="J198" s="413"/>
      <c r="K198" s="413"/>
      <c r="L198" s="416"/>
      <c r="M198" s="417" t="s">
        <v>34</v>
      </c>
      <c r="N198" s="413"/>
      <c r="O198" s="419"/>
      <c r="P198" s="417" t="s">
        <v>34</v>
      </c>
      <c r="Q198" s="418"/>
      <c r="R198" s="416">
        <f t="shared" si="1"/>
        <v>40.228</v>
      </c>
      <c r="S198" s="417" t="s">
        <v>34</v>
      </c>
      <c r="T198" s="413"/>
      <c r="U198" s="563"/>
    </row>
    <row r="199" spans="2:21" s="411" customFormat="1" ht="13.5" hidden="1" outlineLevel="3">
      <c r="B199" s="402"/>
      <c r="C199" s="403"/>
      <c r="D199" s="404" t="s">
        <v>223</v>
      </c>
      <c r="E199" s="407" t="s">
        <v>34</v>
      </c>
      <c r="F199" s="481" t="s">
        <v>500</v>
      </c>
      <c r="G199" s="403"/>
      <c r="H199" s="407" t="s">
        <v>34</v>
      </c>
      <c r="I199" s="408" t="s">
        <v>34</v>
      </c>
      <c r="J199" s="403"/>
      <c r="K199" s="403"/>
      <c r="L199" s="407"/>
      <c r="M199" s="408" t="s">
        <v>34</v>
      </c>
      <c r="N199" s="403"/>
      <c r="O199" s="410"/>
      <c r="P199" s="408" t="s">
        <v>34</v>
      </c>
      <c r="Q199" s="409"/>
      <c r="R199" s="407" t="e">
        <f t="shared" si="1"/>
        <v>#VALUE!</v>
      </c>
      <c r="S199" s="408" t="s">
        <v>34</v>
      </c>
      <c r="T199" s="403"/>
      <c r="U199" s="562"/>
    </row>
    <row r="200" spans="2:21" s="420" customFormat="1" ht="13.5" hidden="1" outlineLevel="3">
      <c r="B200" s="412"/>
      <c r="C200" s="413"/>
      <c r="D200" s="404" t="s">
        <v>223</v>
      </c>
      <c r="E200" s="462" t="s">
        <v>34</v>
      </c>
      <c r="F200" s="480" t="s">
        <v>2560</v>
      </c>
      <c r="G200" s="413"/>
      <c r="H200" s="416">
        <v>31.164</v>
      </c>
      <c r="I200" s="417" t="s">
        <v>34</v>
      </c>
      <c r="J200" s="413"/>
      <c r="K200" s="413"/>
      <c r="L200" s="416"/>
      <c r="M200" s="417" t="s">
        <v>34</v>
      </c>
      <c r="N200" s="413"/>
      <c r="O200" s="419"/>
      <c r="P200" s="417" t="s">
        <v>34</v>
      </c>
      <c r="Q200" s="418"/>
      <c r="R200" s="416">
        <f t="shared" si="1"/>
        <v>31.164</v>
      </c>
      <c r="S200" s="417" t="s">
        <v>34</v>
      </c>
      <c r="T200" s="413"/>
      <c r="U200" s="563"/>
    </row>
    <row r="201" spans="2:21" s="420" customFormat="1" ht="13.5" hidden="1" outlineLevel="3">
      <c r="B201" s="412"/>
      <c r="C201" s="413"/>
      <c r="D201" s="404" t="s">
        <v>223</v>
      </c>
      <c r="E201" s="462" t="s">
        <v>34</v>
      </c>
      <c r="F201" s="480" t="s">
        <v>2561</v>
      </c>
      <c r="G201" s="413"/>
      <c r="H201" s="416">
        <v>31.502</v>
      </c>
      <c r="I201" s="417" t="s">
        <v>34</v>
      </c>
      <c r="J201" s="413"/>
      <c r="K201" s="413"/>
      <c r="L201" s="416"/>
      <c r="M201" s="417" t="s">
        <v>34</v>
      </c>
      <c r="N201" s="413"/>
      <c r="O201" s="419"/>
      <c r="P201" s="417" t="s">
        <v>34</v>
      </c>
      <c r="Q201" s="418"/>
      <c r="R201" s="416">
        <f t="shared" si="1"/>
        <v>31.502</v>
      </c>
      <c r="S201" s="417" t="s">
        <v>34</v>
      </c>
      <c r="T201" s="413"/>
      <c r="U201" s="563"/>
    </row>
    <row r="202" spans="2:21" s="420" customFormat="1" ht="13.5" hidden="1" outlineLevel="3">
      <c r="B202" s="412"/>
      <c r="C202" s="413"/>
      <c r="D202" s="404" t="s">
        <v>223</v>
      </c>
      <c r="E202" s="462" t="s">
        <v>34</v>
      </c>
      <c r="F202" s="480" t="s">
        <v>2562</v>
      </c>
      <c r="G202" s="413"/>
      <c r="H202" s="416">
        <v>31.569</v>
      </c>
      <c r="I202" s="417" t="s">
        <v>34</v>
      </c>
      <c r="J202" s="413"/>
      <c r="K202" s="413"/>
      <c r="L202" s="416"/>
      <c r="M202" s="417" t="s">
        <v>34</v>
      </c>
      <c r="N202" s="413"/>
      <c r="O202" s="419"/>
      <c r="P202" s="417" t="s">
        <v>34</v>
      </c>
      <c r="Q202" s="418"/>
      <c r="R202" s="416">
        <f t="shared" si="1"/>
        <v>31.569</v>
      </c>
      <c r="S202" s="417" t="s">
        <v>34</v>
      </c>
      <c r="T202" s="413"/>
      <c r="U202" s="563"/>
    </row>
    <row r="203" spans="2:21" s="420" customFormat="1" ht="13.5" hidden="1" outlineLevel="3">
      <c r="B203" s="412"/>
      <c r="C203" s="413"/>
      <c r="D203" s="404" t="s">
        <v>223</v>
      </c>
      <c r="E203" s="462" t="s">
        <v>34</v>
      </c>
      <c r="F203" s="480" t="s">
        <v>2563</v>
      </c>
      <c r="G203" s="413"/>
      <c r="H203" s="416">
        <v>6.96</v>
      </c>
      <c r="I203" s="417" t="s">
        <v>34</v>
      </c>
      <c r="J203" s="413"/>
      <c r="K203" s="413"/>
      <c r="L203" s="416"/>
      <c r="M203" s="417" t="s">
        <v>34</v>
      </c>
      <c r="N203" s="413"/>
      <c r="O203" s="419"/>
      <c r="P203" s="417" t="s">
        <v>34</v>
      </c>
      <c r="Q203" s="418"/>
      <c r="R203" s="416">
        <f t="shared" si="1"/>
        <v>6.96</v>
      </c>
      <c r="S203" s="417" t="s">
        <v>34</v>
      </c>
      <c r="T203" s="413"/>
      <c r="U203" s="563"/>
    </row>
    <row r="204" spans="2:21" s="420" customFormat="1" ht="13.5" hidden="1" outlineLevel="3">
      <c r="B204" s="412"/>
      <c r="C204" s="413"/>
      <c r="D204" s="404" t="s">
        <v>223</v>
      </c>
      <c r="E204" s="462" t="s">
        <v>34</v>
      </c>
      <c r="F204" s="480" t="s">
        <v>2564</v>
      </c>
      <c r="G204" s="413"/>
      <c r="H204" s="416">
        <v>1.18</v>
      </c>
      <c r="I204" s="417" t="s">
        <v>34</v>
      </c>
      <c r="J204" s="413"/>
      <c r="K204" s="413"/>
      <c r="L204" s="416"/>
      <c r="M204" s="417" t="s">
        <v>34</v>
      </c>
      <c r="N204" s="413"/>
      <c r="O204" s="419"/>
      <c r="P204" s="417" t="s">
        <v>34</v>
      </c>
      <c r="Q204" s="418"/>
      <c r="R204" s="416">
        <f t="shared" si="1"/>
        <v>1.18</v>
      </c>
      <c r="S204" s="417" t="s">
        <v>34</v>
      </c>
      <c r="T204" s="413"/>
      <c r="U204" s="563"/>
    </row>
    <row r="205" spans="2:21" s="445" customFormat="1" ht="13.5" hidden="1" outlineLevel="3">
      <c r="B205" s="444"/>
      <c r="C205" s="446"/>
      <c r="D205" s="404" t="s">
        <v>223</v>
      </c>
      <c r="E205" s="463" t="s">
        <v>2509</v>
      </c>
      <c r="F205" s="564" t="s">
        <v>238</v>
      </c>
      <c r="G205" s="446"/>
      <c r="H205" s="449">
        <v>314.722</v>
      </c>
      <c r="I205" s="450" t="s">
        <v>34</v>
      </c>
      <c r="J205" s="446"/>
      <c r="K205" s="446"/>
      <c r="L205" s="449"/>
      <c r="M205" s="450" t="s">
        <v>34</v>
      </c>
      <c r="N205" s="446"/>
      <c r="O205" s="452"/>
      <c r="P205" s="450" t="s">
        <v>34</v>
      </c>
      <c r="Q205" s="451"/>
      <c r="R205" s="449">
        <f t="shared" si="1"/>
        <v>314.722</v>
      </c>
      <c r="S205" s="450" t="s">
        <v>34</v>
      </c>
      <c r="T205" s="446"/>
      <c r="U205" s="565"/>
    </row>
    <row r="206" spans="2:21" s="411" customFormat="1" ht="13.5" hidden="1" outlineLevel="3">
      <c r="B206" s="402"/>
      <c r="C206" s="403"/>
      <c r="D206" s="404" t="s">
        <v>223</v>
      </c>
      <c r="E206" s="407" t="s">
        <v>34</v>
      </c>
      <c r="F206" s="481" t="s">
        <v>502</v>
      </c>
      <c r="G206" s="403"/>
      <c r="H206" s="407" t="s">
        <v>34</v>
      </c>
      <c r="I206" s="408" t="s">
        <v>34</v>
      </c>
      <c r="J206" s="403"/>
      <c r="K206" s="403"/>
      <c r="L206" s="407"/>
      <c r="M206" s="408" t="s">
        <v>34</v>
      </c>
      <c r="N206" s="403"/>
      <c r="O206" s="410"/>
      <c r="P206" s="408" t="s">
        <v>34</v>
      </c>
      <c r="Q206" s="409"/>
      <c r="R206" s="407" t="e">
        <f t="shared" si="1"/>
        <v>#VALUE!</v>
      </c>
      <c r="S206" s="408" t="s">
        <v>34</v>
      </c>
      <c r="T206" s="403"/>
      <c r="U206" s="562"/>
    </row>
    <row r="207" spans="2:21" s="420" customFormat="1" ht="13.5" hidden="1" outlineLevel="3">
      <c r="B207" s="412"/>
      <c r="C207" s="413"/>
      <c r="D207" s="404" t="s">
        <v>223</v>
      </c>
      <c r="E207" s="462" t="s">
        <v>34</v>
      </c>
      <c r="F207" s="480" t="s">
        <v>2565</v>
      </c>
      <c r="G207" s="413"/>
      <c r="H207" s="416">
        <v>-20.615</v>
      </c>
      <c r="I207" s="417" t="s">
        <v>34</v>
      </c>
      <c r="J207" s="413"/>
      <c r="K207" s="413"/>
      <c r="L207" s="416"/>
      <c r="M207" s="417" t="s">
        <v>34</v>
      </c>
      <c r="N207" s="413"/>
      <c r="O207" s="419"/>
      <c r="P207" s="417" t="s">
        <v>34</v>
      </c>
      <c r="Q207" s="418"/>
      <c r="R207" s="416">
        <f t="shared" si="1"/>
        <v>-20.615</v>
      </c>
      <c r="S207" s="417" t="s">
        <v>34</v>
      </c>
      <c r="T207" s="413"/>
      <c r="U207" s="563"/>
    </row>
    <row r="208" spans="2:21" s="411" customFormat="1" ht="13.5" hidden="1" outlineLevel="3">
      <c r="B208" s="402"/>
      <c r="C208" s="403"/>
      <c r="D208" s="404" t="s">
        <v>223</v>
      </c>
      <c r="E208" s="407" t="s">
        <v>34</v>
      </c>
      <c r="F208" s="481" t="s">
        <v>239</v>
      </c>
      <c r="G208" s="403"/>
      <c r="H208" s="407" t="s">
        <v>34</v>
      </c>
      <c r="I208" s="408" t="s">
        <v>34</v>
      </c>
      <c r="J208" s="403"/>
      <c r="K208" s="403"/>
      <c r="L208" s="407"/>
      <c r="M208" s="408" t="s">
        <v>34</v>
      </c>
      <c r="N208" s="403"/>
      <c r="O208" s="410"/>
      <c r="P208" s="408" t="s">
        <v>34</v>
      </c>
      <c r="Q208" s="409"/>
      <c r="R208" s="407" t="e">
        <f t="shared" si="1"/>
        <v>#VALUE!</v>
      </c>
      <c r="S208" s="408" t="s">
        <v>34</v>
      </c>
      <c r="T208" s="403"/>
      <c r="U208" s="562"/>
    </row>
    <row r="209" spans="2:21" s="420" customFormat="1" ht="13.5" hidden="1" outlineLevel="3">
      <c r="B209" s="412"/>
      <c r="C209" s="413"/>
      <c r="D209" s="404" t="s">
        <v>223</v>
      </c>
      <c r="E209" s="462" t="s">
        <v>34</v>
      </c>
      <c r="F209" s="480" t="s">
        <v>2566</v>
      </c>
      <c r="G209" s="413"/>
      <c r="H209" s="416">
        <v>-4.692</v>
      </c>
      <c r="I209" s="417" t="s">
        <v>34</v>
      </c>
      <c r="J209" s="413"/>
      <c r="K209" s="413"/>
      <c r="L209" s="416"/>
      <c r="M209" s="417" t="s">
        <v>34</v>
      </c>
      <c r="N209" s="413"/>
      <c r="O209" s="419"/>
      <c r="P209" s="417" t="s">
        <v>34</v>
      </c>
      <c r="Q209" s="418"/>
      <c r="R209" s="416">
        <f t="shared" si="1"/>
        <v>-4.692</v>
      </c>
      <c r="S209" s="417" t="s">
        <v>34</v>
      </c>
      <c r="T209" s="413"/>
      <c r="U209" s="563"/>
    </row>
    <row r="210" spans="2:21" s="429" customFormat="1" ht="13.5" hidden="1" outlineLevel="3">
      <c r="B210" s="421"/>
      <c r="C210" s="422"/>
      <c r="D210" s="404" t="s">
        <v>223</v>
      </c>
      <c r="E210" s="464" t="s">
        <v>2508</v>
      </c>
      <c r="F210" s="566" t="s">
        <v>227</v>
      </c>
      <c r="G210" s="422"/>
      <c r="H210" s="425">
        <v>289.415</v>
      </c>
      <c r="I210" s="426" t="s">
        <v>34</v>
      </c>
      <c r="J210" s="422"/>
      <c r="K210" s="422"/>
      <c r="L210" s="425"/>
      <c r="M210" s="426" t="s">
        <v>34</v>
      </c>
      <c r="N210" s="422"/>
      <c r="O210" s="428"/>
      <c r="P210" s="426" t="s">
        <v>34</v>
      </c>
      <c r="Q210" s="427"/>
      <c r="R210" s="425">
        <f t="shared" si="1"/>
        <v>289.415</v>
      </c>
      <c r="S210" s="426" t="s">
        <v>34</v>
      </c>
      <c r="T210" s="422"/>
      <c r="U210" s="567"/>
    </row>
    <row r="211" spans="2:21" s="411" customFormat="1" ht="13.5" hidden="1" outlineLevel="3">
      <c r="B211" s="402"/>
      <c r="C211" s="403"/>
      <c r="D211" s="404" t="s">
        <v>223</v>
      </c>
      <c r="E211" s="407" t="s">
        <v>34</v>
      </c>
      <c r="F211" s="481" t="s">
        <v>246</v>
      </c>
      <c r="G211" s="403"/>
      <c r="H211" s="407" t="s">
        <v>34</v>
      </c>
      <c r="I211" s="408" t="s">
        <v>34</v>
      </c>
      <c r="J211" s="403"/>
      <c r="K211" s="403"/>
      <c r="L211" s="407"/>
      <c r="M211" s="408" t="s">
        <v>34</v>
      </c>
      <c r="N211" s="403"/>
      <c r="O211" s="410"/>
      <c r="P211" s="408" t="s">
        <v>34</v>
      </c>
      <c r="Q211" s="409"/>
      <c r="R211" s="407" t="e">
        <f t="shared" si="1"/>
        <v>#VALUE!</v>
      </c>
      <c r="S211" s="408" t="s">
        <v>34</v>
      </c>
      <c r="T211" s="403"/>
      <c r="U211" s="562"/>
    </row>
    <row r="212" spans="2:21" s="420" customFormat="1" ht="13.5" hidden="1" outlineLevel="3">
      <c r="B212" s="412"/>
      <c r="C212" s="413"/>
      <c r="D212" s="404" t="s">
        <v>223</v>
      </c>
      <c r="E212" s="462" t="s">
        <v>34</v>
      </c>
      <c r="F212" s="480" t="s">
        <v>2567</v>
      </c>
      <c r="G212" s="413"/>
      <c r="H212" s="416">
        <v>144.708</v>
      </c>
      <c r="I212" s="417" t="s">
        <v>34</v>
      </c>
      <c r="J212" s="413"/>
      <c r="K212" s="413"/>
      <c r="L212" s="416"/>
      <c r="M212" s="417" t="s">
        <v>34</v>
      </c>
      <c r="N212" s="413"/>
      <c r="O212" s="419"/>
      <c r="P212" s="417" t="s">
        <v>34</v>
      </c>
      <c r="Q212" s="418"/>
      <c r="R212" s="416">
        <f t="shared" si="1"/>
        <v>144.708</v>
      </c>
      <c r="S212" s="417" t="s">
        <v>34</v>
      </c>
      <c r="T212" s="413"/>
      <c r="U212" s="563"/>
    </row>
    <row r="213" spans="2:21" s="320" customFormat="1" ht="22.5" customHeight="1" outlineLevel="2" collapsed="1">
      <c r="B213" s="321"/>
      <c r="C213" s="394" t="s">
        <v>321</v>
      </c>
      <c r="D213" s="394" t="s">
        <v>218</v>
      </c>
      <c r="E213" s="461" t="s">
        <v>244</v>
      </c>
      <c r="F213" s="479" t="s">
        <v>245</v>
      </c>
      <c r="G213" s="397" t="s">
        <v>221</v>
      </c>
      <c r="H213" s="398">
        <v>43.412</v>
      </c>
      <c r="I213" s="399">
        <v>12.4</v>
      </c>
      <c r="J213" s="561">
        <f>ROUND(I213*H213,2)</f>
        <v>538.31</v>
      </c>
      <c r="K213" s="561"/>
      <c r="L213" s="398"/>
      <c r="M213" s="399">
        <v>12.4</v>
      </c>
      <c r="N213" s="613">
        <f>ROUND(M213*L213,2)</f>
        <v>0</v>
      </c>
      <c r="O213" s="401"/>
      <c r="P213" s="399">
        <v>12.4</v>
      </c>
      <c r="Q213" s="400">
        <f>ROUND(P213*O213,2)</f>
        <v>0</v>
      </c>
      <c r="R213" s="601">
        <f t="shared" si="1"/>
        <v>43.412</v>
      </c>
      <c r="S213" s="399">
        <v>12.4</v>
      </c>
      <c r="T213" s="561">
        <f>ROUND(S213*R213,2)</f>
        <v>538.31</v>
      </c>
      <c r="U213" s="548"/>
    </row>
    <row r="214" spans="2:21" s="411" customFormat="1" ht="13.5" hidden="1" outlineLevel="3">
      <c r="B214" s="402"/>
      <c r="C214" s="403"/>
      <c r="D214" s="404" t="s">
        <v>223</v>
      </c>
      <c r="E214" s="407" t="s">
        <v>34</v>
      </c>
      <c r="F214" s="481" t="s">
        <v>251</v>
      </c>
      <c r="G214" s="403"/>
      <c r="H214" s="407" t="s">
        <v>34</v>
      </c>
      <c r="I214" s="408" t="s">
        <v>34</v>
      </c>
      <c r="J214" s="403"/>
      <c r="K214" s="403"/>
      <c r="L214" s="407"/>
      <c r="M214" s="408" t="s">
        <v>34</v>
      </c>
      <c r="N214" s="403"/>
      <c r="O214" s="410"/>
      <c r="P214" s="408" t="s">
        <v>34</v>
      </c>
      <c r="Q214" s="409"/>
      <c r="R214" s="407" t="e">
        <f t="shared" si="1"/>
        <v>#VALUE!</v>
      </c>
      <c r="S214" s="408" t="s">
        <v>34</v>
      </c>
      <c r="T214" s="403"/>
      <c r="U214" s="562"/>
    </row>
    <row r="215" spans="2:21" s="420" customFormat="1" ht="13.5" hidden="1" outlineLevel="3">
      <c r="B215" s="412"/>
      <c r="C215" s="413"/>
      <c r="D215" s="404" t="s">
        <v>223</v>
      </c>
      <c r="E215" s="462" t="s">
        <v>34</v>
      </c>
      <c r="F215" s="480" t="s">
        <v>2568</v>
      </c>
      <c r="G215" s="413"/>
      <c r="H215" s="416">
        <v>43.412</v>
      </c>
      <c r="I215" s="417" t="s">
        <v>34</v>
      </c>
      <c r="J215" s="413"/>
      <c r="K215" s="413"/>
      <c r="L215" s="416"/>
      <c r="M215" s="417" t="s">
        <v>34</v>
      </c>
      <c r="N215" s="413"/>
      <c r="O215" s="419"/>
      <c r="P215" s="417" t="s">
        <v>34</v>
      </c>
      <c r="Q215" s="418"/>
      <c r="R215" s="416">
        <f t="shared" si="1"/>
        <v>43.412</v>
      </c>
      <c r="S215" s="417" t="s">
        <v>34</v>
      </c>
      <c r="T215" s="413"/>
      <c r="U215" s="563"/>
    </row>
    <row r="216" spans="2:21" s="320" customFormat="1" ht="22.5" customHeight="1" outlineLevel="2" collapsed="1">
      <c r="B216" s="321"/>
      <c r="C216" s="394" t="s">
        <v>324</v>
      </c>
      <c r="D216" s="394" t="s">
        <v>218</v>
      </c>
      <c r="E216" s="461" t="s">
        <v>249</v>
      </c>
      <c r="F216" s="479" t="s">
        <v>250</v>
      </c>
      <c r="G216" s="397" t="s">
        <v>221</v>
      </c>
      <c r="H216" s="398">
        <v>130.237</v>
      </c>
      <c r="I216" s="399">
        <v>250.8</v>
      </c>
      <c r="J216" s="561">
        <f>ROUND(I216*H216,2)</f>
        <v>32663.44</v>
      </c>
      <c r="K216" s="561"/>
      <c r="L216" s="398"/>
      <c r="M216" s="399">
        <v>250.8</v>
      </c>
      <c r="N216" s="613">
        <f>ROUND(M216*L216,2)</f>
        <v>0</v>
      </c>
      <c r="O216" s="401"/>
      <c r="P216" s="399">
        <v>250.8</v>
      </c>
      <c r="Q216" s="400">
        <f>ROUND(P216*O216,2)</f>
        <v>0</v>
      </c>
      <c r="R216" s="601">
        <f t="shared" si="1"/>
        <v>130.237</v>
      </c>
      <c r="S216" s="399">
        <v>250.8</v>
      </c>
      <c r="T216" s="561">
        <f>ROUND(S216*R216,2)</f>
        <v>32663.44</v>
      </c>
      <c r="U216" s="548"/>
    </row>
    <row r="217" spans="2:21" s="411" customFormat="1" ht="13.5" hidden="1" outlineLevel="3">
      <c r="B217" s="402"/>
      <c r="C217" s="403"/>
      <c r="D217" s="404" t="s">
        <v>223</v>
      </c>
      <c r="E217" s="407" t="s">
        <v>34</v>
      </c>
      <c r="F217" s="481" t="s">
        <v>882</v>
      </c>
      <c r="G217" s="403"/>
      <c r="H217" s="407" t="s">
        <v>34</v>
      </c>
      <c r="I217" s="408" t="s">
        <v>34</v>
      </c>
      <c r="J217" s="403"/>
      <c r="K217" s="403"/>
      <c r="L217" s="407"/>
      <c r="M217" s="408" t="s">
        <v>34</v>
      </c>
      <c r="N217" s="403"/>
      <c r="O217" s="410"/>
      <c r="P217" s="408" t="s">
        <v>34</v>
      </c>
      <c r="Q217" s="409"/>
      <c r="R217" s="407" t="e">
        <f t="shared" si="1"/>
        <v>#VALUE!</v>
      </c>
      <c r="S217" s="408" t="s">
        <v>34</v>
      </c>
      <c r="T217" s="403"/>
      <c r="U217" s="562"/>
    </row>
    <row r="218" spans="2:21" s="420" customFormat="1" ht="13.5" hidden="1" outlineLevel="3">
      <c r="B218" s="412"/>
      <c r="C218" s="413"/>
      <c r="D218" s="404" t="s">
        <v>223</v>
      </c>
      <c r="E218" s="462" t="s">
        <v>34</v>
      </c>
      <c r="F218" s="480" t="s">
        <v>2569</v>
      </c>
      <c r="G218" s="413"/>
      <c r="H218" s="416">
        <v>130.237</v>
      </c>
      <c r="I218" s="417" t="s">
        <v>34</v>
      </c>
      <c r="J218" s="413"/>
      <c r="K218" s="413"/>
      <c r="L218" s="416"/>
      <c r="M218" s="417" t="s">
        <v>34</v>
      </c>
      <c r="N218" s="413"/>
      <c r="O218" s="419"/>
      <c r="P218" s="417" t="s">
        <v>34</v>
      </c>
      <c r="Q218" s="418"/>
      <c r="R218" s="416">
        <f t="shared" si="1"/>
        <v>130.237</v>
      </c>
      <c r="S218" s="417" t="s">
        <v>34</v>
      </c>
      <c r="T218" s="413"/>
      <c r="U218" s="563"/>
    </row>
    <row r="219" spans="2:21" s="320" customFormat="1" ht="22.5" customHeight="1" outlineLevel="2" collapsed="1">
      <c r="B219" s="321"/>
      <c r="C219" s="394" t="s">
        <v>326</v>
      </c>
      <c r="D219" s="394" t="s">
        <v>218</v>
      </c>
      <c r="E219" s="461" t="s">
        <v>254</v>
      </c>
      <c r="F219" s="479" t="s">
        <v>255</v>
      </c>
      <c r="G219" s="397" t="s">
        <v>221</v>
      </c>
      <c r="H219" s="398">
        <v>39.071</v>
      </c>
      <c r="I219" s="399">
        <v>12.4</v>
      </c>
      <c r="J219" s="561">
        <f>ROUND(I219*H219,2)</f>
        <v>484.48</v>
      </c>
      <c r="K219" s="561"/>
      <c r="L219" s="398"/>
      <c r="M219" s="399">
        <v>12.4</v>
      </c>
      <c r="N219" s="613">
        <f>ROUND(M219*L219,2)</f>
        <v>0</v>
      </c>
      <c r="O219" s="401"/>
      <c r="P219" s="399">
        <v>12.4</v>
      </c>
      <c r="Q219" s="400">
        <f>ROUND(P219*O219,2)</f>
        <v>0</v>
      </c>
      <c r="R219" s="601">
        <f t="shared" si="1"/>
        <v>39.071</v>
      </c>
      <c r="S219" s="399">
        <v>12.4</v>
      </c>
      <c r="T219" s="561">
        <f>ROUND(S219*R219,2)</f>
        <v>484.48</v>
      </c>
      <c r="U219" s="548"/>
    </row>
    <row r="220" spans="2:21" s="411" customFormat="1" ht="13.5" hidden="1" outlineLevel="3">
      <c r="B220" s="402"/>
      <c r="C220" s="403"/>
      <c r="D220" s="404" t="s">
        <v>223</v>
      </c>
      <c r="E220" s="407" t="s">
        <v>34</v>
      </c>
      <c r="F220" s="481" t="s">
        <v>251</v>
      </c>
      <c r="G220" s="403"/>
      <c r="H220" s="407" t="s">
        <v>34</v>
      </c>
      <c r="I220" s="408" t="s">
        <v>34</v>
      </c>
      <c r="J220" s="403"/>
      <c r="K220" s="403"/>
      <c r="L220" s="407"/>
      <c r="M220" s="408" t="s">
        <v>34</v>
      </c>
      <c r="N220" s="403"/>
      <c r="O220" s="410"/>
      <c r="P220" s="408" t="s">
        <v>34</v>
      </c>
      <c r="Q220" s="409"/>
      <c r="R220" s="407" t="e">
        <f t="shared" si="1"/>
        <v>#VALUE!</v>
      </c>
      <c r="S220" s="408" t="s">
        <v>34</v>
      </c>
      <c r="T220" s="403"/>
      <c r="U220" s="562"/>
    </row>
    <row r="221" spans="2:21" s="420" customFormat="1" ht="13.5" hidden="1" outlineLevel="3">
      <c r="B221" s="412"/>
      <c r="C221" s="413"/>
      <c r="D221" s="404" t="s">
        <v>223</v>
      </c>
      <c r="E221" s="462" t="s">
        <v>34</v>
      </c>
      <c r="F221" s="480" t="s">
        <v>2570</v>
      </c>
      <c r="G221" s="413"/>
      <c r="H221" s="416">
        <v>39.071</v>
      </c>
      <c r="I221" s="417" t="s">
        <v>34</v>
      </c>
      <c r="J221" s="413"/>
      <c r="K221" s="413"/>
      <c r="L221" s="416"/>
      <c r="M221" s="417" t="s">
        <v>34</v>
      </c>
      <c r="N221" s="413"/>
      <c r="O221" s="419"/>
      <c r="P221" s="417" t="s">
        <v>34</v>
      </c>
      <c r="Q221" s="418"/>
      <c r="R221" s="416">
        <f t="shared" si="1"/>
        <v>39.071</v>
      </c>
      <c r="S221" s="417" t="s">
        <v>34</v>
      </c>
      <c r="T221" s="413"/>
      <c r="U221" s="563"/>
    </row>
    <row r="222" spans="2:21" s="320" customFormat="1" ht="22.5" customHeight="1" outlineLevel="2" collapsed="1">
      <c r="B222" s="321"/>
      <c r="C222" s="394" t="s">
        <v>329</v>
      </c>
      <c r="D222" s="394" t="s">
        <v>218</v>
      </c>
      <c r="E222" s="461" t="s">
        <v>258</v>
      </c>
      <c r="F222" s="479" t="s">
        <v>259</v>
      </c>
      <c r="G222" s="397" t="s">
        <v>221</v>
      </c>
      <c r="H222" s="398">
        <v>14.471</v>
      </c>
      <c r="I222" s="399">
        <v>585.1</v>
      </c>
      <c r="J222" s="561">
        <f>ROUND(I222*H222,2)</f>
        <v>8466.98</v>
      </c>
      <c r="K222" s="561"/>
      <c r="L222" s="398"/>
      <c r="M222" s="399">
        <v>585.1</v>
      </c>
      <c r="N222" s="613">
        <f>ROUND(M222*L222,2)</f>
        <v>0</v>
      </c>
      <c r="O222" s="401"/>
      <c r="P222" s="399">
        <v>585.1</v>
      </c>
      <c r="Q222" s="400">
        <f>ROUND(P222*O222,2)</f>
        <v>0</v>
      </c>
      <c r="R222" s="601">
        <f t="shared" si="1"/>
        <v>14.471</v>
      </c>
      <c r="S222" s="399">
        <v>585.1</v>
      </c>
      <c r="T222" s="561">
        <f>ROUND(S222*R222,2)</f>
        <v>8466.98</v>
      </c>
      <c r="U222" s="548"/>
    </row>
    <row r="223" spans="2:21" s="411" customFormat="1" ht="13.5" hidden="1" outlineLevel="3">
      <c r="B223" s="402"/>
      <c r="C223" s="403"/>
      <c r="D223" s="404" t="s">
        <v>223</v>
      </c>
      <c r="E223" s="407" t="s">
        <v>34</v>
      </c>
      <c r="F223" s="481" t="s">
        <v>2523</v>
      </c>
      <c r="G223" s="403"/>
      <c r="H223" s="407" t="s">
        <v>34</v>
      </c>
      <c r="I223" s="408" t="s">
        <v>34</v>
      </c>
      <c r="J223" s="403"/>
      <c r="K223" s="403"/>
      <c r="L223" s="407"/>
      <c r="M223" s="408" t="s">
        <v>34</v>
      </c>
      <c r="N223" s="403"/>
      <c r="O223" s="410"/>
      <c r="P223" s="408" t="s">
        <v>34</v>
      </c>
      <c r="Q223" s="409"/>
      <c r="R223" s="407" t="e">
        <f t="shared" si="1"/>
        <v>#VALUE!</v>
      </c>
      <c r="S223" s="408" t="s">
        <v>34</v>
      </c>
      <c r="T223" s="403"/>
      <c r="U223" s="562"/>
    </row>
    <row r="224" spans="2:21" s="420" customFormat="1" ht="13.5" hidden="1" outlineLevel="3">
      <c r="B224" s="412"/>
      <c r="C224" s="413"/>
      <c r="D224" s="404" t="s">
        <v>223</v>
      </c>
      <c r="E224" s="462" t="s">
        <v>34</v>
      </c>
      <c r="F224" s="480" t="s">
        <v>2571</v>
      </c>
      <c r="G224" s="413"/>
      <c r="H224" s="416">
        <v>14.471</v>
      </c>
      <c r="I224" s="417" t="s">
        <v>34</v>
      </c>
      <c r="J224" s="413"/>
      <c r="K224" s="413"/>
      <c r="L224" s="416"/>
      <c r="M224" s="417" t="s">
        <v>34</v>
      </c>
      <c r="N224" s="413"/>
      <c r="O224" s="419"/>
      <c r="P224" s="417" t="s">
        <v>34</v>
      </c>
      <c r="Q224" s="418"/>
      <c r="R224" s="416">
        <f t="shared" si="1"/>
        <v>14.471</v>
      </c>
      <c r="S224" s="417" t="s">
        <v>34</v>
      </c>
      <c r="T224" s="413"/>
      <c r="U224" s="563"/>
    </row>
    <row r="225" spans="2:21" s="320" customFormat="1" ht="22.5" customHeight="1" outlineLevel="2" collapsed="1">
      <c r="B225" s="321"/>
      <c r="C225" s="394" t="s">
        <v>147</v>
      </c>
      <c r="D225" s="394" t="s">
        <v>218</v>
      </c>
      <c r="E225" s="461" t="s">
        <v>263</v>
      </c>
      <c r="F225" s="479" t="s">
        <v>264</v>
      </c>
      <c r="G225" s="397" t="s">
        <v>265</v>
      </c>
      <c r="H225" s="398">
        <v>265.215</v>
      </c>
      <c r="I225" s="399">
        <v>585.1</v>
      </c>
      <c r="J225" s="561">
        <f>ROUND(I225*H225,2)</f>
        <v>155177.3</v>
      </c>
      <c r="K225" s="561"/>
      <c r="L225" s="398"/>
      <c r="M225" s="399">
        <v>585.1</v>
      </c>
      <c r="N225" s="613">
        <f>ROUND(M225*L225,2)</f>
        <v>0</v>
      </c>
      <c r="O225" s="401"/>
      <c r="P225" s="399">
        <v>585.1</v>
      </c>
      <c r="Q225" s="400">
        <f>ROUND(P225*O225,2)</f>
        <v>0</v>
      </c>
      <c r="R225" s="601">
        <f t="shared" si="1"/>
        <v>265.215</v>
      </c>
      <c r="S225" s="399">
        <v>585.1</v>
      </c>
      <c r="T225" s="561">
        <f>ROUND(S225*R225,2)</f>
        <v>155177.3</v>
      </c>
      <c r="U225" s="548"/>
    </row>
    <row r="226" spans="2:21" s="411" customFormat="1" ht="13.5" hidden="1" outlineLevel="3">
      <c r="B226" s="402"/>
      <c r="C226" s="403"/>
      <c r="D226" s="404" t="s">
        <v>223</v>
      </c>
      <c r="E226" s="407" t="s">
        <v>34</v>
      </c>
      <c r="F226" s="481" t="s">
        <v>423</v>
      </c>
      <c r="G226" s="403"/>
      <c r="H226" s="407" t="s">
        <v>34</v>
      </c>
      <c r="I226" s="408" t="s">
        <v>34</v>
      </c>
      <c r="J226" s="403"/>
      <c r="K226" s="403"/>
      <c r="L226" s="407"/>
      <c r="M226" s="408" t="s">
        <v>34</v>
      </c>
      <c r="N226" s="403"/>
      <c r="O226" s="410"/>
      <c r="P226" s="408" t="s">
        <v>34</v>
      </c>
      <c r="Q226" s="409"/>
      <c r="R226" s="407" t="e">
        <f t="shared" si="1"/>
        <v>#VALUE!</v>
      </c>
      <c r="S226" s="408" t="s">
        <v>34</v>
      </c>
      <c r="T226" s="403"/>
      <c r="U226" s="562"/>
    </row>
    <row r="227" spans="2:21" s="411" customFormat="1" ht="13.5" hidden="1" outlineLevel="3">
      <c r="B227" s="402"/>
      <c r="C227" s="403"/>
      <c r="D227" s="404" t="s">
        <v>223</v>
      </c>
      <c r="E227" s="407" t="s">
        <v>34</v>
      </c>
      <c r="F227" s="481" t="s">
        <v>2553</v>
      </c>
      <c r="G227" s="403"/>
      <c r="H227" s="407" t="s">
        <v>34</v>
      </c>
      <c r="I227" s="408" t="s">
        <v>34</v>
      </c>
      <c r="J227" s="403"/>
      <c r="K227" s="403"/>
      <c r="L227" s="407"/>
      <c r="M227" s="408" t="s">
        <v>34</v>
      </c>
      <c r="N227" s="403"/>
      <c r="O227" s="410"/>
      <c r="P227" s="408" t="s">
        <v>34</v>
      </c>
      <c r="Q227" s="409"/>
      <c r="R227" s="407" t="e">
        <f t="shared" si="1"/>
        <v>#VALUE!</v>
      </c>
      <c r="S227" s="408" t="s">
        <v>34</v>
      </c>
      <c r="T227" s="403"/>
      <c r="U227" s="562"/>
    </row>
    <row r="228" spans="2:21" s="420" customFormat="1" ht="13.5" hidden="1" outlineLevel="3">
      <c r="B228" s="412"/>
      <c r="C228" s="413"/>
      <c r="D228" s="404" t="s">
        <v>223</v>
      </c>
      <c r="E228" s="462" t="s">
        <v>34</v>
      </c>
      <c r="F228" s="480" t="s">
        <v>2572</v>
      </c>
      <c r="G228" s="413"/>
      <c r="H228" s="416">
        <v>35.991</v>
      </c>
      <c r="I228" s="417" t="s">
        <v>34</v>
      </c>
      <c r="J228" s="413"/>
      <c r="K228" s="413"/>
      <c r="L228" s="416"/>
      <c r="M228" s="417" t="s">
        <v>34</v>
      </c>
      <c r="N228" s="413"/>
      <c r="O228" s="419"/>
      <c r="P228" s="417" t="s">
        <v>34</v>
      </c>
      <c r="Q228" s="418"/>
      <c r="R228" s="416">
        <f t="shared" si="1"/>
        <v>35.991</v>
      </c>
      <c r="S228" s="417" t="s">
        <v>34</v>
      </c>
      <c r="T228" s="413"/>
      <c r="U228" s="563"/>
    </row>
    <row r="229" spans="2:21" s="420" customFormat="1" ht="13.5" hidden="1" outlineLevel="3">
      <c r="B229" s="412"/>
      <c r="C229" s="413"/>
      <c r="D229" s="404" t="s">
        <v>223</v>
      </c>
      <c r="E229" s="462" t="s">
        <v>34</v>
      </c>
      <c r="F229" s="480" t="s">
        <v>2573</v>
      </c>
      <c r="G229" s="413"/>
      <c r="H229" s="416">
        <v>95.532</v>
      </c>
      <c r="I229" s="417" t="s">
        <v>34</v>
      </c>
      <c r="J229" s="413"/>
      <c r="K229" s="413"/>
      <c r="L229" s="416"/>
      <c r="M229" s="417" t="s">
        <v>34</v>
      </c>
      <c r="N229" s="413"/>
      <c r="O229" s="419"/>
      <c r="P229" s="417" t="s">
        <v>34</v>
      </c>
      <c r="Q229" s="418"/>
      <c r="R229" s="416">
        <f t="shared" si="1"/>
        <v>95.532</v>
      </c>
      <c r="S229" s="417" t="s">
        <v>34</v>
      </c>
      <c r="T229" s="413"/>
      <c r="U229" s="563"/>
    </row>
    <row r="230" spans="2:21" s="411" customFormat="1" ht="13.5" hidden="1" outlineLevel="3">
      <c r="B230" s="402"/>
      <c r="C230" s="403"/>
      <c r="D230" s="404" t="s">
        <v>223</v>
      </c>
      <c r="E230" s="407" t="s">
        <v>34</v>
      </c>
      <c r="F230" s="481" t="s">
        <v>2556</v>
      </c>
      <c r="G230" s="403"/>
      <c r="H230" s="407" t="s">
        <v>34</v>
      </c>
      <c r="I230" s="408" t="s">
        <v>34</v>
      </c>
      <c r="J230" s="403"/>
      <c r="K230" s="403"/>
      <c r="L230" s="407"/>
      <c r="M230" s="408" t="s">
        <v>34</v>
      </c>
      <c r="N230" s="403"/>
      <c r="O230" s="410"/>
      <c r="P230" s="408" t="s">
        <v>34</v>
      </c>
      <c r="Q230" s="409"/>
      <c r="R230" s="407" t="e">
        <f t="shared" si="1"/>
        <v>#VALUE!</v>
      </c>
      <c r="S230" s="408" t="s">
        <v>34</v>
      </c>
      <c r="T230" s="403"/>
      <c r="U230" s="562"/>
    </row>
    <row r="231" spans="2:21" s="420" customFormat="1" ht="13.5" hidden="1" outlineLevel="3">
      <c r="B231" s="412"/>
      <c r="C231" s="413"/>
      <c r="D231" s="404" t="s">
        <v>223</v>
      </c>
      <c r="E231" s="462" t="s">
        <v>34</v>
      </c>
      <c r="F231" s="480" t="s">
        <v>2574</v>
      </c>
      <c r="G231" s="413"/>
      <c r="H231" s="416">
        <v>70.108</v>
      </c>
      <c r="I231" s="417" t="s">
        <v>34</v>
      </c>
      <c r="J231" s="413"/>
      <c r="K231" s="413"/>
      <c r="L231" s="416"/>
      <c r="M231" s="417" t="s">
        <v>34</v>
      </c>
      <c r="N231" s="413"/>
      <c r="O231" s="419"/>
      <c r="P231" s="417" t="s">
        <v>34</v>
      </c>
      <c r="Q231" s="418"/>
      <c r="R231" s="416">
        <f t="shared" si="1"/>
        <v>70.108</v>
      </c>
      <c r="S231" s="417" t="s">
        <v>34</v>
      </c>
      <c r="T231" s="413"/>
      <c r="U231" s="563"/>
    </row>
    <row r="232" spans="2:21" s="411" customFormat="1" ht="13.5" hidden="1" outlineLevel="3">
      <c r="B232" s="402"/>
      <c r="C232" s="403"/>
      <c r="D232" s="404" t="s">
        <v>223</v>
      </c>
      <c r="E232" s="407" t="s">
        <v>34</v>
      </c>
      <c r="F232" s="481" t="s">
        <v>2558</v>
      </c>
      <c r="G232" s="403"/>
      <c r="H232" s="407" t="s">
        <v>34</v>
      </c>
      <c r="I232" s="408" t="s">
        <v>34</v>
      </c>
      <c r="J232" s="403"/>
      <c r="K232" s="403"/>
      <c r="L232" s="407"/>
      <c r="M232" s="408" t="s">
        <v>34</v>
      </c>
      <c r="N232" s="403"/>
      <c r="O232" s="410"/>
      <c r="P232" s="408" t="s">
        <v>34</v>
      </c>
      <c r="Q232" s="409"/>
      <c r="R232" s="407" t="e">
        <f t="shared" si="1"/>
        <v>#VALUE!</v>
      </c>
      <c r="S232" s="408" t="s">
        <v>34</v>
      </c>
      <c r="T232" s="403"/>
      <c r="U232" s="562"/>
    </row>
    <row r="233" spans="2:21" s="420" customFormat="1" ht="13.5" hidden="1" outlineLevel="3">
      <c r="B233" s="412"/>
      <c r="C233" s="413"/>
      <c r="D233" s="404" t="s">
        <v>223</v>
      </c>
      <c r="E233" s="462" t="s">
        <v>34</v>
      </c>
      <c r="F233" s="480" t="s">
        <v>2575</v>
      </c>
      <c r="G233" s="413"/>
      <c r="H233" s="416">
        <v>49.664</v>
      </c>
      <c r="I233" s="417" t="s">
        <v>34</v>
      </c>
      <c r="J233" s="413"/>
      <c r="K233" s="413"/>
      <c r="L233" s="416"/>
      <c r="M233" s="417" t="s">
        <v>34</v>
      </c>
      <c r="N233" s="413"/>
      <c r="O233" s="419"/>
      <c r="P233" s="417" t="s">
        <v>34</v>
      </c>
      <c r="Q233" s="418"/>
      <c r="R233" s="416">
        <f t="shared" si="1"/>
        <v>49.664</v>
      </c>
      <c r="S233" s="417" t="s">
        <v>34</v>
      </c>
      <c r="T233" s="413"/>
      <c r="U233" s="563"/>
    </row>
    <row r="234" spans="2:21" s="411" customFormat="1" ht="13.5" hidden="1" outlineLevel="3">
      <c r="B234" s="402"/>
      <c r="C234" s="403"/>
      <c r="D234" s="404" t="s">
        <v>223</v>
      </c>
      <c r="E234" s="407" t="s">
        <v>34</v>
      </c>
      <c r="F234" s="481" t="s">
        <v>500</v>
      </c>
      <c r="G234" s="403"/>
      <c r="H234" s="407" t="s">
        <v>34</v>
      </c>
      <c r="I234" s="408" t="s">
        <v>34</v>
      </c>
      <c r="J234" s="403"/>
      <c r="K234" s="403"/>
      <c r="L234" s="407"/>
      <c r="M234" s="408" t="s">
        <v>34</v>
      </c>
      <c r="N234" s="403"/>
      <c r="O234" s="410"/>
      <c r="P234" s="408" t="s">
        <v>34</v>
      </c>
      <c r="Q234" s="409"/>
      <c r="R234" s="407" t="e">
        <f t="shared" si="1"/>
        <v>#VALUE!</v>
      </c>
      <c r="S234" s="408" t="s">
        <v>34</v>
      </c>
      <c r="T234" s="403"/>
      <c r="U234" s="562"/>
    </row>
    <row r="235" spans="2:21" s="420" customFormat="1" ht="13.5" hidden="1" outlineLevel="3">
      <c r="B235" s="412"/>
      <c r="C235" s="413"/>
      <c r="D235" s="404" t="s">
        <v>223</v>
      </c>
      <c r="E235" s="462" t="s">
        <v>34</v>
      </c>
      <c r="F235" s="480" t="s">
        <v>2576</v>
      </c>
      <c r="G235" s="413"/>
      <c r="H235" s="416">
        <v>13.92</v>
      </c>
      <c r="I235" s="417" t="s">
        <v>34</v>
      </c>
      <c r="J235" s="413"/>
      <c r="K235" s="413"/>
      <c r="L235" s="416"/>
      <c r="M235" s="417" t="s">
        <v>34</v>
      </c>
      <c r="N235" s="413"/>
      <c r="O235" s="419"/>
      <c r="P235" s="417" t="s">
        <v>34</v>
      </c>
      <c r="Q235" s="418"/>
      <c r="R235" s="416">
        <f t="shared" si="1"/>
        <v>13.92</v>
      </c>
      <c r="S235" s="417" t="s">
        <v>34</v>
      </c>
      <c r="T235" s="413"/>
      <c r="U235" s="563"/>
    </row>
    <row r="236" spans="2:21" s="429" customFormat="1" ht="13.5" hidden="1" outlineLevel="3">
      <c r="B236" s="421"/>
      <c r="C236" s="422"/>
      <c r="D236" s="404" t="s">
        <v>223</v>
      </c>
      <c r="E236" s="464" t="s">
        <v>34</v>
      </c>
      <c r="F236" s="566" t="s">
        <v>227</v>
      </c>
      <c r="G236" s="422"/>
      <c r="H236" s="425">
        <v>265.215</v>
      </c>
      <c r="I236" s="426" t="s">
        <v>34</v>
      </c>
      <c r="J236" s="422"/>
      <c r="K236" s="422"/>
      <c r="L236" s="425"/>
      <c r="M236" s="426" t="s">
        <v>34</v>
      </c>
      <c r="N236" s="422"/>
      <c r="O236" s="428"/>
      <c r="P236" s="426" t="s">
        <v>34</v>
      </c>
      <c r="Q236" s="427"/>
      <c r="R236" s="425">
        <f t="shared" si="1"/>
        <v>265.215</v>
      </c>
      <c r="S236" s="426" t="s">
        <v>34</v>
      </c>
      <c r="T236" s="422"/>
      <c r="U236" s="567"/>
    </row>
    <row r="237" spans="2:21" s="320" customFormat="1" ht="22.5" customHeight="1" outlineLevel="2">
      <c r="B237" s="321"/>
      <c r="C237" s="394" t="s">
        <v>336</v>
      </c>
      <c r="D237" s="394" t="s">
        <v>218</v>
      </c>
      <c r="E237" s="461" t="s">
        <v>267</v>
      </c>
      <c r="F237" s="479" t="s">
        <v>268</v>
      </c>
      <c r="G237" s="397" t="s">
        <v>265</v>
      </c>
      <c r="H237" s="398">
        <v>265.215</v>
      </c>
      <c r="I237" s="399">
        <v>111.5</v>
      </c>
      <c r="J237" s="561">
        <f>ROUND(I237*H237,2)</f>
        <v>29571.47</v>
      </c>
      <c r="K237" s="561"/>
      <c r="L237" s="398"/>
      <c r="M237" s="399">
        <v>111.5</v>
      </c>
      <c r="N237" s="613">
        <f>ROUND(M237*L237,2)</f>
        <v>0</v>
      </c>
      <c r="O237" s="401"/>
      <c r="P237" s="399">
        <v>111.5</v>
      </c>
      <c r="Q237" s="400">
        <f>ROUND(P237*O237,2)</f>
        <v>0</v>
      </c>
      <c r="R237" s="601">
        <f t="shared" si="1"/>
        <v>265.215</v>
      </c>
      <c r="S237" s="399">
        <v>111.5</v>
      </c>
      <c r="T237" s="561">
        <f>ROUND(S237*R237,2)</f>
        <v>29571.47</v>
      </c>
      <c r="U237" s="548"/>
    </row>
    <row r="238" spans="2:21" s="320" customFormat="1" ht="22.5" customHeight="1" outlineLevel="2" collapsed="1">
      <c r="B238" s="321"/>
      <c r="C238" s="394" t="s">
        <v>340</v>
      </c>
      <c r="D238" s="394" t="s">
        <v>218</v>
      </c>
      <c r="E238" s="461" t="s">
        <v>648</v>
      </c>
      <c r="F238" s="479" t="s">
        <v>649</v>
      </c>
      <c r="G238" s="397" t="s">
        <v>265</v>
      </c>
      <c r="H238" s="398">
        <v>76.336</v>
      </c>
      <c r="I238" s="399">
        <v>1003.1</v>
      </c>
      <c r="J238" s="561">
        <f>ROUND(I238*H238,2)</f>
        <v>76572.64</v>
      </c>
      <c r="K238" s="561"/>
      <c r="L238" s="398"/>
      <c r="M238" s="399">
        <v>1003.1</v>
      </c>
      <c r="N238" s="613">
        <f>ROUND(M238*L238,2)</f>
        <v>0</v>
      </c>
      <c r="O238" s="401"/>
      <c r="P238" s="399">
        <v>1003.1</v>
      </c>
      <c r="Q238" s="400">
        <f>ROUND(P238*O238,2)</f>
        <v>0</v>
      </c>
      <c r="R238" s="601">
        <f t="shared" si="1"/>
        <v>76.336</v>
      </c>
      <c r="S238" s="399">
        <v>1003.1</v>
      </c>
      <c r="T238" s="561">
        <f>ROUND(S238*R238,2)</f>
        <v>76572.64</v>
      </c>
      <c r="U238" s="548"/>
    </row>
    <row r="239" spans="2:21" s="411" customFormat="1" ht="13.5" hidden="1" outlineLevel="3">
      <c r="B239" s="402"/>
      <c r="C239" s="403"/>
      <c r="D239" s="404" t="s">
        <v>223</v>
      </c>
      <c r="E239" s="407" t="s">
        <v>34</v>
      </c>
      <c r="F239" s="481" t="s">
        <v>500</v>
      </c>
      <c r="G239" s="403"/>
      <c r="H239" s="407" t="s">
        <v>34</v>
      </c>
      <c r="I239" s="408" t="s">
        <v>34</v>
      </c>
      <c r="J239" s="403"/>
      <c r="K239" s="403"/>
      <c r="L239" s="407"/>
      <c r="M239" s="408" t="s">
        <v>34</v>
      </c>
      <c r="N239" s="403"/>
      <c r="O239" s="410"/>
      <c r="P239" s="408" t="s">
        <v>34</v>
      </c>
      <c r="Q239" s="409"/>
      <c r="R239" s="407" t="e">
        <f t="shared" si="1"/>
        <v>#VALUE!</v>
      </c>
      <c r="S239" s="408" t="s">
        <v>34</v>
      </c>
      <c r="T239" s="403"/>
      <c r="U239" s="562"/>
    </row>
    <row r="240" spans="2:21" s="420" customFormat="1" ht="13.5" hidden="1" outlineLevel="3">
      <c r="B240" s="412"/>
      <c r="C240" s="413"/>
      <c r="D240" s="404" t="s">
        <v>223</v>
      </c>
      <c r="E240" s="462" t="s">
        <v>34</v>
      </c>
      <c r="F240" s="480" t="s">
        <v>2577</v>
      </c>
      <c r="G240" s="413"/>
      <c r="H240" s="416">
        <v>25.064</v>
      </c>
      <c r="I240" s="417" t="s">
        <v>34</v>
      </c>
      <c r="J240" s="413"/>
      <c r="K240" s="413"/>
      <c r="L240" s="416"/>
      <c r="M240" s="417" t="s">
        <v>34</v>
      </c>
      <c r="N240" s="413"/>
      <c r="O240" s="419"/>
      <c r="P240" s="417" t="s">
        <v>34</v>
      </c>
      <c r="Q240" s="418"/>
      <c r="R240" s="416">
        <f t="shared" si="1"/>
        <v>25.064</v>
      </c>
      <c r="S240" s="417" t="s">
        <v>34</v>
      </c>
      <c r="T240" s="413"/>
      <c r="U240" s="563"/>
    </row>
    <row r="241" spans="2:21" s="420" customFormat="1" ht="13.5" hidden="1" outlineLevel="3">
      <c r="B241" s="412"/>
      <c r="C241" s="413"/>
      <c r="D241" s="404" t="s">
        <v>223</v>
      </c>
      <c r="E241" s="462" t="s">
        <v>34</v>
      </c>
      <c r="F241" s="480" t="s">
        <v>2578</v>
      </c>
      <c r="G241" s="413"/>
      <c r="H241" s="416">
        <v>25.584</v>
      </c>
      <c r="I241" s="417" t="s">
        <v>34</v>
      </c>
      <c r="J241" s="413"/>
      <c r="K241" s="413"/>
      <c r="L241" s="416"/>
      <c r="M241" s="417" t="s">
        <v>34</v>
      </c>
      <c r="N241" s="413"/>
      <c r="O241" s="419"/>
      <c r="P241" s="417" t="s">
        <v>34</v>
      </c>
      <c r="Q241" s="418"/>
      <c r="R241" s="416">
        <f aca="true" t="shared" si="2" ref="R241:R304">H241+L241+O241</f>
        <v>25.584</v>
      </c>
      <c r="S241" s="417" t="s">
        <v>34</v>
      </c>
      <c r="T241" s="413"/>
      <c r="U241" s="563"/>
    </row>
    <row r="242" spans="2:21" s="420" customFormat="1" ht="13.5" hidden="1" outlineLevel="3">
      <c r="B242" s="412"/>
      <c r="C242" s="413"/>
      <c r="D242" s="404" t="s">
        <v>223</v>
      </c>
      <c r="E242" s="462" t="s">
        <v>34</v>
      </c>
      <c r="F242" s="480" t="s">
        <v>2579</v>
      </c>
      <c r="G242" s="413"/>
      <c r="H242" s="416">
        <v>25.688</v>
      </c>
      <c r="I242" s="417" t="s">
        <v>34</v>
      </c>
      <c r="J242" s="413"/>
      <c r="K242" s="413"/>
      <c r="L242" s="416"/>
      <c r="M242" s="417" t="s">
        <v>34</v>
      </c>
      <c r="N242" s="413"/>
      <c r="O242" s="419"/>
      <c r="P242" s="417" t="s">
        <v>34</v>
      </c>
      <c r="Q242" s="418"/>
      <c r="R242" s="416">
        <f t="shared" si="2"/>
        <v>25.688</v>
      </c>
      <c r="S242" s="417" t="s">
        <v>34</v>
      </c>
      <c r="T242" s="413"/>
      <c r="U242" s="563"/>
    </row>
    <row r="243" spans="2:21" s="429" customFormat="1" ht="13.5" hidden="1" outlineLevel="3">
      <c r="B243" s="421"/>
      <c r="C243" s="422"/>
      <c r="D243" s="404" t="s">
        <v>223</v>
      </c>
      <c r="E243" s="464" t="s">
        <v>34</v>
      </c>
      <c r="F243" s="566" t="s">
        <v>227</v>
      </c>
      <c r="G243" s="422"/>
      <c r="H243" s="425">
        <v>76.336</v>
      </c>
      <c r="I243" s="426" t="s">
        <v>34</v>
      </c>
      <c r="J243" s="422"/>
      <c r="K243" s="422"/>
      <c r="L243" s="425"/>
      <c r="M243" s="426" t="s">
        <v>34</v>
      </c>
      <c r="N243" s="422"/>
      <c r="O243" s="428"/>
      <c r="P243" s="426" t="s">
        <v>34</v>
      </c>
      <c r="Q243" s="427"/>
      <c r="R243" s="425">
        <f t="shared" si="2"/>
        <v>76.336</v>
      </c>
      <c r="S243" s="426" t="s">
        <v>34</v>
      </c>
      <c r="T243" s="422"/>
      <c r="U243" s="567"/>
    </row>
    <row r="244" spans="2:21" s="320" customFormat="1" ht="22.5" customHeight="1" outlineLevel="2">
      <c r="B244" s="321"/>
      <c r="C244" s="394" t="s">
        <v>347</v>
      </c>
      <c r="D244" s="394" t="s">
        <v>218</v>
      </c>
      <c r="E244" s="461" t="s">
        <v>655</v>
      </c>
      <c r="F244" s="479" t="s">
        <v>656</v>
      </c>
      <c r="G244" s="397" t="s">
        <v>265</v>
      </c>
      <c r="H244" s="398">
        <v>76.336</v>
      </c>
      <c r="I244" s="399">
        <v>501.6</v>
      </c>
      <c r="J244" s="561">
        <f>ROUND(I244*H244,2)</f>
        <v>38290.14</v>
      </c>
      <c r="K244" s="561"/>
      <c r="L244" s="398"/>
      <c r="M244" s="399">
        <v>501.6</v>
      </c>
      <c r="N244" s="613">
        <f>ROUND(M244*L244,2)</f>
        <v>0</v>
      </c>
      <c r="O244" s="401"/>
      <c r="P244" s="399">
        <v>501.6</v>
      </c>
      <c r="Q244" s="400">
        <f>ROUND(P244*O244,2)</f>
        <v>0</v>
      </c>
      <c r="R244" s="601">
        <f t="shared" si="2"/>
        <v>76.336</v>
      </c>
      <c r="S244" s="399">
        <v>501.6</v>
      </c>
      <c r="T244" s="561">
        <f>ROUND(S244*R244,2)</f>
        <v>38290.14</v>
      </c>
      <c r="U244" s="548"/>
    </row>
    <row r="245" spans="2:21" s="320" customFormat="1" ht="22.5" customHeight="1" outlineLevel="2" collapsed="1">
      <c r="B245" s="321"/>
      <c r="C245" s="394" t="s">
        <v>350</v>
      </c>
      <c r="D245" s="394" t="s">
        <v>218</v>
      </c>
      <c r="E245" s="461" t="s">
        <v>658</v>
      </c>
      <c r="F245" s="479" t="s">
        <v>659</v>
      </c>
      <c r="G245" s="397" t="s">
        <v>265</v>
      </c>
      <c r="H245" s="398">
        <v>78</v>
      </c>
      <c r="I245" s="399">
        <v>1003.1</v>
      </c>
      <c r="J245" s="561">
        <f>ROUND(I245*H245,2)</f>
        <v>78241.8</v>
      </c>
      <c r="K245" s="561"/>
      <c r="L245" s="398"/>
      <c r="M245" s="399">
        <v>1003.1</v>
      </c>
      <c r="N245" s="613">
        <f>ROUND(M245*L245,2)</f>
        <v>0</v>
      </c>
      <c r="O245" s="401"/>
      <c r="P245" s="399">
        <v>1003.1</v>
      </c>
      <c r="Q245" s="400">
        <f>ROUND(P245*O245,2)</f>
        <v>0</v>
      </c>
      <c r="R245" s="601">
        <f t="shared" si="2"/>
        <v>78</v>
      </c>
      <c r="S245" s="399">
        <v>1003.1</v>
      </c>
      <c r="T245" s="561">
        <f>ROUND(S245*R245,2)</f>
        <v>78241.8</v>
      </c>
      <c r="U245" s="548"/>
    </row>
    <row r="246" spans="2:21" s="411" customFormat="1" ht="13.5" hidden="1" outlineLevel="3">
      <c r="B246" s="402"/>
      <c r="C246" s="403"/>
      <c r="D246" s="404" t="s">
        <v>223</v>
      </c>
      <c r="E246" s="407" t="s">
        <v>34</v>
      </c>
      <c r="F246" s="481" t="s">
        <v>500</v>
      </c>
      <c r="G246" s="403"/>
      <c r="H246" s="407" t="s">
        <v>34</v>
      </c>
      <c r="I246" s="408" t="s">
        <v>34</v>
      </c>
      <c r="J246" s="403"/>
      <c r="K246" s="403"/>
      <c r="L246" s="407"/>
      <c r="M246" s="408" t="s">
        <v>34</v>
      </c>
      <c r="N246" s="403"/>
      <c r="O246" s="410"/>
      <c r="P246" s="408" t="s">
        <v>34</v>
      </c>
      <c r="Q246" s="409"/>
      <c r="R246" s="407" t="e">
        <f t="shared" si="2"/>
        <v>#VALUE!</v>
      </c>
      <c r="S246" s="408" t="s">
        <v>34</v>
      </c>
      <c r="T246" s="403"/>
      <c r="U246" s="562"/>
    </row>
    <row r="247" spans="2:21" s="420" customFormat="1" ht="13.5" hidden="1" outlineLevel="3">
      <c r="B247" s="412"/>
      <c r="C247" s="413"/>
      <c r="D247" s="404" t="s">
        <v>223</v>
      </c>
      <c r="E247" s="462" t="s">
        <v>34</v>
      </c>
      <c r="F247" s="480" t="s">
        <v>2580</v>
      </c>
      <c r="G247" s="413"/>
      <c r="H247" s="416">
        <v>26</v>
      </c>
      <c r="I247" s="417" t="s">
        <v>34</v>
      </c>
      <c r="J247" s="413"/>
      <c r="K247" s="413"/>
      <c r="L247" s="416"/>
      <c r="M247" s="417" t="s">
        <v>34</v>
      </c>
      <c r="N247" s="413"/>
      <c r="O247" s="419"/>
      <c r="P247" s="417" t="s">
        <v>34</v>
      </c>
      <c r="Q247" s="418"/>
      <c r="R247" s="416">
        <f t="shared" si="2"/>
        <v>26</v>
      </c>
      <c r="S247" s="417" t="s">
        <v>34</v>
      </c>
      <c r="T247" s="413"/>
      <c r="U247" s="563"/>
    </row>
    <row r="248" spans="2:21" s="420" customFormat="1" ht="13.5" hidden="1" outlineLevel="3">
      <c r="B248" s="412"/>
      <c r="C248" s="413"/>
      <c r="D248" s="404" t="s">
        <v>223</v>
      </c>
      <c r="E248" s="462" t="s">
        <v>34</v>
      </c>
      <c r="F248" s="480" t="s">
        <v>2581</v>
      </c>
      <c r="G248" s="413"/>
      <c r="H248" s="416">
        <v>26</v>
      </c>
      <c r="I248" s="417" t="s">
        <v>34</v>
      </c>
      <c r="J248" s="413"/>
      <c r="K248" s="413"/>
      <c r="L248" s="416"/>
      <c r="M248" s="417" t="s">
        <v>34</v>
      </c>
      <c r="N248" s="413"/>
      <c r="O248" s="419"/>
      <c r="P248" s="417" t="s">
        <v>34</v>
      </c>
      <c r="Q248" s="418"/>
      <c r="R248" s="416">
        <f t="shared" si="2"/>
        <v>26</v>
      </c>
      <c r="S248" s="417" t="s">
        <v>34</v>
      </c>
      <c r="T248" s="413"/>
      <c r="U248" s="563"/>
    </row>
    <row r="249" spans="2:21" s="420" customFormat="1" ht="13.5" hidden="1" outlineLevel="3">
      <c r="B249" s="412"/>
      <c r="C249" s="413"/>
      <c r="D249" s="404" t="s">
        <v>223</v>
      </c>
      <c r="E249" s="462" t="s">
        <v>34</v>
      </c>
      <c r="F249" s="480" t="s">
        <v>2582</v>
      </c>
      <c r="G249" s="413"/>
      <c r="H249" s="416">
        <v>26</v>
      </c>
      <c r="I249" s="417" t="s">
        <v>34</v>
      </c>
      <c r="J249" s="413"/>
      <c r="K249" s="413"/>
      <c r="L249" s="416"/>
      <c r="M249" s="417" t="s">
        <v>34</v>
      </c>
      <c r="N249" s="413"/>
      <c r="O249" s="419"/>
      <c r="P249" s="417" t="s">
        <v>34</v>
      </c>
      <c r="Q249" s="418"/>
      <c r="R249" s="416">
        <f t="shared" si="2"/>
        <v>26</v>
      </c>
      <c r="S249" s="417" t="s">
        <v>34</v>
      </c>
      <c r="T249" s="413"/>
      <c r="U249" s="563"/>
    </row>
    <row r="250" spans="2:21" s="429" customFormat="1" ht="13.5" hidden="1" outlineLevel="3">
      <c r="B250" s="421"/>
      <c r="C250" s="422"/>
      <c r="D250" s="404" t="s">
        <v>223</v>
      </c>
      <c r="E250" s="464" t="s">
        <v>34</v>
      </c>
      <c r="F250" s="566" t="s">
        <v>227</v>
      </c>
      <c r="G250" s="422"/>
      <c r="H250" s="425">
        <v>78</v>
      </c>
      <c r="I250" s="426" t="s">
        <v>34</v>
      </c>
      <c r="J250" s="422"/>
      <c r="K250" s="422"/>
      <c r="L250" s="425"/>
      <c r="M250" s="426" t="s">
        <v>34</v>
      </c>
      <c r="N250" s="422"/>
      <c r="O250" s="428"/>
      <c r="P250" s="426" t="s">
        <v>34</v>
      </c>
      <c r="Q250" s="427"/>
      <c r="R250" s="425">
        <f t="shared" si="2"/>
        <v>78</v>
      </c>
      <c r="S250" s="426" t="s">
        <v>34</v>
      </c>
      <c r="T250" s="422"/>
      <c r="U250" s="567"/>
    </row>
    <row r="251" spans="2:21" s="320" customFormat="1" ht="22.5" customHeight="1" outlineLevel="2" collapsed="1">
      <c r="B251" s="321"/>
      <c r="C251" s="394" t="s">
        <v>353</v>
      </c>
      <c r="D251" s="394" t="s">
        <v>218</v>
      </c>
      <c r="E251" s="461" t="s">
        <v>665</v>
      </c>
      <c r="F251" s="479" t="s">
        <v>666</v>
      </c>
      <c r="G251" s="397" t="s">
        <v>319</v>
      </c>
      <c r="H251" s="398">
        <v>4717.2</v>
      </c>
      <c r="I251" s="399">
        <v>20.9</v>
      </c>
      <c r="J251" s="561">
        <f>ROUND(I251*H251,2)</f>
        <v>98589.48</v>
      </c>
      <c r="K251" s="561"/>
      <c r="L251" s="398"/>
      <c r="M251" s="399">
        <v>20.9</v>
      </c>
      <c r="N251" s="613">
        <f>ROUND(M251*L251,2)</f>
        <v>0</v>
      </c>
      <c r="O251" s="401"/>
      <c r="P251" s="399">
        <v>20.9</v>
      </c>
      <c r="Q251" s="400">
        <f>ROUND(P251*O251,2)</f>
        <v>0</v>
      </c>
      <c r="R251" s="601">
        <f t="shared" si="2"/>
        <v>4717.2</v>
      </c>
      <c r="S251" s="399">
        <v>20.9</v>
      </c>
      <c r="T251" s="561">
        <f>ROUND(S251*R251,2)</f>
        <v>98589.48</v>
      </c>
      <c r="U251" s="548"/>
    </row>
    <row r="252" spans="2:21" s="420" customFormat="1" ht="13.5" hidden="1" outlineLevel="3">
      <c r="B252" s="412"/>
      <c r="C252" s="413"/>
      <c r="D252" s="404" t="s">
        <v>223</v>
      </c>
      <c r="E252" s="462" t="s">
        <v>164</v>
      </c>
      <c r="F252" s="480" t="s">
        <v>2583</v>
      </c>
      <c r="G252" s="413"/>
      <c r="H252" s="416">
        <v>4355.28</v>
      </c>
      <c r="I252" s="417" t="s">
        <v>34</v>
      </c>
      <c r="J252" s="413"/>
      <c r="K252" s="413"/>
      <c r="L252" s="416"/>
      <c r="M252" s="417" t="s">
        <v>34</v>
      </c>
      <c r="N252" s="413"/>
      <c r="O252" s="419"/>
      <c r="P252" s="417" t="s">
        <v>34</v>
      </c>
      <c r="Q252" s="418"/>
      <c r="R252" s="416">
        <f t="shared" si="2"/>
        <v>4355.28</v>
      </c>
      <c r="S252" s="417" t="s">
        <v>34</v>
      </c>
      <c r="T252" s="413"/>
      <c r="U252" s="563"/>
    </row>
    <row r="253" spans="2:21" s="420" customFormat="1" ht="13.5" hidden="1" outlineLevel="3">
      <c r="B253" s="412"/>
      <c r="C253" s="413"/>
      <c r="D253" s="404" t="s">
        <v>223</v>
      </c>
      <c r="E253" s="462" t="s">
        <v>671</v>
      </c>
      <c r="F253" s="480" t="s">
        <v>2584</v>
      </c>
      <c r="G253" s="413"/>
      <c r="H253" s="416">
        <v>361.92</v>
      </c>
      <c r="I253" s="417" t="s">
        <v>34</v>
      </c>
      <c r="J253" s="413"/>
      <c r="K253" s="413"/>
      <c r="L253" s="416"/>
      <c r="M253" s="417" t="s">
        <v>34</v>
      </c>
      <c r="N253" s="413"/>
      <c r="O253" s="419"/>
      <c r="P253" s="417" t="s">
        <v>34</v>
      </c>
      <c r="Q253" s="418"/>
      <c r="R253" s="416">
        <f t="shared" si="2"/>
        <v>361.92</v>
      </c>
      <c r="S253" s="417" t="s">
        <v>34</v>
      </c>
      <c r="T253" s="413"/>
      <c r="U253" s="563"/>
    </row>
    <row r="254" spans="2:21" s="429" customFormat="1" ht="13.5" hidden="1" outlineLevel="3">
      <c r="B254" s="421"/>
      <c r="C254" s="422"/>
      <c r="D254" s="404" t="s">
        <v>223</v>
      </c>
      <c r="E254" s="464" t="s">
        <v>673</v>
      </c>
      <c r="F254" s="566" t="s">
        <v>227</v>
      </c>
      <c r="G254" s="422"/>
      <c r="H254" s="425">
        <v>4717.2</v>
      </c>
      <c r="I254" s="426" t="s">
        <v>34</v>
      </c>
      <c r="J254" s="422"/>
      <c r="K254" s="422"/>
      <c r="L254" s="425"/>
      <c r="M254" s="426" t="s">
        <v>34</v>
      </c>
      <c r="N254" s="422"/>
      <c r="O254" s="428"/>
      <c r="P254" s="426" t="s">
        <v>34</v>
      </c>
      <c r="Q254" s="427"/>
      <c r="R254" s="425">
        <f t="shared" si="2"/>
        <v>4717.2</v>
      </c>
      <c r="S254" s="426" t="s">
        <v>34</v>
      </c>
      <c r="T254" s="422"/>
      <c r="U254" s="567"/>
    </row>
    <row r="255" spans="2:21" s="320" customFormat="1" ht="22.5" customHeight="1" outlineLevel="2" collapsed="1">
      <c r="B255" s="321"/>
      <c r="C255" s="453" t="s">
        <v>357</v>
      </c>
      <c r="D255" s="453" t="s">
        <v>316</v>
      </c>
      <c r="E255" s="472" t="s">
        <v>2334</v>
      </c>
      <c r="F255" s="570" t="s">
        <v>2335</v>
      </c>
      <c r="G255" s="456" t="s">
        <v>292</v>
      </c>
      <c r="H255" s="457">
        <v>2.243</v>
      </c>
      <c r="I255" s="458">
        <v>24000</v>
      </c>
      <c r="J255" s="571">
        <f>ROUND(I255*H255,2)</f>
        <v>53832</v>
      </c>
      <c r="K255" s="571"/>
      <c r="L255" s="457"/>
      <c r="M255" s="458">
        <v>24000</v>
      </c>
      <c r="N255" s="615">
        <f>ROUND(M255*L255,2)</f>
        <v>0</v>
      </c>
      <c r="O255" s="460"/>
      <c r="P255" s="458">
        <v>24000</v>
      </c>
      <c r="Q255" s="459">
        <f>ROUND(P255*O255,2)</f>
        <v>0</v>
      </c>
      <c r="R255" s="603">
        <f t="shared" si="2"/>
        <v>2.243</v>
      </c>
      <c r="S255" s="458">
        <v>24000</v>
      </c>
      <c r="T255" s="571">
        <f>ROUND(S255*R255,2)</f>
        <v>53832</v>
      </c>
      <c r="U255" s="548"/>
    </row>
    <row r="256" spans="2:21" s="420" customFormat="1" ht="13.5" hidden="1" outlineLevel="3">
      <c r="B256" s="412"/>
      <c r="C256" s="413"/>
      <c r="D256" s="404" t="s">
        <v>223</v>
      </c>
      <c r="E256" s="462" t="s">
        <v>34</v>
      </c>
      <c r="F256" s="480" t="s">
        <v>2336</v>
      </c>
      <c r="G256" s="413"/>
      <c r="H256" s="416">
        <v>2.243</v>
      </c>
      <c r="I256" s="417" t="s">
        <v>34</v>
      </c>
      <c r="J256" s="413"/>
      <c r="K256" s="413"/>
      <c r="L256" s="416"/>
      <c r="M256" s="417" t="s">
        <v>34</v>
      </c>
      <c r="N256" s="413"/>
      <c r="O256" s="419"/>
      <c r="P256" s="417" t="s">
        <v>34</v>
      </c>
      <c r="Q256" s="418"/>
      <c r="R256" s="416">
        <f t="shared" si="2"/>
        <v>2.243</v>
      </c>
      <c r="S256" s="417" t="s">
        <v>34</v>
      </c>
      <c r="T256" s="413"/>
      <c r="U256" s="563"/>
    </row>
    <row r="257" spans="2:21" s="320" customFormat="1" ht="22.5" customHeight="1" outlineLevel="2" collapsed="1">
      <c r="B257" s="321"/>
      <c r="C257" s="453" t="s">
        <v>358</v>
      </c>
      <c r="D257" s="453" t="s">
        <v>316</v>
      </c>
      <c r="E257" s="472" t="s">
        <v>2337</v>
      </c>
      <c r="F257" s="570" t="s">
        <v>2338</v>
      </c>
      <c r="G257" s="456" t="s">
        <v>292</v>
      </c>
      <c r="H257" s="457">
        <v>2.243</v>
      </c>
      <c r="I257" s="458">
        <v>8000</v>
      </c>
      <c r="J257" s="571">
        <f>ROUND(I257*H257,2)</f>
        <v>17944</v>
      </c>
      <c r="K257" s="571"/>
      <c r="L257" s="457"/>
      <c r="M257" s="458">
        <v>8000</v>
      </c>
      <c r="N257" s="615">
        <f>ROUND(M257*L257,2)</f>
        <v>0</v>
      </c>
      <c r="O257" s="460"/>
      <c r="P257" s="458">
        <v>8000</v>
      </c>
      <c r="Q257" s="459">
        <f>ROUND(P257*O257,2)</f>
        <v>0</v>
      </c>
      <c r="R257" s="603">
        <f t="shared" si="2"/>
        <v>2.243</v>
      </c>
      <c r="S257" s="458">
        <v>8000</v>
      </c>
      <c r="T257" s="571">
        <f>ROUND(S257*R257,2)</f>
        <v>17944</v>
      </c>
      <c r="U257" s="548"/>
    </row>
    <row r="258" spans="2:21" s="420" customFormat="1" ht="13.5" hidden="1" outlineLevel="3">
      <c r="B258" s="412"/>
      <c r="C258" s="413"/>
      <c r="D258" s="404" t="s">
        <v>223</v>
      </c>
      <c r="E258" s="462" t="s">
        <v>34</v>
      </c>
      <c r="F258" s="480" t="s">
        <v>2339</v>
      </c>
      <c r="G258" s="413"/>
      <c r="H258" s="416">
        <v>2.243</v>
      </c>
      <c r="I258" s="417" t="s">
        <v>34</v>
      </c>
      <c r="J258" s="413"/>
      <c r="K258" s="413"/>
      <c r="L258" s="416"/>
      <c r="M258" s="417" t="s">
        <v>34</v>
      </c>
      <c r="N258" s="413"/>
      <c r="O258" s="419"/>
      <c r="P258" s="417" t="s">
        <v>34</v>
      </c>
      <c r="Q258" s="418"/>
      <c r="R258" s="416">
        <f t="shared" si="2"/>
        <v>2.243</v>
      </c>
      <c r="S258" s="417" t="s">
        <v>34</v>
      </c>
      <c r="T258" s="413"/>
      <c r="U258" s="563"/>
    </row>
    <row r="259" spans="2:21" s="320" customFormat="1" ht="22.5" customHeight="1" outlineLevel="2" collapsed="1">
      <c r="B259" s="321"/>
      <c r="C259" s="453" t="s">
        <v>363</v>
      </c>
      <c r="D259" s="453" t="s">
        <v>316</v>
      </c>
      <c r="E259" s="472" t="s">
        <v>696</v>
      </c>
      <c r="F259" s="570" t="s">
        <v>697</v>
      </c>
      <c r="G259" s="456" t="s">
        <v>292</v>
      </c>
      <c r="H259" s="457">
        <v>0.186</v>
      </c>
      <c r="I259" s="458">
        <v>24000</v>
      </c>
      <c r="J259" s="571">
        <f>ROUND(I259*H259,2)</f>
        <v>4464</v>
      </c>
      <c r="K259" s="571"/>
      <c r="L259" s="457"/>
      <c r="M259" s="458">
        <v>24000</v>
      </c>
      <c r="N259" s="615">
        <f>ROUND(M259*L259,2)</f>
        <v>0</v>
      </c>
      <c r="O259" s="460"/>
      <c r="P259" s="458">
        <v>24000</v>
      </c>
      <c r="Q259" s="459">
        <f>ROUND(P259*O259,2)</f>
        <v>0</v>
      </c>
      <c r="R259" s="603">
        <f t="shared" si="2"/>
        <v>0.186</v>
      </c>
      <c r="S259" s="458">
        <v>24000</v>
      </c>
      <c r="T259" s="571">
        <f>ROUND(S259*R259,2)</f>
        <v>4464</v>
      </c>
      <c r="U259" s="548"/>
    </row>
    <row r="260" spans="2:21" s="420" customFormat="1" ht="13.5" hidden="1" outlineLevel="3">
      <c r="B260" s="412"/>
      <c r="C260" s="413"/>
      <c r="D260" s="404" t="s">
        <v>223</v>
      </c>
      <c r="E260" s="462" t="s">
        <v>34</v>
      </c>
      <c r="F260" s="480" t="s">
        <v>2340</v>
      </c>
      <c r="G260" s="413"/>
      <c r="H260" s="416">
        <v>0.186</v>
      </c>
      <c r="I260" s="417" t="s">
        <v>34</v>
      </c>
      <c r="J260" s="413"/>
      <c r="K260" s="413"/>
      <c r="L260" s="416"/>
      <c r="M260" s="417" t="s">
        <v>34</v>
      </c>
      <c r="N260" s="413"/>
      <c r="O260" s="419"/>
      <c r="P260" s="417" t="s">
        <v>34</v>
      </c>
      <c r="Q260" s="418"/>
      <c r="R260" s="416">
        <f t="shared" si="2"/>
        <v>0.186</v>
      </c>
      <c r="S260" s="417" t="s">
        <v>34</v>
      </c>
      <c r="T260" s="413"/>
      <c r="U260" s="563"/>
    </row>
    <row r="261" spans="2:21" s="320" customFormat="1" ht="22.5" customHeight="1" outlineLevel="2" collapsed="1">
      <c r="B261" s="321"/>
      <c r="C261" s="453" t="s">
        <v>369</v>
      </c>
      <c r="D261" s="453" t="s">
        <v>316</v>
      </c>
      <c r="E261" s="472" t="s">
        <v>705</v>
      </c>
      <c r="F261" s="570" t="s">
        <v>706</v>
      </c>
      <c r="G261" s="456" t="s">
        <v>292</v>
      </c>
      <c r="H261" s="457">
        <v>0.186</v>
      </c>
      <c r="I261" s="458">
        <v>8000</v>
      </c>
      <c r="J261" s="571">
        <f>ROUND(I261*H261,2)</f>
        <v>1488</v>
      </c>
      <c r="K261" s="571"/>
      <c r="L261" s="457"/>
      <c r="M261" s="458">
        <v>8000</v>
      </c>
      <c r="N261" s="615">
        <f>ROUND(M261*L261,2)</f>
        <v>0</v>
      </c>
      <c r="O261" s="460"/>
      <c r="P261" s="458">
        <v>8000</v>
      </c>
      <c r="Q261" s="459">
        <f>ROUND(P261*O261,2)</f>
        <v>0</v>
      </c>
      <c r="R261" s="603">
        <f t="shared" si="2"/>
        <v>0.186</v>
      </c>
      <c r="S261" s="458">
        <v>8000</v>
      </c>
      <c r="T261" s="571">
        <f>ROUND(S261*R261,2)</f>
        <v>1488</v>
      </c>
      <c r="U261" s="548"/>
    </row>
    <row r="262" spans="2:21" s="420" customFormat="1" ht="13.5" hidden="1" outlineLevel="3">
      <c r="B262" s="412"/>
      <c r="C262" s="413"/>
      <c r="D262" s="404" t="s">
        <v>223</v>
      </c>
      <c r="E262" s="462" t="s">
        <v>34</v>
      </c>
      <c r="F262" s="480" t="s">
        <v>2341</v>
      </c>
      <c r="G262" s="413"/>
      <c r="H262" s="416">
        <v>0.186</v>
      </c>
      <c r="I262" s="417" t="s">
        <v>34</v>
      </c>
      <c r="J262" s="413"/>
      <c r="K262" s="413"/>
      <c r="L262" s="416"/>
      <c r="M262" s="417" t="s">
        <v>34</v>
      </c>
      <c r="N262" s="413"/>
      <c r="O262" s="419"/>
      <c r="P262" s="417" t="s">
        <v>34</v>
      </c>
      <c r="Q262" s="418"/>
      <c r="R262" s="416">
        <f t="shared" si="2"/>
        <v>0.186</v>
      </c>
      <c r="S262" s="417" t="s">
        <v>34</v>
      </c>
      <c r="T262" s="413"/>
      <c r="U262" s="563"/>
    </row>
    <row r="263" spans="2:21" s="320" customFormat="1" ht="22.5" customHeight="1" outlineLevel="2" collapsed="1">
      <c r="B263" s="321"/>
      <c r="C263" s="394" t="s">
        <v>375</v>
      </c>
      <c r="D263" s="394" t="s">
        <v>218</v>
      </c>
      <c r="E263" s="461" t="s">
        <v>713</v>
      </c>
      <c r="F263" s="479" t="s">
        <v>714</v>
      </c>
      <c r="G263" s="397" t="s">
        <v>319</v>
      </c>
      <c r="H263" s="398">
        <v>2358.6</v>
      </c>
      <c r="I263" s="399">
        <v>20.9</v>
      </c>
      <c r="J263" s="561">
        <f>ROUND(I263*H263,2)</f>
        <v>49294.74</v>
      </c>
      <c r="K263" s="561"/>
      <c r="L263" s="398"/>
      <c r="M263" s="399">
        <v>20.9</v>
      </c>
      <c r="N263" s="613">
        <f>ROUND(M263*L263,2)</f>
        <v>0</v>
      </c>
      <c r="O263" s="401"/>
      <c r="P263" s="399">
        <v>20.9</v>
      </c>
      <c r="Q263" s="400">
        <f>ROUND(P263*O263,2)</f>
        <v>0</v>
      </c>
      <c r="R263" s="601">
        <f t="shared" si="2"/>
        <v>2358.6</v>
      </c>
      <c r="S263" s="399">
        <v>20.9</v>
      </c>
      <c r="T263" s="561">
        <f>ROUND(S263*R263,2)</f>
        <v>49294.74</v>
      </c>
      <c r="U263" s="548"/>
    </row>
    <row r="264" spans="2:21" s="420" customFormat="1" ht="13.5" hidden="1" outlineLevel="3">
      <c r="B264" s="412"/>
      <c r="C264" s="413"/>
      <c r="D264" s="404" t="s">
        <v>223</v>
      </c>
      <c r="E264" s="462" t="s">
        <v>34</v>
      </c>
      <c r="F264" s="480" t="s">
        <v>2585</v>
      </c>
      <c r="G264" s="413"/>
      <c r="H264" s="416">
        <v>2358.6</v>
      </c>
      <c r="I264" s="417" t="s">
        <v>34</v>
      </c>
      <c r="J264" s="413"/>
      <c r="K264" s="413"/>
      <c r="L264" s="416"/>
      <c r="M264" s="417" t="s">
        <v>34</v>
      </c>
      <c r="N264" s="413"/>
      <c r="O264" s="419"/>
      <c r="P264" s="417" t="s">
        <v>34</v>
      </c>
      <c r="Q264" s="418"/>
      <c r="R264" s="416">
        <f t="shared" si="2"/>
        <v>2358.6</v>
      </c>
      <c r="S264" s="417" t="s">
        <v>34</v>
      </c>
      <c r="T264" s="413"/>
      <c r="U264" s="563"/>
    </row>
    <row r="265" spans="2:21" s="320" customFormat="1" ht="22.5" customHeight="1" outlineLevel="2" collapsed="1">
      <c r="B265" s="321"/>
      <c r="C265" s="394" t="s">
        <v>382</v>
      </c>
      <c r="D265" s="394" t="s">
        <v>218</v>
      </c>
      <c r="E265" s="461" t="s">
        <v>269</v>
      </c>
      <c r="F265" s="479" t="s">
        <v>270</v>
      </c>
      <c r="G265" s="397" t="s">
        <v>221</v>
      </c>
      <c r="H265" s="398">
        <v>164.967</v>
      </c>
      <c r="I265" s="399">
        <v>36.1</v>
      </c>
      <c r="J265" s="561">
        <f>ROUND(I265*H265,2)</f>
        <v>5955.31</v>
      </c>
      <c r="K265" s="561"/>
      <c r="L265" s="398"/>
      <c r="M265" s="399">
        <v>36.1</v>
      </c>
      <c r="N265" s="613">
        <f>ROUND(M265*L265,2)</f>
        <v>0</v>
      </c>
      <c r="O265" s="401"/>
      <c r="P265" s="399">
        <v>36.1</v>
      </c>
      <c r="Q265" s="400">
        <f>ROUND(P265*O265,2)</f>
        <v>0</v>
      </c>
      <c r="R265" s="601">
        <f t="shared" si="2"/>
        <v>164.967</v>
      </c>
      <c r="S265" s="399">
        <v>36.1</v>
      </c>
      <c r="T265" s="561">
        <f>ROUND(S265*R265,2)</f>
        <v>5955.31</v>
      </c>
      <c r="U265" s="548"/>
    </row>
    <row r="266" spans="2:21" s="411" customFormat="1" ht="13.5" hidden="1" outlineLevel="3">
      <c r="B266" s="402"/>
      <c r="C266" s="403"/>
      <c r="D266" s="404" t="s">
        <v>223</v>
      </c>
      <c r="E266" s="407" t="s">
        <v>34</v>
      </c>
      <c r="F266" s="481" t="s">
        <v>422</v>
      </c>
      <c r="G266" s="403"/>
      <c r="H266" s="407" t="s">
        <v>34</v>
      </c>
      <c r="I266" s="408" t="s">
        <v>34</v>
      </c>
      <c r="J266" s="403"/>
      <c r="K266" s="403"/>
      <c r="L266" s="407"/>
      <c r="M266" s="408" t="s">
        <v>34</v>
      </c>
      <c r="N266" s="403"/>
      <c r="O266" s="410"/>
      <c r="P266" s="408" t="s">
        <v>34</v>
      </c>
      <c r="Q266" s="409"/>
      <c r="R266" s="407" t="e">
        <f t="shared" si="2"/>
        <v>#VALUE!</v>
      </c>
      <c r="S266" s="408" t="s">
        <v>34</v>
      </c>
      <c r="T266" s="403"/>
      <c r="U266" s="562"/>
    </row>
    <row r="267" spans="2:21" s="420" customFormat="1" ht="13.5" hidden="1" outlineLevel="3">
      <c r="B267" s="412"/>
      <c r="C267" s="413"/>
      <c r="D267" s="404" t="s">
        <v>223</v>
      </c>
      <c r="E267" s="462" t="s">
        <v>34</v>
      </c>
      <c r="F267" s="480" t="s">
        <v>2586</v>
      </c>
      <c r="G267" s="413"/>
      <c r="H267" s="416">
        <v>164.967</v>
      </c>
      <c r="I267" s="417" t="s">
        <v>34</v>
      </c>
      <c r="J267" s="413"/>
      <c r="K267" s="413"/>
      <c r="L267" s="416"/>
      <c r="M267" s="417" t="s">
        <v>34</v>
      </c>
      <c r="N267" s="413"/>
      <c r="O267" s="419"/>
      <c r="P267" s="417" t="s">
        <v>34</v>
      </c>
      <c r="Q267" s="418"/>
      <c r="R267" s="416">
        <f t="shared" si="2"/>
        <v>164.967</v>
      </c>
      <c r="S267" s="417" t="s">
        <v>34</v>
      </c>
      <c r="T267" s="413"/>
      <c r="U267" s="563"/>
    </row>
    <row r="268" spans="2:21" s="320" customFormat="1" ht="22.5" customHeight="1" outlineLevel="2" collapsed="1">
      <c r="B268" s="321"/>
      <c r="C268" s="394" t="s">
        <v>385</v>
      </c>
      <c r="D268" s="394" t="s">
        <v>218</v>
      </c>
      <c r="E268" s="461" t="s">
        <v>273</v>
      </c>
      <c r="F268" s="479" t="s">
        <v>274</v>
      </c>
      <c r="G268" s="397" t="s">
        <v>221</v>
      </c>
      <c r="H268" s="398">
        <v>8.682</v>
      </c>
      <c r="I268" s="399">
        <v>72.2</v>
      </c>
      <c r="J268" s="561">
        <f>ROUND(I268*H268,2)</f>
        <v>626.84</v>
      </c>
      <c r="K268" s="561"/>
      <c r="L268" s="398"/>
      <c r="M268" s="399">
        <v>72.2</v>
      </c>
      <c r="N268" s="613">
        <f>ROUND(M268*L268,2)</f>
        <v>0</v>
      </c>
      <c r="O268" s="401"/>
      <c r="P268" s="399">
        <v>72.2</v>
      </c>
      <c r="Q268" s="400">
        <f>ROUND(P268*O268,2)</f>
        <v>0</v>
      </c>
      <c r="R268" s="601">
        <f t="shared" si="2"/>
        <v>8.682</v>
      </c>
      <c r="S268" s="399">
        <v>72.2</v>
      </c>
      <c r="T268" s="561">
        <f>ROUND(S268*R268,2)</f>
        <v>626.84</v>
      </c>
      <c r="U268" s="548"/>
    </row>
    <row r="269" spans="2:21" s="411" customFormat="1" ht="13.5" hidden="1" outlineLevel="3">
      <c r="B269" s="402"/>
      <c r="C269" s="403"/>
      <c r="D269" s="404" t="s">
        <v>223</v>
      </c>
      <c r="E269" s="407" t="s">
        <v>34</v>
      </c>
      <c r="F269" s="481" t="s">
        <v>422</v>
      </c>
      <c r="G269" s="403"/>
      <c r="H269" s="407" t="s">
        <v>34</v>
      </c>
      <c r="I269" s="408" t="s">
        <v>34</v>
      </c>
      <c r="J269" s="403"/>
      <c r="K269" s="403"/>
      <c r="L269" s="407"/>
      <c r="M269" s="408" t="s">
        <v>34</v>
      </c>
      <c r="N269" s="403"/>
      <c r="O269" s="410"/>
      <c r="P269" s="408" t="s">
        <v>34</v>
      </c>
      <c r="Q269" s="409"/>
      <c r="R269" s="407" t="e">
        <f t="shared" si="2"/>
        <v>#VALUE!</v>
      </c>
      <c r="S269" s="408" t="s">
        <v>34</v>
      </c>
      <c r="T269" s="403"/>
      <c r="U269" s="562"/>
    </row>
    <row r="270" spans="2:21" s="420" customFormat="1" ht="13.5" hidden="1" outlineLevel="3">
      <c r="B270" s="412"/>
      <c r="C270" s="413"/>
      <c r="D270" s="404" t="s">
        <v>223</v>
      </c>
      <c r="E270" s="462" t="s">
        <v>34</v>
      </c>
      <c r="F270" s="480" t="s">
        <v>2587</v>
      </c>
      <c r="G270" s="413"/>
      <c r="H270" s="416">
        <v>8.682</v>
      </c>
      <c r="I270" s="417" t="s">
        <v>34</v>
      </c>
      <c r="J270" s="413"/>
      <c r="K270" s="413"/>
      <c r="L270" s="416"/>
      <c r="M270" s="417" t="s">
        <v>34</v>
      </c>
      <c r="N270" s="413"/>
      <c r="O270" s="419"/>
      <c r="P270" s="417" t="s">
        <v>34</v>
      </c>
      <c r="Q270" s="418"/>
      <c r="R270" s="416">
        <f t="shared" si="2"/>
        <v>8.682</v>
      </c>
      <c r="S270" s="417" t="s">
        <v>34</v>
      </c>
      <c r="T270" s="413"/>
      <c r="U270" s="563"/>
    </row>
    <row r="271" spans="2:21" s="320" customFormat="1" ht="22.5" customHeight="1" outlineLevel="2" collapsed="1">
      <c r="B271" s="321"/>
      <c r="C271" s="394" t="s">
        <v>389</v>
      </c>
      <c r="D271" s="394" t="s">
        <v>218</v>
      </c>
      <c r="E271" s="461" t="s">
        <v>2548</v>
      </c>
      <c r="F271" s="479" t="s">
        <v>2549</v>
      </c>
      <c r="G271" s="397" t="s">
        <v>221</v>
      </c>
      <c r="H271" s="398">
        <v>175.232</v>
      </c>
      <c r="I271" s="399">
        <v>22.7</v>
      </c>
      <c r="J271" s="561">
        <f>ROUND(I271*H271,2)</f>
        <v>3977.77</v>
      </c>
      <c r="K271" s="561"/>
      <c r="L271" s="398"/>
      <c r="M271" s="399">
        <v>22.7</v>
      </c>
      <c r="N271" s="613">
        <f>ROUND(M271*L271,2)</f>
        <v>0</v>
      </c>
      <c r="O271" s="401"/>
      <c r="P271" s="399">
        <v>22.7</v>
      </c>
      <c r="Q271" s="400">
        <f>ROUND(P271*O271,2)</f>
        <v>0</v>
      </c>
      <c r="R271" s="601">
        <f t="shared" si="2"/>
        <v>175.232</v>
      </c>
      <c r="S271" s="399">
        <v>22.7</v>
      </c>
      <c r="T271" s="561">
        <f>ROUND(S271*R271,2)</f>
        <v>3977.77</v>
      </c>
      <c r="U271" s="548"/>
    </row>
    <row r="272" spans="2:21" s="411" customFormat="1" ht="13.5" hidden="1" outlineLevel="3">
      <c r="B272" s="402"/>
      <c r="C272" s="403"/>
      <c r="D272" s="404" t="s">
        <v>223</v>
      </c>
      <c r="E272" s="407" t="s">
        <v>34</v>
      </c>
      <c r="F272" s="481" t="s">
        <v>2588</v>
      </c>
      <c r="G272" s="403"/>
      <c r="H272" s="407" t="s">
        <v>34</v>
      </c>
      <c r="I272" s="408" t="s">
        <v>34</v>
      </c>
      <c r="J272" s="403"/>
      <c r="K272" s="403"/>
      <c r="L272" s="407"/>
      <c r="M272" s="408" t="s">
        <v>34</v>
      </c>
      <c r="N272" s="403"/>
      <c r="O272" s="410"/>
      <c r="P272" s="408" t="s">
        <v>34</v>
      </c>
      <c r="Q272" s="409"/>
      <c r="R272" s="407" t="e">
        <f t="shared" si="2"/>
        <v>#VALUE!</v>
      </c>
      <c r="S272" s="408" t="s">
        <v>34</v>
      </c>
      <c r="T272" s="403"/>
      <c r="U272" s="562"/>
    </row>
    <row r="273" spans="2:21" s="420" customFormat="1" ht="13.5" hidden="1" outlineLevel="3">
      <c r="B273" s="412"/>
      <c r="C273" s="413"/>
      <c r="D273" s="404" t="s">
        <v>223</v>
      </c>
      <c r="E273" s="462" t="s">
        <v>34</v>
      </c>
      <c r="F273" s="480" t="s">
        <v>2513</v>
      </c>
      <c r="G273" s="413"/>
      <c r="H273" s="416">
        <v>175.232</v>
      </c>
      <c r="I273" s="417" t="s">
        <v>34</v>
      </c>
      <c r="J273" s="413"/>
      <c r="K273" s="413"/>
      <c r="L273" s="416"/>
      <c r="M273" s="417" t="s">
        <v>34</v>
      </c>
      <c r="N273" s="413"/>
      <c r="O273" s="419"/>
      <c r="P273" s="417" t="s">
        <v>34</v>
      </c>
      <c r="Q273" s="418"/>
      <c r="R273" s="416">
        <f t="shared" si="2"/>
        <v>175.232</v>
      </c>
      <c r="S273" s="417" t="s">
        <v>34</v>
      </c>
      <c r="T273" s="413"/>
      <c r="U273" s="563"/>
    </row>
    <row r="274" spans="2:21" s="320" customFormat="1" ht="22.5" customHeight="1" outlineLevel="2" collapsed="1">
      <c r="B274" s="321"/>
      <c r="C274" s="394" t="s">
        <v>390</v>
      </c>
      <c r="D274" s="394" t="s">
        <v>218</v>
      </c>
      <c r="E274" s="461" t="s">
        <v>816</v>
      </c>
      <c r="F274" s="479" t="s">
        <v>817</v>
      </c>
      <c r="G274" s="397" t="s">
        <v>221</v>
      </c>
      <c r="H274" s="398">
        <v>4.524</v>
      </c>
      <c r="I274" s="399">
        <v>36.1</v>
      </c>
      <c r="J274" s="561">
        <f>ROUND(I274*H274,2)</f>
        <v>163.32</v>
      </c>
      <c r="K274" s="561"/>
      <c r="L274" s="398"/>
      <c r="M274" s="399">
        <v>36.1</v>
      </c>
      <c r="N274" s="613">
        <f>ROUND(M274*L274,2)</f>
        <v>0</v>
      </c>
      <c r="O274" s="401"/>
      <c r="P274" s="399">
        <v>36.1</v>
      </c>
      <c r="Q274" s="400">
        <f>ROUND(P274*O274,2)</f>
        <v>0</v>
      </c>
      <c r="R274" s="601">
        <f t="shared" si="2"/>
        <v>4.524</v>
      </c>
      <c r="S274" s="399">
        <v>36.1</v>
      </c>
      <c r="T274" s="561">
        <f>ROUND(S274*R274,2)</f>
        <v>163.32</v>
      </c>
      <c r="U274" s="548"/>
    </row>
    <row r="275" spans="2:21" s="420" customFormat="1" ht="13.5" hidden="1" outlineLevel="3">
      <c r="B275" s="412"/>
      <c r="C275" s="413"/>
      <c r="D275" s="404" t="s">
        <v>223</v>
      </c>
      <c r="E275" s="462" t="s">
        <v>34</v>
      </c>
      <c r="F275" s="480" t="s">
        <v>728</v>
      </c>
      <c r="G275" s="413"/>
      <c r="H275" s="416">
        <v>4.524</v>
      </c>
      <c r="I275" s="417" t="s">
        <v>34</v>
      </c>
      <c r="J275" s="413"/>
      <c r="K275" s="413"/>
      <c r="L275" s="416"/>
      <c r="M275" s="417" t="s">
        <v>34</v>
      </c>
      <c r="N275" s="413"/>
      <c r="O275" s="419"/>
      <c r="P275" s="417" t="s">
        <v>34</v>
      </c>
      <c r="Q275" s="418"/>
      <c r="R275" s="416">
        <f t="shared" si="2"/>
        <v>4.524</v>
      </c>
      <c r="S275" s="417" t="s">
        <v>34</v>
      </c>
      <c r="T275" s="413"/>
      <c r="U275" s="563"/>
    </row>
    <row r="276" spans="2:21" s="320" customFormat="1" ht="22.5" customHeight="1" outlineLevel="2" collapsed="1">
      <c r="B276" s="321"/>
      <c r="C276" s="394" t="s">
        <v>395</v>
      </c>
      <c r="D276" s="394" t="s">
        <v>218</v>
      </c>
      <c r="E276" s="461" t="s">
        <v>327</v>
      </c>
      <c r="F276" s="479" t="s">
        <v>328</v>
      </c>
      <c r="G276" s="397" t="s">
        <v>221</v>
      </c>
      <c r="H276" s="398">
        <v>116.556</v>
      </c>
      <c r="I276" s="399">
        <v>181.1</v>
      </c>
      <c r="J276" s="561">
        <f>ROUND(I276*H276,2)</f>
        <v>21108.29</v>
      </c>
      <c r="K276" s="561"/>
      <c r="L276" s="398"/>
      <c r="M276" s="399">
        <v>181.1</v>
      </c>
      <c r="N276" s="613">
        <f>ROUND(M276*L276,2)</f>
        <v>0</v>
      </c>
      <c r="O276" s="401"/>
      <c r="P276" s="399">
        <v>181.1</v>
      </c>
      <c r="Q276" s="400">
        <f>ROUND(P276*O276,2)</f>
        <v>0</v>
      </c>
      <c r="R276" s="601">
        <f t="shared" si="2"/>
        <v>116.556</v>
      </c>
      <c r="S276" s="399">
        <v>181.1</v>
      </c>
      <c r="T276" s="561">
        <f>ROUND(S276*R276,2)</f>
        <v>21108.29</v>
      </c>
      <c r="U276" s="548"/>
    </row>
    <row r="277" spans="2:21" s="411" customFormat="1" ht="13.5" hidden="1" outlineLevel="3">
      <c r="B277" s="402"/>
      <c r="C277" s="403"/>
      <c r="D277" s="404" t="s">
        <v>223</v>
      </c>
      <c r="E277" s="407" t="s">
        <v>34</v>
      </c>
      <c r="F277" s="481" t="s">
        <v>962</v>
      </c>
      <c r="G277" s="403"/>
      <c r="H277" s="407" t="s">
        <v>34</v>
      </c>
      <c r="I277" s="408" t="s">
        <v>34</v>
      </c>
      <c r="J277" s="403"/>
      <c r="K277" s="403"/>
      <c r="L277" s="407"/>
      <c r="M277" s="408" t="s">
        <v>34</v>
      </c>
      <c r="N277" s="403"/>
      <c r="O277" s="410"/>
      <c r="P277" s="408" t="s">
        <v>34</v>
      </c>
      <c r="Q277" s="409"/>
      <c r="R277" s="407" t="e">
        <f t="shared" si="2"/>
        <v>#VALUE!</v>
      </c>
      <c r="S277" s="408" t="s">
        <v>34</v>
      </c>
      <c r="T277" s="403"/>
      <c r="U277" s="562"/>
    </row>
    <row r="278" spans="2:21" s="420" customFormat="1" ht="13.5" hidden="1" outlineLevel="3">
      <c r="B278" s="412"/>
      <c r="C278" s="413"/>
      <c r="D278" s="404" t="s">
        <v>223</v>
      </c>
      <c r="E278" s="462" t="s">
        <v>34</v>
      </c>
      <c r="F278" s="480" t="s">
        <v>959</v>
      </c>
      <c r="G278" s="413"/>
      <c r="H278" s="416">
        <v>4.524</v>
      </c>
      <c r="I278" s="417" t="s">
        <v>34</v>
      </c>
      <c r="J278" s="413"/>
      <c r="K278" s="413"/>
      <c r="L278" s="416"/>
      <c r="M278" s="417" t="s">
        <v>34</v>
      </c>
      <c r="N278" s="413"/>
      <c r="O278" s="419"/>
      <c r="P278" s="417" t="s">
        <v>34</v>
      </c>
      <c r="Q278" s="418"/>
      <c r="R278" s="416">
        <f t="shared" si="2"/>
        <v>4.524</v>
      </c>
      <c r="S278" s="417" t="s">
        <v>34</v>
      </c>
      <c r="T278" s="413"/>
      <c r="U278" s="563"/>
    </row>
    <row r="279" spans="2:21" s="420" customFormat="1" ht="13.5" hidden="1" outlineLevel="3">
      <c r="B279" s="412"/>
      <c r="C279" s="413"/>
      <c r="D279" s="404" t="s">
        <v>223</v>
      </c>
      <c r="E279" s="462" t="s">
        <v>34</v>
      </c>
      <c r="F279" s="480" t="s">
        <v>2589</v>
      </c>
      <c r="G279" s="413"/>
      <c r="H279" s="416">
        <v>289.415</v>
      </c>
      <c r="I279" s="417" t="s">
        <v>34</v>
      </c>
      <c r="J279" s="413"/>
      <c r="K279" s="413"/>
      <c r="L279" s="416"/>
      <c r="M279" s="417" t="s">
        <v>34</v>
      </c>
      <c r="N279" s="413"/>
      <c r="O279" s="419"/>
      <c r="P279" s="417" t="s">
        <v>34</v>
      </c>
      <c r="Q279" s="418"/>
      <c r="R279" s="416">
        <f t="shared" si="2"/>
        <v>289.415</v>
      </c>
      <c r="S279" s="417" t="s">
        <v>34</v>
      </c>
      <c r="T279" s="413"/>
      <c r="U279" s="563"/>
    </row>
    <row r="280" spans="2:21" s="420" customFormat="1" ht="13.5" hidden="1" outlineLevel="3">
      <c r="B280" s="412"/>
      <c r="C280" s="413"/>
      <c r="D280" s="404" t="s">
        <v>223</v>
      </c>
      <c r="E280" s="462" t="s">
        <v>34</v>
      </c>
      <c r="F280" s="480" t="s">
        <v>2590</v>
      </c>
      <c r="G280" s="413"/>
      <c r="H280" s="416">
        <v>6.872</v>
      </c>
      <c r="I280" s="417" t="s">
        <v>34</v>
      </c>
      <c r="J280" s="413"/>
      <c r="K280" s="413"/>
      <c r="L280" s="416"/>
      <c r="M280" s="417" t="s">
        <v>34</v>
      </c>
      <c r="N280" s="413"/>
      <c r="O280" s="419"/>
      <c r="P280" s="417" t="s">
        <v>34</v>
      </c>
      <c r="Q280" s="418"/>
      <c r="R280" s="416">
        <f t="shared" si="2"/>
        <v>6.872</v>
      </c>
      <c r="S280" s="417" t="s">
        <v>34</v>
      </c>
      <c r="T280" s="413"/>
      <c r="U280" s="563"/>
    </row>
    <row r="281" spans="2:21" s="411" customFormat="1" ht="13.5" hidden="1" outlineLevel="3">
      <c r="B281" s="402"/>
      <c r="C281" s="403"/>
      <c r="D281" s="404" t="s">
        <v>223</v>
      </c>
      <c r="E281" s="407" t="s">
        <v>34</v>
      </c>
      <c r="F281" s="481" t="s">
        <v>2591</v>
      </c>
      <c r="G281" s="403"/>
      <c r="H281" s="407" t="s">
        <v>34</v>
      </c>
      <c r="I281" s="408" t="s">
        <v>34</v>
      </c>
      <c r="J281" s="403"/>
      <c r="K281" s="403"/>
      <c r="L281" s="407"/>
      <c r="M281" s="408" t="s">
        <v>34</v>
      </c>
      <c r="N281" s="403"/>
      <c r="O281" s="410"/>
      <c r="P281" s="408" t="s">
        <v>34</v>
      </c>
      <c r="Q281" s="409"/>
      <c r="R281" s="407" t="e">
        <f t="shared" si="2"/>
        <v>#VALUE!</v>
      </c>
      <c r="S281" s="408" t="s">
        <v>34</v>
      </c>
      <c r="T281" s="403"/>
      <c r="U281" s="562"/>
    </row>
    <row r="282" spans="2:21" s="420" customFormat="1" ht="13.5" hidden="1" outlineLevel="3">
      <c r="B282" s="412"/>
      <c r="C282" s="413"/>
      <c r="D282" s="404" t="s">
        <v>223</v>
      </c>
      <c r="E282" s="462" t="s">
        <v>34</v>
      </c>
      <c r="F282" s="480" t="s">
        <v>2592</v>
      </c>
      <c r="G282" s="413"/>
      <c r="H282" s="416">
        <v>-175.232</v>
      </c>
      <c r="I282" s="417" t="s">
        <v>34</v>
      </c>
      <c r="J282" s="413"/>
      <c r="K282" s="413"/>
      <c r="L282" s="416"/>
      <c r="M282" s="417" t="s">
        <v>34</v>
      </c>
      <c r="N282" s="413"/>
      <c r="O282" s="419"/>
      <c r="P282" s="417" t="s">
        <v>34</v>
      </c>
      <c r="Q282" s="418"/>
      <c r="R282" s="416">
        <f t="shared" si="2"/>
        <v>-175.232</v>
      </c>
      <c r="S282" s="417" t="s">
        <v>34</v>
      </c>
      <c r="T282" s="413"/>
      <c r="U282" s="563"/>
    </row>
    <row r="283" spans="2:21" s="411" customFormat="1" ht="13.5" hidden="1" outlineLevel="3">
      <c r="B283" s="402"/>
      <c r="C283" s="403"/>
      <c r="D283" s="404" t="s">
        <v>223</v>
      </c>
      <c r="E283" s="407" t="s">
        <v>34</v>
      </c>
      <c r="F283" s="481" t="s">
        <v>2593</v>
      </c>
      <c r="G283" s="403"/>
      <c r="H283" s="407" t="s">
        <v>34</v>
      </c>
      <c r="I283" s="408" t="s">
        <v>34</v>
      </c>
      <c r="J283" s="403"/>
      <c r="K283" s="403"/>
      <c r="L283" s="407"/>
      <c r="M283" s="408" t="s">
        <v>34</v>
      </c>
      <c r="N283" s="403"/>
      <c r="O283" s="410"/>
      <c r="P283" s="408" t="s">
        <v>34</v>
      </c>
      <c r="Q283" s="409"/>
      <c r="R283" s="407" t="e">
        <f t="shared" si="2"/>
        <v>#VALUE!</v>
      </c>
      <c r="S283" s="408" t="s">
        <v>34</v>
      </c>
      <c r="T283" s="403"/>
      <c r="U283" s="562"/>
    </row>
    <row r="284" spans="2:21" s="420" customFormat="1" ht="13.5" hidden="1" outlineLevel="3">
      <c r="B284" s="412"/>
      <c r="C284" s="413"/>
      <c r="D284" s="404" t="s">
        <v>223</v>
      </c>
      <c r="E284" s="462" t="s">
        <v>34</v>
      </c>
      <c r="F284" s="480" t="s">
        <v>2594</v>
      </c>
      <c r="G284" s="413"/>
      <c r="H284" s="416">
        <v>-2.889</v>
      </c>
      <c r="I284" s="417" t="s">
        <v>34</v>
      </c>
      <c r="J284" s="413"/>
      <c r="K284" s="413"/>
      <c r="L284" s="416"/>
      <c r="M284" s="417" t="s">
        <v>34</v>
      </c>
      <c r="N284" s="413"/>
      <c r="O284" s="419"/>
      <c r="P284" s="417" t="s">
        <v>34</v>
      </c>
      <c r="Q284" s="418"/>
      <c r="R284" s="416">
        <f t="shared" si="2"/>
        <v>-2.889</v>
      </c>
      <c r="S284" s="417" t="s">
        <v>34</v>
      </c>
      <c r="T284" s="413"/>
      <c r="U284" s="563"/>
    </row>
    <row r="285" spans="2:21" s="429" customFormat="1" ht="13.5" hidden="1" outlineLevel="3">
      <c r="B285" s="421"/>
      <c r="C285" s="422"/>
      <c r="D285" s="404" t="s">
        <v>223</v>
      </c>
      <c r="E285" s="464" t="s">
        <v>2499</v>
      </c>
      <c r="F285" s="566" t="s">
        <v>227</v>
      </c>
      <c r="G285" s="422"/>
      <c r="H285" s="425">
        <v>122.69</v>
      </c>
      <c r="I285" s="426" t="s">
        <v>34</v>
      </c>
      <c r="J285" s="422"/>
      <c r="K285" s="422"/>
      <c r="L285" s="425"/>
      <c r="M285" s="426" t="s">
        <v>34</v>
      </c>
      <c r="N285" s="422"/>
      <c r="O285" s="428"/>
      <c r="P285" s="426" t="s">
        <v>34</v>
      </c>
      <c r="Q285" s="427"/>
      <c r="R285" s="425">
        <f t="shared" si="2"/>
        <v>122.69</v>
      </c>
      <c r="S285" s="426" t="s">
        <v>34</v>
      </c>
      <c r="T285" s="422"/>
      <c r="U285" s="567"/>
    </row>
    <row r="286" spans="2:21" s="411" customFormat="1" ht="13.5" hidden="1" outlineLevel="3">
      <c r="B286" s="402"/>
      <c r="C286" s="403"/>
      <c r="D286" s="404" t="s">
        <v>223</v>
      </c>
      <c r="E286" s="407" t="s">
        <v>34</v>
      </c>
      <c r="F286" s="481" t="s">
        <v>1458</v>
      </c>
      <c r="G286" s="403"/>
      <c r="H286" s="407" t="s">
        <v>34</v>
      </c>
      <c r="I286" s="408" t="s">
        <v>34</v>
      </c>
      <c r="J286" s="403"/>
      <c r="K286" s="403"/>
      <c r="L286" s="407"/>
      <c r="M286" s="408" t="s">
        <v>34</v>
      </c>
      <c r="N286" s="403"/>
      <c r="O286" s="410"/>
      <c r="P286" s="408" t="s">
        <v>34</v>
      </c>
      <c r="Q286" s="409"/>
      <c r="R286" s="407" t="e">
        <f t="shared" si="2"/>
        <v>#VALUE!</v>
      </c>
      <c r="S286" s="408" t="s">
        <v>34</v>
      </c>
      <c r="T286" s="403"/>
      <c r="U286" s="562"/>
    </row>
    <row r="287" spans="2:21" s="420" customFormat="1" ht="13.5" hidden="1" outlineLevel="3">
      <c r="B287" s="412"/>
      <c r="C287" s="413"/>
      <c r="D287" s="404" t="s">
        <v>223</v>
      </c>
      <c r="E287" s="462" t="s">
        <v>34</v>
      </c>
      <c r="F287" s="480" t="s">
        <v>2595</v>
      </c>
      <c r="G287" s="413"/>
      <c r="H287" s="416">
        <v>116.556</v>
      </c>
      <c r="I287" s="417" t="s">
        <v>34</v>
      </c>
      <c r="J287" s="413"/>
      <c r="K287" s="413"/>
      <c r="L287" s="416"/>
      <c r="M287" s="417" t="s">
        <v>34</v>
      </c>
      <c r="N287" s="413"/>
      <c r="O287" s="419"/>
      <c r="P287" s="417" t="s">
        <v>34</v>
      </c>
      <c r="Q287" s="418"/>
      <c r="R287" s="416">
        <f t="shared" si="2"/>
        <v>116.556</v>
      </c>
      <c r="S287" s="417" t="s">
        <v>34</v>
      </c>
      <c r="T287" s="413"/>
      <c r="U287" s="563"/>
    </row>
    <row r="288" spans="2:21" s="320" customFormat="1" ht="31.5" customHeight="1" outlineLevel="2" collapsed="1">
      <c r="B288" s="321"/>
      <c r="C288" s="394" t="s">
        <v>399</v>
      </c>
      <c r="D288" s="394" t="s">
        <v>218</v>
      </c>
      <c r="E288" s="461" t="s">
        <v>330</v>
      </c>
      <c r="F288" s="479" t="s">
        <v>331</v>
      </c>
      <c r="G288" s="397" t="s">
        <v>221</v>
      </c>
      <c r="H288" s="398">
        <v>1515.228</v>
      </c>
      <c r="I288" s="399">
        <v>6.2</v>
      </c>
      <c r="J288" s="561">
        <f>ROUND(I288*H288,2)</f>
        <v>9394.41</v>
      </c>
      <c r="K288" s="561"/>
      <c r="L288" s="398"/>
      <c r="M288" s="399">
        <v>6.2</v>
      </c>
      <c r="N288" s="613">
        <f>ROUND(M288*L288,2)</f>
        <v>0</v>
      </c>
      <c r="O288" s="401"/>
      <c r="P288" s="399">
        <v>6.2</v>
      </c>
      <c r="Q288" s="400">
        <f>ROUND(P288*O288,2)</f>
        <v>0</v>
      </c>
      <c r="R288" s="601">
        <f t="shared" si="2"/>
        <v>1515.228</v>
      </c>
      <c r="S288" s="399">
        <v>6.2</v>
      </c>
      <c r="T288" s="561">
        <f>ROUND(S288*R288,2)</f>
        <v>9394.41</v>
      </c>
      <c r="U288" s="548"/>
    </row>
    <row r="289" spans="2:21" s="420" customFormat="1" ht="13.5" hidden="1" outlineLevel="3">
      <c r="B289" s="412"/>
      <c r="C289" s="413"/>
      <c r="D289" s="404" t="s">
        <v>223</v>
      </c>
      <c r="E289" s="413"/>
      <c r="F289" s="480" t="s">
        <v>2596</v>
      </c>
      <c r="G289" s="413"/>
      <c r="H289" s="416">
        <v>1515.228</v>
      </c>
      <c r="I289" s="417" t="s">
        <v>34</v>
      </c>
      <c r="J289" s="413"/>
      <c r="K289" s="413"/>
      <c r="L289" s="416"/>
      <c r="M289" s="417" t="s">
        <v>34</v>
      </c>
      <c r="N289" s="413"/>
      <c r="O289" s="419"/>
      <c r="P289" s="417" t="s">
        <v>34</v>
      </c>
      <c r="Q289" s="418"/>
      <c r="R289" s="416">
        <f t="shared" si="2"/>
        <v>1515.228</v>
      </c>
      <c r="S289" s="417" t="s">
        <v>34</v>
      </c>
      <c r="T289" s="413"/>
      <c r="U289" s="563"/>
    </row>
    <row r="290" spans="2:21" s="320" customFormat="1" ht="22.5" customHeight="1" outlineLevel="2" collapsed="1">
      <c r="B290" s="321"/>
      <c r="C290" s="394" t="s">
        <v>402</v>
      </c>
      <c r="D290" s="394" t="s">
        <v>218</v>
      </c>
      <c r="E290" s="461" t="s">
        <v>351</v>
      </c>
      <c r="F290" s="479" t="s">
        <v>352</v>
      </c>
      <c r="G290" s="397" t="s">
        <v>221</v>
      </c>
      <c r="H290" s="398">
        <v>6.135</v>
      </c>
      <c r="I290" s="399">
        <v>181.1</v>
      </c>
      <c r="J290" s="561">
        <f>ROUND(I290*H290,2)</f>
        <v>1111.05</v>
      </c>
      <c r="K290" s="561"/>
      <c r="L290" s="398"/>
      <c r="M290" s="399">
        <v>181.1</v>
      </c>
      <c r="N290" s="613">
        <f>ROUND(M290*L290,2)</f>
        <v>0</v>
      </c>
      <c r="O290" s="401"/>
      <c r="P290" s="399">
        <v>181.1</v>
      </c>
      <c r="Q290" s="400">
        <f>ROUND(P290*O290,2)</f>
        <v>0</v>
      </c>
      <c r="R290" s="601">
        <f t="shared" si="2"/>
        <v>6.135</v>
      </c>
      <c r="S290" s="399">
        <v>181.1</v>
      </c>
      <c r="T290" s="561">
        <f>ROUND(S290*R290,2)</f>
        <v>1111.05</v>
      </c>
      <c r="U290" s="548"/>
    </row>
    <row r="291" spans="2:21" s="411" customFormat="1" ht="13.5" hidden="1" outlineLevel="3">
      <c r="B291" s="402"/>
      <c r="C291" s="403"/>
      <c r="D291" s="404" t="s">
        <v>223</v>
      </c>
      <c r="E291" s="407" t="s">
        <v>34</v>
      </c>
      <c r="F291" s="481" t="s">
        <v>1443</v>
      </c>
      <c r="G291" s="403"/>
      <c r="H291" s="407" t="s">
        <v>34</v>
      </c>
      <c r="I291" s="408" t="s">
        <v>34</v>
      </c>
      <c r="J291" s="403"/>
      <c r="K291" s="403"/>
      <c r="L291" s="407"/>
      <c r="M291" s="408" t="s">
        <v>34</v>
      </c>
      <c r="N291" s="403"/>
      <c r="O291" s="410"/>
      <c r="P291" s="408" t="s">
        <v>34</v>
      </c>
      <c r="Q291" s="409"/>
      <c r="R291" s="407" t="e">
        <f t="shared" si="2"/>
        <v>#VALUE!</v>
      </c>
      <c r="S291" s="408" t="s">
        <v>34</v>
      </c>
      <c r="T291" s="403"/>
      <c r="U291" s="562"/>
    </row>
    <row r="292" spans="2:21" s="420" customFormat="1" ht="13.5" hidden="1" outlineLevel="3">
      <c r="B292" s="412"/>
      <c r="C292" s="413"/>
      <c r="D292" s="404" t="s">
        <v>223</v>
      </c>
      <c r="E292" s="462" t="s">
        <v>34</v>
      </c>
      <c r="F292" s="480" t="s">
        <v>2597</v>
      </c>
      <c r="G292" s="413"/>
      <c r="H292" s="416">
        <v>6.135</v>
      </c>
      <c r="I292" s="417" t="s">
        <v>34</v>
      </c>
      <c r="J292" s="413"/>
      <c r="K292" s="413"/>
      <c r="L292" s="416"/>
      <c r="M292" s="417" t="s">
        <v>34</v>
      </c>
      <c r="N292" s="413"/>
      <c r="O292" s="419"/>
      <c r="P292" s="417" t="s">
        <v>34</v>
      </c>
      <c r="Q292" s="418"/>
      <c r="R292" s="416">
        <f t="shared" si="2"/>
        <v>6.135</v>
      </c>
      <c r="S292" s="417" t="s">
        <v>34</v>
      </c>
      <c r="T292" s="413"/>
      <c r="U292" s="563"/>
    </row>
    <row r="293" spans="2:21" s="320" customFormat="1" ht="31.5" customHeight="1" outlineLevel="2" collapsed="1">
      <c r="B293" s="321"/>
      <c r="C293" s="394" t="s">
        <v>406</v>
      </c>
      <c r="D293" s="394" t="s">
        <v>218</v>
      </c>
      <c r="E293" s="461" t="s">
        <v>354</v>
      </c>
      <c r="F293" s="479" t="s">
        <v>355</v>
      </c>
      <c r="G293" s="397" t="s">
        <v>221</v>
      </c>
      <c r="H293" s="398">
        <v>79.755</v>
      </c>
      <c r="I293" s="399">
        <v>6.2</v>
      </c>
      <c r="J293" s="561">
        <f>ROUND(I293*H293,2)</f>
        <v>494.48</v>
      </c>
      <c r="K293" s="561"/>
      <c r="L293" s="398"/>
      <c r="M293" s="399">
        <v>6.2</v>
      </c>
      <c r="N293" s="613">
        <f>ROUND(M293*L293,2)</f>
        <v>0</v>
      </c>
      <c r="O293" s="401"/>
      <c r="P293" s="399">
        <v>6.2</v>
      </c>
      <c r="Q293" s="400">
        <f>ROUND(P293*O293,2)</f>
        <v>0</v>
      </c>
      <c r="R293" s="601">
        <f t="shared" si="2"/>
        <v>79.755</v>
      </c>
      <c r="S293" s="399">
        <v>6.2</v>
      </c>
      <c r="T293" s="561">
        <f>ROUND(S293*R293,2)</f>
        <v>494.48</v>
      </c>
      <c r="U293" s="548"/>
    </row>
    <row r="294" spans="2:21" s="420" customFormat="1" ht="13.5" hidden="1" outlineLevel="3">
      <c r="B294" s="412"/>
      <c r="C294" s="413"/>
      <c r="D294" s="404" t="s">
        <v>223</v>
      </c>
      <c r="E294" s="413"/>
      <c r="F294" s="480" t="s">
        <v>2598</v>
      </c>
      <c r="G294" s="413"/>
      <c r="H294" s="416">
        <v>79.755</v>
      </c>
      <c r="I294" s="417" t="s">
        <v>34</v>
      </c>
      <c r="J294" s="413"/>
      <c r="K294" s="413"/>
      <c r="L294" s="416"/>
      <c r="M294" s="417" t="s">
        <v>34</v>
      </c>
      <c r="N294" s="413"/>
      <c r="O294" s="419"/>
      <c r="P294" s="417" t="s">
        <v>34</v>
      </c>
      <c r="Q294" s="418"/>
      <c r="R294" s="416">
        <f t="shared" si="2"/>
        <v>79.755</v>
      </c>
      <c r="S294" s="417" t="s">
        <v>34</v>
      </c>
      <c r="T294" s="413"/>
      <c r="U294" s="563"/>
    </row>
    <row r="295" spans="2:21" s="320" customFormat="1" ht="22.5" customHeight="1" outlineLevel="2" collapsed="1">
      <c r="B295" s="321"/>
      <c r="C295" s="394" t="s">
        <v>411</v>
      </c>
      <c r="D295" s="394" t="s">
        <v>218</v>
      </c>
      <c r="E295" s="461" t="s">
        <v>2599</v>
      </c>
      <c r="F295" s="479" t="s">
        <v>2600</v>
      </c>
      <c r="G295" s="397" t="s">
        <v>221</v>
      </c>
      <c r="H295" s="398">
        <v>122.69</v>
      </c>
      <c r="I295" s="399">
        <v>167.2</v>
      </c>
      <c r="J295" s="561">
        <f>ROUND(I295*H295,2)</f>
        <v>20513.77</v>
      </c>
      <c r="K295" s="561"/>
      <c r="L295" s="398"/>
      <c r="M295" s="399">
        <v>167.2</v>
      </c>
      <c r="N295" s="613">
        <f>ROUND(M295*L295,2)</f>
        <v>0</v>
      </c>
      <c r="O295" s="401"/>
      <c r="P295" s="399">
        <v>167.2</v>
      </c>
      <c r="Q295" s="400">
        <f>ROUND(P295*O295,2)</f>
        <v>0</v>
      </c>
      <c r="R295" s="601">
        <f t="shared" si="2"/>
        <v>122.69</v>
      </c>
      <c r="S295" s="399">
        <v>167.2</v>
      </c>
      <c r="T295" s="561">
        <f>ROUND(S295*R295,2)</f>
        <v>20513.77</v>
      </c>
      <c r="U295" s="548"/>
    </row>
    <row r="296" spans="2:21" s="420" customFormat="1" ht="13.5" hidden="1" outlineLevel="3">
      <c r="B296" s="412"/>
      <c r="C296" s="413"/>
      <c r="D296" s="404" t="s">
        <v>223</v>
      </c>
      <c r="E296" s="462" t="s">
        <v>34</v>
      </c>
      <c r="F296" s="480" t="s">
        <v>2499</v>
      </c>
      <c r="G296" s="413"/>
      <c r="H296" s="416">
        <v>122.69</v>
      </c>
      <c r="I296" s="417" t="s">
        <v>34</v>
      </c>
      <c r="J296" s="413"/>
      <c r="K296" s="413"/>
      <c r="L296" s="416"/>
      <c r="M296" s="417" t="s">
        <v>34</v>
      </c>
      <c r="N296" s="413"/>
      <c r="O296" s="419"/>
      <c r="P296" s="417" t="s">
        <v>34</v>
      </c>
      <c r="Q296" s="418"/>
      <c r="R296" s="416">
        <f t="shared" si="2"/>
        <v>122.69</v>
      </c>
      <c r="S296" s="417" t="s">
        <v>34</v>
      </c>
      <c r="T296" s="413"/>
      <c r="U296" s="563"/>
    </row>
    <row r="297" spans="2:21" s="320" customFormat="1" ht="22.5" customHeight="1" outlineLevel="2" collapsed="1">
      <c r="B297" s="321"/>
      <c r="C297" s="394" t="s">
        <v>415</v>
      </c>
      <c r="D297" s="394" t="s">
        <v>218</v>
      </c>
      <c r="E297" s="461" t="s">
        <v>275</v>
      </c>
      <c r="F297" s="479" t="s">
        <v>276</v>
      </c>
      <c r="G297" s="397" t="s">
        <v>221</v>
      </c>
      <c r="H297" s="398">
        <v>175.232</v>
      </c>
      <c r="I297" s="399">
        <v>75.2</v>
      </c>
      <c r="J297" s="561">
        <f>ROUND(I297*H297,2)</f>
        <v>13177.45</v>
      </c>
      <c r="K297" s="561"/>
      <c r="L297" s="398"/>
      <c r="M297" s="399">
        <v>75.2</v>
      </c>
      <c r="N297" s="613">
        <f>ROUND(M297*L297,2)</f>
        <v>0</v>
      </c>
      <c r="O297" s="401"/>
      <c r="P297" s="399">
        <v>75.2</v>
      </c>
      <c r="Q297" s="400">
        <f>ROUND(P297*O297,2)</f>
        <v>0</v>
      </c>
      <c r="R297" s="601">
        <f t="shared" si="2"/>
        <v>175.232</v>
      </c>
      <c r="S297" s="399">
        <v>75.2</v>
      </c>
      <c r="T297" s="561">
        <f>ROUND(S297*R297,2)</f>
        <v>13177.45</v>
      </c>
      <c r="U297" s="548"/>
    </row>
    <row r="298" spans="2:21" s="411" customFormat="1" ht="13.5" hidden="1" outlineLevel="3">
      <c r="B298" s="402"/>
      <c r="C298" s="403"/>
      <c r="D298" s="404" t="s">
        <v>223</v>
      </c>
      <c r="E298" s="407" t="s">
        <v>34</v>
      </c>
      <c r="F298" s="481" t="s">
        <v>746</v>
      </c>
      <c r="G298" s="403"/>
      <c r="H298" s="407" t="s">
        <v>34</v>
      </c>
      <c r="I298" s="408" t="s">
        <v>34</v>
      </c>
      <c r="J298" s="403"/>
      <c r="K298" s="403"/>
      <c r="L298" s="407"/>
      <c r="M298" s="408" t="s">
        <v>34</v>
      </c>
      <c r="N298" s="403"/>
      <c r="O298" s="410"/>
      <c r="P298" s="408" t="s">
        <v>34</v>
      </c>
      <c r="Q298" s="409"/>
      <c r="R298" s="407" t="e">
        <f t="shared" si="2"/>
        <v>#VALUE!</v>
      </c>
      <c r="S298" s="408" t="s">
        <v>34</v>
      </c>
      <c r="T298" s="403"/>
      <c r="U298" s="562"/>
    </row>
    <row r="299" spans="2:21" s="411" customFormat="1" ht="13.5" hidden="1" outlineLevel="3">
      <c r="B299" s="402"/>
      <c r="C299" s="403"/>
      <c r="D299" s="404" t="s">
        <v>223</v>
      </c>
      <c r="E299" s="407" t="s">
        <v>34</v>
      </c>
      <c r="F299" s="481" t="s">
        <v>747</v>
      </c>
      <c r="G299" s="403"/>
      <c r="H299" s="407" t="s">
        <v>34</v>
      </c>
      <c r="I299" s="408" t="s">
        <v>34</v>
      </c>
      <c r="J299" s="403"/>
      <c r="K299" s="403"/>
      <c r="L299" s="407"/>
      <c r="M299" s="408" t="s">
        <v>34</v>
      </c>
      <c r="N299" s="403"/>
      <c r="O299" s="410"/>
      <c r="P299" s="408" t="s">
        <v>34</v>
      </c>
      <c r="Q299" s="409"/>
      <c r="R299" s="407" t="e">
        <f t="shared" si="2"/>
        <v>#VALUE!</v>
      </c>
      <c r="S299" s="408" t="s">
        <v>34</v>
      </c>
      <c r="T299" s="403"/>
      <c r="U299" s="562"/>
    </row>
    <row r="300" spans="2:21" s="420" customFormat="1" ht="13.5" hidden="1" outlineLevel="3">
      <c r="B300" s="412"/>
      <c r="C300" s="413"/>
      <c r="D300" s="404" t="s">
        <v>223</v>
      </c>
      <c r="E300" s="462" t="s">
        <v>34</v>
      </c>
      <c r="F300" s="480" t="s">
        <v>2509</v>
      </c>
      <c r="G300" s="413"/>
      <c r="H300" s="416">
        <v>314.722</v>
      </c>
      <c r="I300" s="417" t="s">
        <v>34</v>
      </c>
      <c r="J300" s="413"/>
      <c r="K300" s="413"/>
      <c r="L300" s="416"/>
      <c r="M300" s="417" t="s">
        <v>34</v>
      </c>
      <c r="N300" s="413"/>
      <c r="O300" s="419"/>
      <c r="P300" s="417" t="s">
        <v>34</v>
      </c>
      <c r="Q300" s="418"/>
      <c r="R300" s="416">
        <f t="shared" si="2"/>
        <v>314.722</v>
      </c>
      <c r="S300" s="417" t="s">
        <v>34</v>
      </c>
      <c r="T300" s="413"/>
      <c r="U300" s="563"/>
    </row>
    <row r="301" spans="2:21" s="411" customFormat="1" ht="13.5" hidden="1" outlineLevel="3">
      <c r="B301" s="402"/>
      <c r="C301" s="403"/>
      <c r="D301" s="404" t="s">
        <v>223</v>
      </c>
      <c r="E301" s="407" t="s">
        <v>34</v>
      </c>
      <c r="F301" s="481" t="s">
        <v>749</v>
      </c>
      <c r="G301" s="403"/>
      <c r="H301" s="407" t="s">
        <v>34</v>
      </c>
      <c r="I301" s="408" t="s">
        <v>34</v>
      </c>
      <c r="J301" s="403"/>
      <c r="K301" s="403"/>
      <c r="L301" s="407"/>
      <c r="M301" s="408" t="s">
        <v>34</v>
      </c>
      <c r="N301" s="403"/>
      <c r="O301" s="410"/>
      <c r="P301" s="408" t="s">
        <v>34</v>
      </c>
      <c r="Q301" s="409"/>
      <c r="R301" s="407" t="e">
        <f t="shared" si="2"/>
        <v>#VALUE!</v>
      </c>
      <c r="S301" s="408" t="s">
        <v>34</v>
      </c>
      <c r="T301" s="403"/>
      <c r="U301" s="562"/>
    </row>
    <row r="302" spans="2:21" s="411" customFormat="1" ht="13.5" hidden="1" outlineLevel="3">
      <c r="B302" s="402"/>
      <c r="C302" s="403"/>
      <c r="D302" s="404" t="s">
        <v>223</v>
      </c>
      <c r="E302" s="407" t="s">
        <v>34</v>
      </c>
      <c r="F302" s="481" t="s">
        <v>2601</v>
      </c>
      <c r="G302" s="403"/>
      <c r="H302" s="407" t="s">
        <v>34</v>
      </c>
      <c r="I302" s="408" t="s">
        <v>34</v>
      </c>
      <c r="J302" s="403"/>
      <c r="K302" s="403"/>
      <c r="L302" s="407"/>
      <c r="M302" s="408" t="s">
        <v>34</v>
      </c>
      <c r="N302" s="403"/>
      <c r="O302" s="410"/>
      <c r="P302" s="408" t="s">
        <v>34</v>
      </c>
      <c r="Q302" s="409"/>
      <c r="R302" s="407" t="e">
        <f t="shared" si="2"/>
        <v>#VALUE!</v>
      </c>
      <c r="S302" s="408" t="s">
        <v>34</v>
      </c>
      <c r="T302" s="403"/>
      <c r="U302" s="562"/>
    </row>
    <row r="303" spans="2:21" s="420" customFormat="1" ht="13.5" hidden="1" outlineLevel="3">
      <c r="B303" s="412"/>
      <c r="C303" s="413"/>
      <c r="D303" s="404" t="s">
        <v>223</v>
      </c>
      <c r="E303" s="462" t="s">
        <v>34</v>
      </c>
      <c r="F303" s="480" t="s">
        <v>2602</v>
      </c>
      <c r="G303" s="413"/>
      <c r="H303" s="416">
        <v>-11.05</v>
      </c>
      <c r="I303" s="417" t="s">
        <v>34</v>
      </c>
      <c r="J303" s="413"/>
      <c r="K303" s="413"/>
      <c r="L303" s="416"/>
      <c r="M303" s="417" t="s">
        <v>34</v>
      </c>
      <c r="N303" s="413"/>
      <c r="O303" s="419"/>
      <c r="P303" s="417" t="s">
        <v>34</v>
      </c>
      <c r="Q303" s="418"/>
      <c r="R303" s="416">
        <f t="shared" si="2"/>
        <v>-11.05</v>
      </c>
      <c r="S303" s="417" t="s">
        <v>34</v>
      </c>
      <c r="T303" s="413"/>
      <c r="U303" s="563"/>
    </row>
    <row r="304" spans="2:21" s="420" customFormat="1" ht="13.5" hidden="1" outlineLevel="3">
      <c r="B304" s="412"/>
      <c r="C304" s="413"/>
      <c r="D304" s="404" t="s">
        <v>223</v>
      </c>
      <c r="E304" s="462" t="s">
        <v>34</v>
      </c>
      <c r="F304" s="480" t="s">
        <v>2603</v>
      </c>
      <c r="G304" s="413"/>
      <c r="H304" s="416">
        <v>-27.873</v>
      </c>
      <c r="I304" s="417" t="s">
        <v>34</v>
      </c>
      <c r="J304" s="413"/>
      <c r="K304" s="413"/>
      <c r="L304" s="416"/>
      <c r="M304" s="417" t="s">
        <v>34</v>
      </c>
      <c r="N304" s="413"/>
      <c r="O304" s="419"/>
      <c r="P304" s="417" t="s">
        <v>34</v>
      </c>
      <c r="Q304" s="418"/>
      <c r="R304" s="416">
        <f t="shared" si="2"/>
        <v>-27.873</v>
      </c>
      <c r="S304" s="417" t="s">
        <v>34</v>
      </c>
      <c r="T304" s="413"/>
      <c r="U304" s="563"/>
    </row>
    <row r="305" spans="2:21" s="420" customFormat="1" ht="13.5" hidden="1" outlineLevel="3">
      <c r="B305" s="412"/>
      <c r="C305" s="413"/>
      <c r="D305" s="404" t="s">
        <v>223</v>
      </c>
      <c r="E305" s="462" t="s">
        <v>34</v>
      </c>
      <c r="F305" s="480" t="s">
        <v>2604</v>
      </c>
      <c r="G305" s="413"/>
      <c r="H305" s="416">
        <v>-12.962</v>
      </c>
      <c r="I305" s="417" t="s">
        <v>34</v>
      </c>
      <c r="J305" s="413"/>
      <c r="K305" s="413"/>
      <c r="L305" s="416"/>
      <c r="M305" s="417" t="s">
        <v>34</v>
      </c>
      <c r="N305" s="413"/>
      <c r="O305" s="419"/>
      <c r="P305" s="417" t="s">
        <v>34</v>
      </c>
      <c r="Q305" s="418"/>
      <c r="R305" s="416">
        <f aca="true" t="shared" si="3" ref="R305:R368">H305+L305+O305</f>
        <v>-12.962</v>
      </c>
      <c r="S305" s="417" t="s">
        <v>34</v>
      </c>
      <c r="T305" s="413"/>
      <c r="U305" s="563"/>
    </row>
    <row r="306" spans="2:21" s="411" customFormat="1" ht="13.5" hidden="1" outlineLevel="3">
      <c r="B306" s="402"/>
      <c r="C306" s="403"/>
      <c r="D306" s="404" t="s">
        <v>223</v>
      </c>
      <c r="E306" s="407" t="s">
        <v>34</v>
      </c>
      <c r="F306" s="481" t="s">
        <v>500</v>
      </c>
      <c r="G306" s="403"/>
      <c r="H306" s="407" t="s">
        <v>34</v>
      </c>
      <c r="I306" s="408" t="s">
        <v>34</v>
      </c>
      <c r="J306" s="403"/>
      <c r="K306" s="403"/>
      <c r="L306" s="407"/>
      <c r="M306" s="408" t="s">
        <v>34</v>
      </c>
      <c r="N306" s="403"/>
      <c r="O306" s="410"/>
      <c r="P306" s="408" t="s">
        <v>34</v>
      </c>
      <c r="Q306" s="409"/>
      <c r="R306" s="407" t="e">
        <f t="shared" si="3"/>
        <v>#VALUE!</v>
      </c>
      <c r="S306" s="408" t="s">
        <v>34</v>
      </c>
      <c r="T306" s="403"/>
      <c r="U306" s="562"/>
    </row>
    <row r="307" spans="2:21" s="411" customFormat="1" ht="13.5" hidden="1" outlineLevel="3">
      <c r="B307" s="402"/>
      <c r="C307" s="403"/>
      <c r="D307" s="404" t="s">
        <v>223</v>
      </c>
      <c r="E307" s="407" t="s">
        <v>34</v>
      </c>
      <c r="F307" s="481" t="s">
        <v>2605</v>
      </c>
      <c r="G307" s="403"/>
      <c r="H307" s="407" t="s">
        <v>34</v>
      </c>
      <c r="I307" s="408" t="s">
        <v>34</v>
      </c>
      <c r="J307" s="403"/>
      <c r="K307" s="403"/>
      <c r="L307" s="407"/>
      <c r="M307" s="408" t="s">
        <v>34</v>
      </c>
      <c r="N307" s="403"/>
      <c r="O307" s="410"/>
      <c r="P307" s="408" t="s">
        <v>34</v>
      </c>
      <c r="Q307" s="409"/>
      <c r="R307" s="407" t="e">
        <f t="shared" si="3"/>
        <v>#VALUE!</v>
      </c>
      <c r="S307" s="408" t="s">
        <v>34</v>
      </c>
      <c r="T307" s="403"/>
      <c r="U307" s="562"/>
    </row>
    <row r="308" spans="2:21" s="420" customFormat="1" ht="13.5" hidden="1" outlineLevel="3">
      <c r="B308" s="412"/>
      <c r="C308" s="413"/>
      <c r="D308" s="404" t="s">
        <v>223</v>
      </c>
      <c r="E308" s="462" t="s">
        <v>34</v>
      </c>
      <c r="F308" s="480" t="s">
        <v>2606</v>
      </c>
      <c r="G308" s="413"/>
      <c r="H308" s="416">
        <v>-16.9</v>
      </c>
      <c r="I308" s="417" t="s">
        <v>34</v>
      </c>
      <c r="J308" s="413"/>
      <c r="K308" s="413"/>
      <c r="L308" s="416"/>
      <c r="M308" s="417" t="s">
        <v>34</v>
      </c>
      <c r="N308" s="413"/>
      <c r="O308" s="419"/>
      <c r="P308" s="417" t="s">
        <v>34</v>
      </c>
      <c r="Q308" s="418"/>
      <c r="R308" s="416">
        <f t="shared" si="3"/>
        <v>-16.9</v>
      </c>
      <c r="S308" s="417" t="s">
        <v>34</v>
      </c>
      <c r="T308" s="413"/>
      <c r="U308" s="563"/>
    </row>
    <row r="309" spans="2:21" s="420" customFormat="1" ht="13.5" hidden="1" outlineLevel="3">
      <c r="B309" s="412"/>
      <c r="C309" s="413"/>
      <c r="D309" s="404" t="s">
        <v>223</v>
      </c>
      <c r="E309" s="462" t="s">
        <v>34</v>
      </c>
      <c r="F309" s="480" t="s">
        <v>2607</v>
      </c>
      <c r="G309" s="413"/>
      <c r="H309" s="416">
        <v>-1.323</v>
      </c>
      <c r="I309" s="417" t="s">
        <v>34</v>
      </c>
      <c r="J309" s="413"/>
      <c r="K309" s="413"/>
      <c r="L309" s="416"/>
      <c r="M309" s="417" t="s">
        <v>34</v>
      </c>
      <c r="N309" s="413"/>
      <c r="O309" s="419"/>
      <c r="P309" s="417" t="s">
        <v>34</v>
      </c>
      <c r="Q309" s="418"/>
      <c r="R309" s="416">
        <f t="shared" si="3"/>
        <v>-1.323</v>
      </c>
      <c r="S309" s="417" t="s">
        <v>34</v>
      </c>
      <c r="T309" s="413"/>
      <c r="U309" s="563"/>
    </row>
    <row r="310" spans="2:21" s="420" customFormat="1" ht="13.5" hidden="1" outlineLevel="3">
      <c r="B310" s="412"/>
      <c r="C310" s="413"/>
      <c r="D310" s="404" t="s">
        <v>223</v>
      </c>
      <c r="E310" s="462" t="s">
        <v>34</v>
      </c>
      <c r="F310" s="480" t="s">
        <v>2608</v>
      </c>
      <c r="G310" s="413"/>
      <c r="H310" s="416">
        <v>-1.28</v>
      </c>
      <c r="I310" s="417" t="s">
        <v>34</v>
      </c>
      <c r="J310" s="413"/>
      <c r="K310" s="413"/>
      <c r="L310" s="416"/>
      <c r="M310" s="417" t="s">
        <v>34</v>
      </c>
      <c r="N310" s="413"/>
      <c r="O310" s="419"/>
      <c r="P310" s="417" t="s">
        <v>34</v>
      </c>
      <c r="Q310" s="418"/>
      <c r="R310" s="416">
        <f t="shared" si="3"/>
        <v>-1.28</v>
      </c>
      <c r="S310" s="417" t="s">
        <v>34</v>
      </c>
      <c r="T310" s="413"/>
      <c r="U310" s="563"/>
    </row>
    <row r="311" spans="2:21" s="420" customFormat="1" ht="13.5" hidden="1" outlineLevel="3">
      <c r="B311" s="412"/>
      <c r="C311" s="413"/>
      <c r="D311" s="404" t="s">
        <v>223</v>
      </c>
      <c r="E311" s="462" t="s">
        <v>34</v>
      </c>
      <c r="F311" s="480" t="s">
        <v>2609</v>
      </c>
      <c r="G311" s="413"/>
      <c r="H311" s="416">
        <v>-1.582</v>
      </c>
      <c r="I311" s="417" t="s">
        <v>34</v>
      </c>
      <c r="J311" s="413"/>
      <c r="K311" s="413"/>
      <c r="L311" s="416"/>
      <c r="M311" s="417" t="s">
        <v>34</v>
      </c>
      <c r="N311" s="413"/>
      <c r="O311" s="419"/>
      <c r="P311" s="417" t="s">
        <v>34</v>
      </c>
      <c r="Q311" s="418"/>
      <c r="R311" s="416">
        <f t="shared" si="3"/>
        <v>-1.582</v>
      </c>
      <c r="S311" s="417" t="s">
        <v>34</v>
      </c>
      <c r="T311" s="413"/>
      <c r="U311" s="563"/>
    </row>
    <row r="312" spans="2:21" s="411" customFormat="1" ht="13.5" hidden="1" outlineLevel="3">
      <c r="B312" s="402"/>
      <c r="C312" s="403"/>
      <c r="D312" s="404" t="s">
        <v>223</v>
      </c>
      <c r="E312" s="407" t="s">
        <v>34</v>
      </c>
      <c r="F312" s="481" t="s">
        <v>2610</v>
      </c>
      <c r="G312" s="403"/>
      <c r="H312" s="407" t="s">
        <v>34</v>
      </c>
      <c r="I312" s="408" t="s">
        <v>34</v>
      </c>
      <c r="J312" s="403"/>
      <c r="K312" s="403"/>
      <c r="L312" s="407"/>
      <c r="M312" s="408" t="s">
        <v>34</v>
      </c>
      <c r="N312" s="403"/>
      <c r="O312" s="410"/>
      <c r="P312" s="408" t="s">
        <v>34</v>
      </c>
      <c r="Q312" s="409"/>
      <c r="R312" s="407" t="e">
        <f t="shared" si="3"/>
        <v>#VALUE!</v>
      </c>
      <c r="S312" s="408" t="s">
        <v>34</v>
      </c>
      <c r="T312" s="403"/>
      <c r="U312" s="562"/>
    </row>
    <row r="313" spans="2:21" s="420" customFormat="1" ht="13.5" hidden="1" outlineLevel="3">
      <c r="B313" s="412"/>
      <c r="C313" s="413"/>
      <c r="D313" s="404" t="s">
        <v>223</v>
      </c>
      <c r="E313" s="462" t="s">
        <v>34</v>
      </c>
      <c r="F313" s="480" t="s">
        <v>2606</v>
      </c>
      <c r="G313" s="413"/>
      <c r="H313" s="416">
        <v>-16.9</v>
      </c>
      <c r="I313" s="417" t="s">
        <v>34</v>
      </c>
      <c r="J313" s="413"/>
      <c r="K313" s="413"/>
      <c r="L313" s="416"/>
      <c r="M313" s="417" t="s">
        <v>34</v>
      </c>
      <c r="N313" s="413"/>
      <c r="O313" s="419"/>
      <c r="P313" s="417" t="s">
        <v>34</v>
      </c>
      <c r="Q313" s="418"/>
      <c r="R313" s="416">
        <f t="shared" si="3"/>
        <v>-16.9</v>
      </c>
      <c r="S313" s="417" t="s">
        <v>34</v>
      </c>
      <c r="T313" s="413"/>
      <c r="U313" s="563"/>
    </row>
    <row r="314" spans="2:21" s="420" customFormat="1" ht="13.5" hidden="1" outlineLevel="3">
      <c r="B314" s="412"/>
      <c r="C314" s="413"/>
      <c r="D314" s="404" t="s">
        <v>223</v>
      </c>
      <c r="E314" s="462" t="s">
        <v>34</v>
      </c>
      <c r="F314" s="480" t="s">
        <v>2607</v>
      </c>
      <c r="G314" s="413"/>
      <c r="H314" s="416">
        <v>-1.323</v>
      </c>
      <c r="I314" s="417" t="s">
        <v>34</v>
      </c>
      <c r="J314" s="413"/>
      <c r="K314" s="413"/>
      <c r="L314" s="416"/>
      <c r="M314" s="417" t="s">
        <v>34</v>
      </c>
      <c r="N314" s="413"/>
      <c r="O314" s="419"/>
      <c r="P314" s="417" t="s">
        <v>34</v>
      </c>
      <c r="Q314" s="418"/>
      <c r="R314" s="416">
        <f t="shared" si="3"/>
        <v>-1.323</v>
      </c>
      <c r="S314" s="417" t="s">
        <v>34</v>
      </c>
      <c r="T314" s="413"/>
      <c r="U314" s="563"/>
    </row>
    <row r="315" spans="2:21" s="420" customFormat="1" ht="13.5" hidden="1" outlineLevel="3">
      <c r="B315" s="412"/>
      <c r="C315" s="413"/>
      <c r="D315" s="404" t="s">
        <v>223</v>
      </c>
      <c r="E315" s="462" t="s">
        <v>34</v>
      </c>
      <c r="F315" s="480" t="s">
        <v>2608</v>
      </c>
      <c r="G315" s="413"/>
      <c r="H315" s="416">
        <v>-1.28</v>
      </c>
      <c r="I315" s="417" t="s">
        <v>34</v>
      </c>
      <c r="J315" s="413"/>
      <c r="K315" s="413"/>
      <c r="L315" s="416"/>
      <c r="M315" s="417" t="s">
        <v>34</v>
      </c>
      <c r="N315" s="413"/>
      <c r="O315" s="419"/>
      <c r="P315" s="417" t="s">
        <v>34</v>
      </c>
      <c r="Q315" s="418"/>
      <c r="R315" s="416">
        <f t="shared" si="3"/>
        <v>-1.28</v>
      </c>
      <c r="S315" s="417" t="s">
        <v>34</v>
      </c>
      <c r="T315" s="413"/>
      <c r="U315" s="563"/>
    </row>
    <row r="316" spans="2:21" s="420" customFormat="1" ht="13.5" hidden="1" outlineLevel="3">
      <c r="B316" s="412"/>
      <c r="C316" s="413"/>
      <c r="D316" s="404" t="s">
        <v>223</v>
      </c>
      <c r="E316" s="462" t="s">
        <v>34</v>
      </c>
      <c r="F316" s="480" t="s">
        <v>2611</v>
      </c>
      <c r="G316" s="413"/>
      <c r="H316" s="416">
        <v>-1.642</v>
      </c>
      <c r="I316" s="417" t="s">
        <v>34</v>
      </c>
      <c r="J316" s="413"/>
      <c r="K316" s="413"/>
      <c r="L316" s="416"/>
      <c r="M316" s="417" t="s">
        <v>34</v>
      </c>
      <c r="N316" s="413"/>
      <c r="O316" s="419"/>
      <c r="P316" s="417" t="s">
        <v>34</v>
      </c>
      <c r="Q316" s="418"/>
      <c r="R316" s="416">
        <f t="shared" si="3"/>
        <v>-1.642</v>
      </c>
      <c r="S316" s="417" t="s">
        <v>34</v>
      </c>
      <c r="T316" s="413"/>
      <c r="U316" s="563"/>
    </row>
    <row r="317" spans="2:21" s="411" customFormat="1" ht="13.5" hidden="1" outlineLevel="3">
      <c r="B317" s="402"/>
      <c r="C317" s="403"/>
      <c r="D317" s="404" t="s">
        <v>223</v>
      </c>
      <c r="E317" s="407" t="s">
        <v>34</v>
      </c>
      <c r="F317" s="481" t="s">
        <v>2612</v>
      </c>
      <c r="G317" s="403"/>
      <c r="H317" s="407" t="s">
        <v>34</v>
      </c>
      <c r="I317" s="408" t="s">
        <v>34</v>
      </c>
      <c r="J317" s="403"/>
      <c r="K317" s="403"/>
      <c r="L317" s="407"/>
      <c r="M317" s="408" t="s">
        <v>34</v>
      </c>
      <c r="N317" s="403"/>
      <c r="O317" s="410"/>
      <c r="P317" s="408" t="s">
        <v>34</v>
      </c>
      <c r="Q317" s="409"/>
      <c r="R317" s="407" t="e">
        <f t="shared" si="3"/>
        <v>#VALUE!</v>
      </c>
      <c r="S317" s="408" t="s">
        <v>34</v>
      </c>
      <c r="T317" s="403"/>
      <c r="U317" s="562"/>
    </row>
    <row r="318" spans="2:21" s="420" customFormat="1" ht="13.5" hidden="1" outlineLevel="3">
      <c r="B318" s="412"/>
      <c r="C318" s="413"/>
      <c r="D318" s="404" t="s">
        <v>223</v>
      </c>
      <c r="E318" s="462" t="s">
        <v>34</v>
      </c>
      <c r="F318" s="480" t="s">
        <v>2606</v>
      </c>
      <c r="G318" s="413"/>
      <c r="H318" s="416">
        <v>-16.9</v>
      </c>
      <c r="I318" s="417" t="s">
        <v>34</v>
      </c>
      <c r="J318" s="413"/>
      <c r="K318" s="413"/>
      <c r="L318" s="416"/>
      <c r="M318" s="417" t="s">
        <v>34</v>
      </c>
      <c r="N318" s="413"/>
      <c r="O318" s="419"/>
      <c r="P318" s="417" t="s">
        <v>34</v>
      </c>
      <c r="Q318" s="418"/>
      <c r="R318" s="416">
        <f t="shared" si="3"/>
        <v>-16.9</v>
      </c>
      <c r="S318" s="417" t="s">
        <v>34</v>
      </c>
      <c r="T318" s="413"/>
      <c r="U318" s="563"/>
    </row>
    <row r="319" spans="2:21" s="420" customFormat="1" ht="13.5" hidden="1" outlineLevel="3">
      <c r="B319" s="412"/>
      <c r="C319" s="413"/>
      <c r="D319" s="404" t="s">
        <v>223</v>
      </c>
      <c r="E319" s="462" t="s">
        <v>34</v>
      </c>
      <c r="F319" s="480" t="s">
        <v>2607</v>
      </c>
      <c r="G319" s="413"/>
      <c r="H319" s="416">
        <v>-1.323</v>
      </c>
      <c r="I319" s="417" t="s">
        <v>34</v>
      </c>
      <c r="J319" s="413"/>
      <c r="K319" s="413"/>
      <c r="L319" s="416"/>
      <c r="M319" s="417" t="s">
        <v>34</v>
      </c>
      <c r="N319" s="413"/>
      <c r="O319" s="419"/>
      <c r="P319" s="417" t="s">
        <v>34</v>
      </c>
      <c r="Q319" s="418"/>
      <c r="R319" s="416">
        <f t="shared" si="3"/>
        <v>-1.323</v>
      </c>
      <c r="S319" s="417" t="s">
        <v>34</v>
      </c>
      <c r="T319" s="413"/>
      <c r="U319" s="563"/>
    </row>
    <row r="320" spans="2:21" s="420" customFormat="1" ht="13.5" hidden="1" outlineLevel="3">
      <c r="B320" s="412"/>
      <c r="C320" s="413"/>
      <c r="D320" s="404" t="s">
        <v>223</v>
      </c>
      <c r="E320" s="462" t="s">
        <v>34</v>
      </c>
      <c r="F320" s="480" t="s">
        <v>2608</v>
      </c>
      <c r="G320" s="413"/>
      <c r="H320" s="416">
        <v>-1.28</v>
      </c>
      <c r="I320" s="417" t="s">
        <v>34</v>
      </c>
      <c r="J320" s="413"/>
      <c r="K320" s="413"/>
      <c r="L320" s="416"/>
      <c r="M320" s="417" t="s">
        <v>34</v>
      </c>
      <c r="N320" s="413"/>
      <c r="O320" s="419"/>
      <c r="P320" s="417" t="s">
        <v>34</v>
      </c>
      <c r="Q320" s="418"/>
      <c r="R320" s="416">
        <f t="shared" si="3"/>
        <v>-1.28</v>
      </c>
      <c r="S320" s="417" t="s">
        <v>34</v>
      </c>
      <c r="T320" s="413"/>
      <c r="U320" s="563"/>
    </row>
    <row r="321" spans="2:21" s="420" customFormat="1" ht="13.5" hidden="1" outlineLevel="3">
      <c r="B321" s="412"/>
      <c r="C321" s="413"/>
      <c r="D321" s="404" t="s">
        <v>223</v>
      </c>
      <c r="E321" s="462" t="s">
        <v>34</v>
      </c>
      <c r="F321" s="480" t="s">
        <v>2611</v>
      </c>
      <c r="G321" s="413"/>
      <c r="H321" s="416">
        <v>-1.642</v>
      </c>
      <c r="I321" s="417" t="s">
        <v>34</v>
      </c>
      <c r="J321" s="413"/>
      <c r="K321" s="413"/>
      <c r="L321" s="416"/>
      <c r="M321" s="417" t="s">
        <v>34</v>
      </c>
      <c r="N321" s="413"/>
      <c r="O321" s="419"/>
      <c r="P321" s="417" t="s">
        <v>34</v>
      </c>
      <c r="Q321" s="418"/>
      <c r="R321" s="416">
        <f t="shared" si="3"/>
        <v>-1.642</v>
      </c>
      <c r="S321" s="417" t="s">
        <v>34</v>
      </c>
      <c r="T321" s="413"/>
      <c r="U321" s="563"/>
    </row>
    <row r="322" spans="2:21" s="411" customFormat="1" ht="13.5" hidden="1" outlineLevel="3">
      <c r="B322" s="402"/>
      <c r="C322" s="403"/>
      <c r="D322" s="404" t="s">
        <v>223</v>
      </c>
      <c r="E322" s="407" t="s">
        <v>34</v>
      </c>
      <c r="F322" s="481" t="s">
        <v>2613</v>
      </c>
      <c r="G322" s="403"/>
      <c r="H322" s="407" t="s">
        <v>34</v>
      </c>
      <c r="I322" s="408" t="s">
        <v>34</v>
      </c>
      <c r="J322" s="403"/>
      <c r="K322" s="403"/>
      <c r="L322" s="407"/>
      <c r="M322" s="408" t="s">
        <v>34</v>
      </c>
      <c r="N322" s="403"/>
      <c r="O322" s="410"/>
      <c r="P322" s="408" t="s">
        <v>34</v>
      </c>
      <c r="Q322" s="409"/>
      <c r="R322" s="407" t="e">
        <f t="shared" si="3"/>
        <v>#VALUE!</v>
      </c>
      <c r="S322" s="408" t="s">
        <v>34</v>
      </c>
      <c r="T322" s="403"/>
      <c r="U322" s="562"/>
    </row>
    <row r="323" spans="2:21" s="420" customFormat="1" ht="13.5" hidden="1" outlineLevel="3">
      <c r="B323" s="412"/>
      <c r="C323" s="413"/>
      <c r="D323" s="404" t="s">
        <v>223</v>
      </c>
      <c r="E323" s="462" t="s">
        <v>34</v>
      </c>
      <c r="F323" s="480" t="s">
        <v>2614</v>
      </c>
      <c r="G323" s="413"/>
      <c r="H323" s="416">
        <v>-1.2</v>
      </c>
      <c r="I323" s="417" t="s">
        <v>34</v>
      </c>
      <c r="J323" s="413"/>
      <c r="K323" s="413"/>
      <c r="L323" s="416"/>
      <c r="M323" s="417" t="s">
        <v>34</v>
      </c>
      <c r="N323" s="413"/>
      <c r="O323" s="419"/>
      <c r="P323" s="417" t="s">
        <v>34</v>
      </c>
      <c r="Q323" s="418"/>
      <c r="R323" s="416">
        <f t="shared" si="3"/>
        <v>-1.2</v>
      </c>
      <c r="S323" s="417" t="s">
        <v>34</v>
      </c>
      <c r="T323" s="413"/>
      <c r="U323" s="563"/>
    </row>
    <row r="324" spans="2:21" s="420" customFormat="1" ht="13.5" hidden="1" outlineLevel="3">
      <c r="B324" s="412"/>
      <c r="C324" s="413"/>
      <c r="D324" s="404" t="s">
        <v>223</v>
      </c>
      <c r="E324" s="462" t="s">
        <v>34</v>
      </c>
      <c r="F324" s="480" t="s">
        <v>2608</v>
      </c>
      <c r="G324" s="413"/>
      <c r="H324" s="416">
        <v>-1.28</v>
      </c>
      <c r="I324" s="417" t="s">
        <v>34</v>
      </c>
      <c r="J324" s="413"/>
      <c r="K324" s="413"/>
      <c r="L324" s="416"/>
      <c r="M324" s="417" t="s">
        <v>34</v>
      </c>
      <c r="N324" s="413"/>
      <c r="O324" s="419"/>
      <c r="P324" s="417" t="s">
        <v>34</v>
      </c>
      <c r="Q324" s="418"/>
      <c r="R324" s="416">
        <f t="shared" si="3"/>
        <v>-1.28</v>
      </c>
      <c r="S324" s="417" t="s">
        <v>34</v>
      </c>
      <c r="T324" s="413"/>
      <c r="U324" s="563"/>
    </row>
    <row r="325" spans="2:21" s="420" customFormat="1" ht="13.5" hidden="1" outlineLevel="3">
      <c r="B325" s="412"/>
      <c r="C325" s="413"/>
      <c r="D325" s="404" t="s">
        <v>223</v>
      </c>
      <c r="E325" s="462" t="s">
        <v>34</v>
      </c>
      <c r="F325" s="480" t="s">
        <v>2615</v>
      </c>
      <c r="G325" s="413"/>
      <c r="H325" s="416">
        <v>-1.135</v>
      </c>
      <c r="I325" s="417" t="s">
        <v>34</v>
      </c>
      <c r="J325" s="413"/>
      <c r="K325" s="413"/>
      <c r="L325" s="416"/>
      <c r="M325" s="417" t="s">
        <v>34</v>
      </c>
      <c r="N325" s="413"/>
      <c r="O325" s="419"/>
      <c r="P325" s="417" t="s">
        <v>34</v>
      </c>
      <c r="Q325" s="418"/>
      <c r="R325" s="416">
        <f t="shared" si="3"/>
        <v>-1.135</v>
      </c>
      <c r="S325" s="417" t="s">
        <v>34</v>
      </c>
      <c r="T325" s="413"/>
      <c r="U325" s="563"/>
    </row>
    <row r="326" spans="2:21" s="411" customFormat="1" ht="13.5" hidden="1" outlineLevel="3">
      <c r="B326" s="402"/>
      <c r="C326" s="403"/>
      <c r="D326" s="404" t="s">
        <v>223</v>
      </c>
      <c r="E326" s="407" t="s">
        <v>34</v>
      </c>
      <c r="F326" s="481" t="s">
        <v>502</v>
      </c>
      <c r="G326" s="403"/>
      <c r="H326" s="407" t="s">
        <v>34</v>
      </c>
      <c r="I326" s="408" t="s">
        <v>34</v>
      </c>
      <c r="J326" s="403"/>
      <c r="K326" s="403"/>
      <c r="L326" s="407"/>
      <c r="M326" s="408" t="s">
        <v>34</v>
      </c>
      <c r="N326" s="403"/>
      <c r="O326" s="410"/>
      <c r="P326" s="408" t="s">
        <v>34</v>
      </c>
      <c r="Q326" s="409"/>
      <c r="R326" s="407" t="e">
        <f t="shared" si="3"/>
        <v>#VALUE!</v>
      </c>
      <c r="S326" s="408" t="s">
        <v>34</v>
      </c>
      <c r="T326" s="403"/>
      <c r="U326" s="562"/>
    </row>
    <row r="327" spans="2:21" s="420" customFormat="1" ht="13.5" hidden="1" outlineLevel="3">
      <c r="B327" s="412"/>
      <c r="C327" s="413"/>
      <c r="D327" s="404" t="s">
        <v>223</v>
      </c>
      <c r="E327" s="462" t="s">
        <v>34</v>
      </c>
      <c r="F327" s="480" t="s">
        <v>2565</v>
      </c>
      <c r="G327" s="413"/>
      <c r="H327" s="416">
        <v>-20.615</v>
      </c>
      <c r="I327" s="417" t="s">
        <v>34</v>
      </c>
      <c r="J327" s="413"/>
      <c r="K327" s="413"/>
      <c r="L327" s="416"/>
      <c r="M327" s="417" t="s">
        <v>34</v>
      </c>
      <c r="N327" s="413"/>
      <c r="O327" s="419"/>
      <c r="P327" s="417" t="s">
        <v>34</v>
      </c>
      <c r="Q327" s="418"/>
      <c r="R327" s="416">
        <f t="shared" si="3"/>
        <v>-20.615</v>
      </c>
      <c r="S327" s="417" t="s">
        <v>34</v>
      </c>
      <c r="T327" s="413"/>
      <c r="U327" s="563"/>
    </row>
    <row r="328" spans="2:21" s="429" customFormat="1" ht="13.5" hidden="1" outlineLevel="3">
      <c r="B328" s="421"/>
      <c r="C328" s="422"/>
      <c r="D328" s="404" t="s">
        <v>223</v>
      </c>
      <c r="E328" s="464" t="s">
        <v>2513</v>
      </c>
      <c r="F328" s="566" t="s">
        <v>227</v>
      </c>
      <c r="G328" s="422"/>
      <c r="H328" s="425">
        <v>175.232</v>
      </c>
      <c r="I328" s="426" t="s">
        <v>34</v>
      </c>
      <c r="J328" s="422"/>
      <c r="K328" s="422"/>
      <c r="L328" s="425"/>
      <c r="M328" s="426" t="s">
        <v>34</v>
      </c>
      <c r="N328" s="422"/>
      <c r="O328" s="428"/>
      <c r="P328" s="426" t="s">
        <v>34</v>
      </c>
      <c r="Q328" s="427"/>
      <c r="R328" s="425">
        <f t="shared" si="3"/>
        <v>175.232</v>
      </c>
      <c r="S328" s="426" t="s">
        <v>34</v>
      </c>
      <c r="T328" s="422"/>
      <c r="U328" s="567"/>
    </row>
    <row r="329" spans="2:21" s="320" customFormat="1" ht="22.5" customHeight="1" outlineLevel="2" collapsed="1">
      <c r="B329" s="321"/>
      <c r="C329" s="394" t="s">
        <v>416</v>
      </c>
      <c r="D329" s="394" t="s">
        <v>218</v>
      </c>
      <c r="E329" s="461" t="s">
        <v>2252</v>
      </c>
      <c r="F329" s="479" t="s">
        <v>998</v>
      </c>
      <c r="G329" s="397" t="s">
        <v>221</v>
      </c>
      <c r="H329" s="398">
        <v>175.232</v>
      </c>
      <c r="I329" s="399">
        <v>76.7</v>
      </c>
      <c r="J329" s="561">
        <f>ROUND(I329*H329,2)</f>
        <v>13440.29</v>
      </c>
      <c r="K329" s="561"/>
      <c r="L329" s="398"/>
      <c r="M329" s="399">
        <v>76.7</v>
      </c>
      <c r="N329" s="613">
        <f>ROUND(M329*L329,2)</f>
        <v>0</v>
      </c>
      <c r="O329" s="401"/>
      <c r="P329" s="399">
        <v>76.7</v>
      </c>
      <c r="Q329" s="400">
        <f>ROUND(P329*O329,2)</f>
        <v>0</v>
      </c>
      <c r="R329" s="601">
        <f t="shared" si="3"/>
        <v>175.232</v>
      </c>
      <c r="S329" s="399">
        <v>76.7</v>
      </c>
      <c r="T329" s="561">
        <f>ROUND(S329*R329,2)</f>
        <v>13440.29</v>
      </c>
      <c r="U329" s="548"/>
    </row>
    <row r="330" spans="2:21" s="420" customFormat="1" ht="13.5" hidden="1" outlineLevel="3">
      <c r="B330" s="412"/>
      <c r="C330" s="413"/>
      <c r="D330" s="404" t="s">
        <v>223</v>
      </c>
      <c r="E330" s="462" t="s">
        <v>34</v>
      </c>
      <c r="F330" s="480" t="s">
        <v>2513</v>
      </c>
      <c r="G330" s="413"/>
      <c r="H330" s="416">
        <v>175.232</v>
      </c>
      <c r="I330" s="417" t="s">
        <v>34</v>
      </c>
      <c r="J330" s="413"/>
      <c r="K330" s="413"/>
      <c r="L330" s="416"/>
      <c r="M330" s="417" t="s">
        <v>34</v>
      </c>
      <c r="N330" s="413"/>
      <c r="O330" s="419"/>
      <c r="P330" s="417" t="s">
        <v>34</v>
      </c>
      <c r="Q330" s="418"/>
      <c r="R330" s="416">
        <f t="shared" si="3"/>
        <v>175.232</v>
      </c>
      <c r="S330" s="417" t="s">
        <v>34</v>
      </c>
      <c r="T330" s="413"/>
      <c r="U330" s="563"/>
    </row>
    <row r="331" spans="2:21" s="320" customFormat="1" ht="22.5" customHeight="1" outlineLevel="2" collapsed="1">
      <c r="B331" s="321"/>
      <c r="C331" s="394" t="s">
        <v>418</v>
      </c>
      <c r="D331" s="394" t="s">
        <v>218</v>
      </c>
      <c r="E331" s="461" t="s">
        <v>307</v>
      </c>
      <c r="F331" s="479" t="s">
        <v>308</v>
      </c>
      <c r="G331" s="397" t="s">
        <v>221</v>
      </c>
      <c r="H331" s="398">
        <v>175.232</v>
      </c>
      <c r="I331" s="399">
        <v>36.1</v>
      </c>
      <c r="J331" s="561">
        <f>ROUND(I331*H331,2)</f>
        <v>6325.88</v>
      </c>
      <c r="K331" s="561"/>
      <c r="L331" s="398"/>
      <c r="M331" s="399">
        <v>36.1</v>
      </c>
      <c r="N331" s="613">
        <f>ROUND(M331*L331,2)</f>
        <v>0</v>
      </c>
      <c r="O331" s="401"/>
      <c r="P331" s="399">
        <v>36.1</v>
      </c>
      <c r="Q331" s="400">
        <f>ROUND(P331*O331,2)</f>
        <v>0</v>
      </c>
      <c r="R331" s="601">
        <f t="shared" si="3"/>
        <v>175.232</v>
      </c>
      <c r="S331" s="399">
        <v>36.1</v>
      </c>
      <c r="T331" s="561">
        <f>ROUND(S331*R331,2)</f>
        <v>6325.88</v>
      </c>
      <c r="U331" s="548"/>
    </row>
    <row r="332" spans="2:21" s="411" customFormat="1" ht="13.5" hidden="1" outlineLevel="3">
      <c r="B332" s="402"/>
      <c r="C332" s="403"/>
      <c r="D332" s="404" t="s">
        <v>223</v>
      </c>
      <c r="E332" s="407" t="s">
        <v>34</v>
      </c>
      <c r="F332" s="481" t="s">
        <v>2616</v>
      </c>
      <c r="G332" s="403"/>
      <c r="H332" s="407" t="s">
        <v>34</v>
      </c>
      <c r="I332" s="408" t="s">
        <v>34</v>
      </c>
      <c r="J332" s="403"/>
      <c r="K332" s="403"/>
      <c r="L332" s="407"/>
      <c r="M332" s="408" t="s">
        <v>34</v>
      </c>
      <c r="N332" s="403"/>
      <c r="O332" s="410"/>
      <c r="P332" s="408" t="s">
        <v>34</v>
      </c>
      <c r="Q332" s="409"/>
      <c r="R332" s="407" t="e">
        <f t="shared" si="3"/>
        <v>#VALUE!</v>
      </c>
      <c r="S332" s="408" t="s">
        <v>34</v>
      </c>
      <c r="T332" s="403"/>
      <c r="U332" s="562"/>
    </row>
    <row r="333" spans="2:21" s="420" customFormat="1" ht="13.5" hidden="1" outlineLevel="3">
      <c r="B333" s="412"/>
      <c r="C333" s="413"/>
      <c r="D333" s="404" t="s">
        <v>223</v>
      </c>
      <c r="E333" s="462" t="s">
        <v>34</v>
      </c>
      <c r="F333" s="480" t="s">
        <v>2513</v>
      </c>
      <c r="G333" s="413"/>
      <c r="H333" s="416">
        <v>175.232</v>
      </c>
      <c r="I333" s="417" t="s">
        <v>34</v>
      </c>
      <c r="J333" s="413"/>
      <c r="K333" s="413"/>
      <c r="L333" s="416"/>
      <c r="M333" s="417" t="s">
        <v>34</v>
      </c>
      <c r="N333" s="413"/>
      <c r="O333" s="419"/>
      <c r="P333" s="417" t="s">
        <v>34</v>
      </c>
      <c r="Q333" s="418"/>
      <c r="R333" s="416">
        <f t="shared" si="3"/>
        <v>175.232</v>
      </c>
      <c r="S333" s="417" t="s">
        <v>34</v>
      </c>
      <c r="T333" s="413"/>
      <c r="U333" s="563"/>
    </row>
    <row r="334" spans="2:21" s="320" customFormat="1" ht="22.5" customHeight="1" outlineLevel="2">
      <c r="B334" s="321"/>
      <c r="C334" s="394" t="s">
        <v>419</v>
      </c>
      <c r="D334" s="394" t="s">
        <v>218</v>
      </c>
      <c r="E334" s="461" t="s">
        <v>2548</v>
      </c>
      <c r="F334" s="479" t="s">
        <v>2549</v>
      </c>
      <c r="G334" s="397" t="s">
        <v>221</v>
      </c>
      <c r="H334" s="398">
        <v>175.232</v>
      </c>
      <c r="I334" s="399">
        <v>22.7</v>
      </c>
      <c r="J334" s="561">
        <f>ROUND(I334*H334,2)</f>
        <v>3977.77</v>
      </c>
      <c r="K334" s="561"/>
      <c r="L334" s="398"/>
      <c r="M334" s="399">
        <v>22.7</v>
      </c>
      <c r="N334" s="613">
        <f>ROUND(M334*L334,2)</f>
        <v>0</v>
      </c>
      <c r="O334" s="401"/>
      <c r="P334" s="399">
        <v>22.7</v>
      </c>
      <c r="Q334" s="400">
        <f>ROUND(P334*O334,2)</f>
        <v>0</v>
      </c>
      <c r="R334" s="601">
        <f t="shared" si="3"/>
        <v>175.232</v>
      </c>
      <c r="S334" s="399">
        <v>22.7</v>
      </c>
      <c r="T334" s="561">
        <f>ROUND(S334*R334,2)</f>
        <v>3977.77</v>
      </c>
      <c r="U334" s="548"/>
    </row>
    <row r="335" spans="2:21" s="320" customFormat="1" ht="22.5" customHeight="1" outlineLevel="2" collapsed="1">
      <c r="B335" s="321"/>
      <c r="C335" s="394" t="s">
        <v>121</v>
      </c>
      <c r="D335" s="394" t="s">
        <v>218</v>
      </c>
      <c r="E335" s="461" t="s">
        <v>794</v>
      </c>
      <c r="F335" s="479" t="s">
        <v>795</v>
      </c>
      <c r="G335" s="397" t="s">
        <v>221</v>
      </c>
      <c r="H335" s="398">
        <v>47.651</v>
      </c>
      <c r="I335" s="399">
        <v>250.8</v>
      </c>
      <c r="J335" s="561">
        <f>ROUND(I335*H335,2)</f>
        <v>11950.87</v>
      </c>
      <c r="K335" s="561"/>
      <c r="L335" s="398"/>
      <c r="M335" s="399">
        <v>250.8</v>
      </c>
      <c r="N335" s="613">
        <f>ROUND(M335*L335,2)</f>
        <v>0</v>
      </c>
      <c r="O335" s="401"/>
      <c r="P335" s="399">
        <v>250.8</v>
      </c>
      <c r="Q335" s="400">
        <f>ROUND(P335*O335,2)</f>
        <v>0</v>
      </c>
      <c r="R335" s="601">
        <f t="shared" si="3"/>
        <v>47.651</v>
      </c>
      <c r="S335" s="399">
        <v>250.8</v>
      </c>
      <c r="T335" s="561">
        <f>ROUND(S335*R335,2)</f>
        <v>11950.87</v>
      </c>
      <c r="U335" s="548"/>
    </row>
    <row r="336" spans="2:21" s="411" customFormat="1" ht="13.5" hidden="1" outlineLevel="3">
      <c r="B336" s="402"/>
      <c r="C336" s="403"/>
      <c r="D336" s="404" t="s">
        <v>223</v>
      </c>
      <c r="E336" s="407" t="s">
        <v>34</v>
      </c>
      <c r="F336" s="481" t="s">
        <v>2617</v>
      </c>
      <c r="G336" s="403"/>
      <c r="H336" s="407" t="s">
        <v>34</v>
      </c>
      <c r="I336" s="408" t="s">
        <v>34</v>
      </c>
      <c r="J336" s="403"/>
      <c r="K336" s="403"/>
      <c r="L336" s="407"/>
      <c r="M336" s="408" t="s">
        <v>34</v>
      </c>
      <c r="N336" s="403"/>
      <c r="O336" s="410"/>
      <c r="P336" s="408" t="s">
        <v>34</v>
      </c>
      <c r="Q336" s="409"/>
      <c r="R336" s="407" t="e">
        <f t="shared" si="3"/>
        <v>#VALUE!</v>
      </c>
      <c r="S336" s="408" t="s">
        <v>34</v>
      </c>
      <c r="T336" s="403"/>
      <c r="U336" s="562"/>
    </row>
    <row r="337" spans="2:21" s="420" customFormat="1" ht="13.5" hidden="1" outlineLevel="3">
      <c r="B337" s="412"/>
      <c r="C337" s="413"/>
      <c r="D337" s="404" t="s">
        <v>223</v>
      </c>
      <c r="E337" s="462" t="s">
        <v>34</v>
      </c>
      <c r="F337" s="480" t="s">
        <v>2618</v>
      </c>
      <c r="G337" s="413"/>
      <c r="H337" s="416">
        <v>14.294</v>
      </c>
      <c r="I337" s="417" t="s">
        <v>34</v>
      </c>
      <c r="J337" s="413"/>
      <c r="K337" s="413"/>
      <c r="L337" s="416"/>
      <c r="M337" s="417" t="s">
        <v>34</v>
      </c>
      <c r="N337" s="413"/>
      <c r="O337" s="419"/>
      <c r="P337" s="417" t="s">
        <v>34</v>
      </c>
      <c r="Q337" s="418"/>
      <c r="R337" s="416">
        <f t="shared" si="3"/>
        <v>14.294</v>
      </c>
      <c r="S337" s="417" t="s">
        <v>34</v>
      </c>
      <c r="T337" s="413"/>
      <c r="U337" s="563"/>
    </row>
    <row r="338" spans="2:21" s="420" customFormat="1" ht="13.5" hidden="1" outlineLevel="3">
      <c r="B338" s="412"/>
      <c r="C338" s="413"/>
      <c r="D338" s="404" t="s">
        <v>223</v>
      </c>
      <c r="E338" s="462" t="s">
        <v>34</v>
      </c>
      <c r="F338" s="480" t="s">
        <v>2619</v>
      </c>
      <c r="G338" s="413"/>
      <c r="H338" s="416">
        <v>7.316</v>
      </c>
      <c r="I338" s="417" t="s">
        <v>34</v>
      </c>
      <c r="J338" s="413"/>
      <c r="K338" s="413"/>
      <c r="L338" s="416"/>
      <c r="M338" s="417" t="s">
        <v>34</v>
      </c>
      <c r="N338" s="413"/>
      <c r="O338" s="419"/>
      <c r="P338" s="417" t="s">
        <v>34</v>
      </c>
      <c r="Q338" s="418"/>
      <c r="R338" s="416">
        <f t="shared" si="3"/>
        <v>7.316</v>
      </c>
      <c r="S338" s="417" t="s">
        <v>34</v>
      </c>
      <c r="T338" s="413"/>
      <c r="U338" s="563"/>
    </row>
    <row r="339" spans="2:21" s="420" customFormat="1" ht="13.5" hidden="1" outlineLevel="3">
      <c r="B339" s="412"/>
      <c r="C339" s="413"/>
      <c r="D339" s="404" t="s">
        <v>223</v>
      </c>
      <c r="E339" s="462" t="s">
        <v>34</v>
      </c>
      <c r="F339" s="480" t="s">
        <v>2620</v>
      </c>
      <c r="G339" s="413"/>
      <c r="H339" s="416">
        <v>17.939</v>
      </c>
      <c r="I339" s="417" t="s">
        <v>34</v>
      </c>
      <c r="J339" s="413"/>
      <c r="K339" s="413"/>
      <c r="L339" s="416"/>
      <c r="M339" s="417" t="s">
        <v>34</v>
      </c>
      <c r="N339" s="413"/>
      <c r="O339" s="419"/>
      <c r="P339" s="417" t="s">
        <v>34</v>
      </c>
      <c r="Q339" s="418"/>
      <c r="R339" s="416">
        <f t="shared" si="3"/>
        <v>17.939</v>
      </c>
      <c r="S339" s="417" t="s">
        <v>34</v>
      </c>
      <c r="T339" s="413"/>
      <c r="U339" s="563"/>
    </row>
    <row r="340" spans="2:21" s="420" customFormat="1" ht="13.5" hidden="1" outlineLevel="3">
      <c r="B340" s="412"/>
      <c r="C340" s="413"/>
      <c r="D340" s="404" t="s">
        <v>223</v>
      </c>
      <c r="E340" s="462" t="s">
        <v>34</v>
      </c>
      <c r="F340" s="480" t="s">
        <v>2621</v>
      </c>
      <c r="G340" s="413"/>
      <c r="H340" s="416">
        <v>8.102</v>
      </c>
      <c r="I340" s="417" t="s">
        <v>34</v>
      </c>
      <c r="J340" s="413"/>
      <c r="K340" s="413"/>
      <c r="L340" s="416"/>
      <c r="M340" s="417" t="s">
        <v>34</v>
      </c>
      <c r="N340" s="413"/>
      <c r="O340" s="419"/>
      <c r="P340" s="417" t="s">
        <v>34</v>
      </c>
      <c r="Q340" s="418"/>
      <c r="R340" s="416">
        <f t="shared" si="3"/>
        <v>8.102</v>
      </c>
      <c r="S340" s="417" t="s">
        <v>34</v>
      </c>
      <c r="T340" s="413"/>
      <c r="U340" s="563"/>
    </row>
    <row r="341" spans="2:21" s="445" customFormat="1" ht="13.5" hidden="1" outlineLevel="3">
      <c r="B341" s="444"/>
      <c r="C341" s="446"/>
      <c r="D341" s="404" t="s">
        <v>223</v>
      </c>
      <c r="E341" s="463" t="s">
        <v>125</v>
      </c>
      <c r="F341" s="564" t="s">
        <v>238</v>
      </c>
      <c r="G341" s="446"/>
      <c r="H341" s="449">
        <v>47.651</v>
      </c>
      <c r="I341" s="450" t="s">
        <v>34</v>
      </c>
      <c r="J341" s="446"/>
      <c r="K341" s="446"/>
      <c r="L341" s="449"/>
      <c r="M341" s="450" t="s">
        <v>34</v>
      </c>
      <c r="N341" s="446"/>
      <c r="O341" s="452"/>
      <c r="P341" s="450" t="s">
        <v>34</v>
      </c>
      <c r="Q341" s="451"/>
      <c r="R341" s="449">
        <f t="shared" si="3"/>
        <v>47.651</v>
      </c>
      <c r="S341" s="450" t="s">
        <v>34</v>
      </c>
      <c r="T341" s="446"/>
      <c r="U341" s="565"/>
    </row>
    <row r="342" spans="2:21" s="320" customFormat="1" ht="22.5" customHeight="1" outlineLevel="2" collapsed="1">
      <c r="B342" s="321"/>
      <c r="C342" s="453" t="s">
        <v>436</v>
      </c>
      <c r="D342" s="453" t="s">
        <v>316</v>
      </c>
      <c r="E342" s="472" t="s">
        <v>802</v>
      </c>
      <c r="F342" s="570" t="s">
        <v>803</v>
      </c>
      <c r="G342" s="456" t="s">
        <v>292</v>
      </c>
      <c r="H342" s="457">
        <v>90.094</v>
      </c>
      <c r="I342" s="458">
        <v>278.6</v>
      </c>
      <c r="J342" s="571">
        <f>ROUND(I342*H342,2)</f>
        <v>25100.19</v>
      </c>
      <c r="K342" s="571"/>
      <c r="L342" s="457"/>
      <c r="M342" s="458">
        <v>278.6</v>
      </c>
      <c r="N342" s="615">
        <f>ROUND(M342*L342,2)</f>
        <v>0</v>
      </c>
      <c r="O342" s="460"/>
      <c r="P342" s="458">
        <v>278.6</v>
      </c>
      <c r="Q342" s="459">
        <f>ROUND(P342*O342,2)</f>
        <v>0</v>
      </c>
      <c r="R342" s="603">
        <f t="shared" si="3"/>
        <v>90.094</v>
      </c>
      <c r="S342" s="458">
        <v>278.6</v>
      </c>
      <c r="T342" s="571">
        <f>ROUND(S342*R342,2)</f>
        <v>25100.19</v>
      </c>
      <c r="U342" s="548"/>
    </row>
    <row r="343" spans="2:21" s="420" customFormat="1" ht="13.5" hidden="1" outlineLevel="3">
      <c r="B343" s="412"/>
      <c r="C343" s="413"/>
      <c r="D343" s="404" t="s">
        <v>223</v>
      </c>
      <c r="E343" s="462" t="s">
        <v>34</v>
      </c>
      <c r="F343" s="480" t="s">
        <v>804</v>
      </c>
      <c r="G343" s="413"/>
      <c r="H343" s="416">
        <v>90.094</v>
      </c>
      <c r="I343" s="417" t="s">
        <v>34</v>
      </c>
      <c r="J343" s="413"/>
      <c r="K343" s="413"/>
      <c r="L343" s="416"/>
      <c r="M343" s="417" t="s">
        <v>34</v>
      </c>
      <c r="N343" s="413"/>
      <c r="O343" s="419"/>
      <c r="P343" s="417" t="s">
        <v>34</v>
      </c>
      <c r="Q343" s="418"/>
      <c r="R343" s="416">
        <f t="shared" si="3"/>
        <v>90.094</v>
      </c>
      <c r="S343" s="417" t="s">
        <v>34</v>
      </c>
      <c r="T343" s="413"/>
      <c r="U343" s="563"/>
    </row>
    <row r="344" spans="2:21" s="320" customFormat="1" ht="22.5" customHeight="1" outlineLevel="2" collapsed="1">
      <c r="B344" s="321"/>
      <c r="C344" s="394" t="s">
        <v>440</v>
      </c>
      <c r="D344" s="394" t="s">
        <v>218</v>
      </c>
      <c r="E344" s="461" t="s">
        <v>816</v>
      </c>
      <c r="F344" s="479" t="s">
        <v>817</v>
      </c>
      <c r="G344" s="397" t="s">
        <v>221</v>
      </c>
      <c r="H344" s="398">
        <v>47.651</v>
      </c>
      <c r="I344" s="399">
        <v>36.1</v>
      </c>
      <c r="J344" s="561">
        <f>ROUND(I344*H344,2)</f>
        <v>1720.2</v>
      </c>
      <c r="K344" s="561"/>
      <c r="L344" s="398"/>
      <c r="M344" s="399">
        <v>36.1</v>
      </c>
      <c r="N344" s="613">
        <f>ROUND(M344*L344,2)</f>
        <v>0</v>
      </c>
      <c r="O344" s="401"/>
      <c r="P344" s="399">
        <v>36.1</v>
      </c>
      <c r="Q344" s="400">
        <f>ROUND(P344*O344,2)</f>
        <v>0</v>
      </c>
      <c r="R344" s="601">
        <f t="shared" si="3"/>
        <v>47.651</v>
      </c>
      <c r="S344" s="399">
        <v>36.1</v>
      </c>
      <c r="T344" s="561">
        <f>ROUND(S344*R344,2)</f>
        <v>1720.2</v>
      </c>
      <c r="U344" s="548"/>
    </row>
    <row r="345" spans="2:21" s="420" customFormat="1" ht="13.5" hidden="1" outlineLevel="3">
      <c r="B345" s="412"/>
      <c r="C345" s="413"/>
      <c r="D345" s="404" t="s">
        <v>223</v>
      </c>
      <c r="E345" s="462" t="s">
        <v>34</v>
      </c>
      <c r="F345" s="480" t="s">
        <v>806</v>
      </c>
      <c r="G345" s="413"/>
      <c r="H345" s="416">
        <v>47.651</v>
      </c>
      <c r="I345" s="417" t="s">
        <v>34</v>
      </c>
      <c r="J345" s="413"/>
      <c r="K345" s="413"/>
      <c r="L345" s="416"/>
      <c r="M345" s="417" t="s">
        <v>34</v>
      </c>
      <c r="N345" s="413"/>
      <c r="O345" s="419"/>
      <c r="P345" s="417" t="s">
        <v>34</v>
      </c>
      <c r="Q345" s="418"/>
      <c r="R345" s="416">
        <f t="shared" si="3"/>
        <v>47.651</v>
      </c>
      <c r="S345" s="417" t="s">
        <v>34</v>
      </c>
      <c r="T345" s="413"/>
      <c r="U345" s="563"/>
    </row>
    <row r="346" spans="2:21" s="320" customFormat="1" ht="22.5" customHeight="1" outlineLevel="2">
      <c r="B346" s="321"/>
      <c r="C346" s="394" t="s">
        <v>445</v>
      </c>
      <c r="D346" s="394" t="s">
        <v>218</v>
      </c>
      <c r="E346" s="461" t="s">
        <v>808</v>
      </c>
      <c r="F346" s="479" t="s">
        <v>809</v>
      </c>
      <c r="G346" s="397" t="s">
        <v>221</v>
      </c>
      <c r="H346" s="398">
        <v>47.651</v>
      </c>
      <c r="I346" s="399">
        <v>10.3</v>
      </c>
      <c r="J346" s="561">
        <f>ROUND(I346*H346,2)</f>
        <v>490.81</v>
      </c>
      <c r="K346" s="561"/>
      <c r="L346" s="398"/>
      <c r="M346" s="399">
        <v>10.3</v>
      </c>
      <c r="N346" s="613">
        <f>ROUND(M346*L346,2)</f>
        <v>0</v>
      </c>
      <c r="O346" s="401"/>
      <c r="P346" s="399">
        <v>10.3</v>
      </c>
      <c r="Q346" s="400">
        <f>ROUND(P346*O346,2)</f>
        <v>0</v>
      </c>
      <c r="R346" s="601">
        <f t="shared" si="3"/>
        <v>47.651</v>
      </c>
      <c r="S346" s="399">
        <v>10.3</v>
      </c>
      <c r="T346" s="561">
        <f>ROUND(S346*R346,2)</f>
        <v>490.81</v>
      </c>
      <c r="U346" s="548"/>
    </row>
    <row r="347" spans="2:21" s="320" customFormat="1" ht="22.5" customHeight="1" outlineLevel="2" collapsed="1">
      <c r="B347" s="321"/>
      <c r="C347" s="394" t="s">
        <v>446</v>
      </c>
      <c r="D347" s="394" t="s">
        <v>218</v>
      </c>
      <c r="E347" s="461" t="s">
        <v>811</v>
      </c>
      <c r="F347" s="479" t="s">
        <v>812</v>
      </c>
      <c r="G347" s="397" t="s">
        <v>265</v>
      </c>
      <c r="H347" s="398">
        <v>68.716</v>
      </c>
      <c r="I347" s="399">
        <v>34.9</v>
      </c>
      <c r="J347" s="561">
        <f>ROUND(I347*H347,2)</f>
        <v>2398.19</v>
      </c>
      <c r="K347" s="561"/>
      <c r="L347" s="398"/>
      <c r="M347" s="399">
        <v>34.9</v>
      </c>
      <c r="N347" s="613">
        <f>ROUND(M347*L347,2)</f>
        <v>0</v>
      </c>
      <c r="O347" s="401"/>
      <c r="P347" s="399">
        <v>34.9</v>
      </c>
      <c r="Q347" s="400">
        <f>ROUND(P347*O347,2)</f>
        <v>0</v>
      </c>
      <c r="R347" s="601">
        <f t="shared" si="3"/>
        <v>68.716</v>
      </c>
      <c r="S347" s="399">
        <v>34.9</v>
      </c>
      <c r="T347" s="561">
        <f>ROUND(S347*R347,2)</f>
        <v>2398.19</v>
      </c>
      <c r="U347" s="548"/>
    </row>
    <row r="348" spans="2:21" s="420" customFormat="1" ht="13.5" hidden="1" outlineLevel="3">
      <c r="B348" s="412"/>
      <c r="C348" s="413"/>
      <c r="D348" s="404" t="s">
        <v>223</v>
      </c>
      <c r="E348" s="462" t="s">
        <v>34</v>
      </c>
      <c r="F348" s="480" t="s">
        <v>2622</v>
      </c>
      <c r="G348" s="413"/>
      <c r="H348" s="416">
        <v>68.716</v>
      </c>
      <c r="I348" s="417" t="s">
        <v>34</v>
      </c>
      <c r="J348" s="413"/>
      <c r="K348" s="413"/>
      <c r="L348" s="416"/>
      <c r="M348" s="417" t="s">
        <v>34</v>
      </c>
      <c r="N348" s="413"/>
      <c r="O348" s="419"/>
      <c r="P348" s="417" t="s">
        <v>34</v>
      </c>
      <c r="Q348" s="418"/>
      <c r="R348" s="416">
        <f t="shared" si="3"/>
        <v>68.716</v>
      </c>
      <c r="S348" s="417" t="s">
        <v>34</v>
      </c>
      <c r="T348" s="413"/>
      <c r="U348" s="563"/>
    </row>
    <row r="349" spans="2:21" s="320" customFormat="1" ht="22.5" customHeight="1" outlineLevel="2" collapsed="1">
      <c r="B349" s="321"/>
      <c r="C349" s="394" t="s">
        <v>448</v>
      </c>
      <c r="D349" s="394" t="s">
        <v>218</v>
      </c>
      <c r="E349" s="461" t="s">
        <v>816</v>
      </c>
      <c r="F349" s="479" t="s">
        <v>817</v>
      </c>
      <c r="G349" s="397" t="s">
        <v>221</v>
      </c>
      <c r="H349" s="398">
        <v>13.743</v>
      </c>
      <c r="I349" s="399">
        <v>36.1</v>
      </c>
      <c r="J349" s="561">
        <f>ROUND(I349*H349,2)</f>
        <v>496.12</v>
      </c>
      <c r="K349" s="561"/>
      <c r="L349" s="398"/>
      <c r="M349" s="399">
        <v>36.1</v>
      </c>
      <c r="N349" s="613">
        <f>ROUND(M349*L349,2)</f>
        <v>0</v>
      </c>
      <c r="O349" s="401"/>
      <c r="P349" s="399">
        <v>36.1</v>
      </c>
      <c r="Q349" s="400">
        <f>ROUND(P349*O349,2)</f>
        <v>0</v>
      </c>
      <c r="R349" s="601">
        <f t="shared" si="3"/>
        <v>13.743</v>
      </c>
      <c r="S349" s="399">
        <v>36.1</v>
      </c>
      <c r="T349" s="561">
        <f>ROUND(S349*R349,2)</f>
        <v>496.12</v>
      </c>
      <c r="U349" s="548"/>
    </row>
    <row r="350" spans="2:21" s="411" customFormat="1" ht="13.5" hidden="1" outlineLevel="3">
      <c r="B350" s="402"/>
      <c r="C350" s="403"/>
      <c r="D350" s="404" t="s">
        <v>223</v>
      </c>
      <c r="E350" s="407" t="s">
        <v>34</v>
      </c>
      <c r="F350" s="481" t="s">
        <v>2616</v>
      </c>
      <c r="G350" s="403"/>
      <c r="H350" s="407" t="s">
        <v>34</v>
      </c>
      <c r="I350" s="408" t="s">
        <v>34</v>
      </c>
      <c r="J350" s="403"/>
      <c r="K350" s="403"/>
      <c r="L350" s="407"/>
      <c r="M350" s="408" t="s">
        <v>34</v>
      </c>
      <c r="N350" s="403"/>
      <c r="O350" s="410"/>
      <c r="P350" s="408" t="s">
        <v>34</v>
      </c>
      <c r="Q350" s="409"/>
      <c r="R350" s="407" t="e">
        <f t="shared" si="3"/>
        <v>#VALUE!</v>
      </c>
      <c r="S350" s="408" t="s">
        <v>34</v>
      </c>
      <c r="T350" s="403"/>
      <c r="U350" s="562"/>
    </row>
    <row r="351" spans="2:21" s="420" customFormat="1" ht="13.5" hidden="1" outlineLevel="3">
      <c r="B351" s="412"/>
      <c r="C351" s="413"/>
      <c r="D351" s="404" t="s">
        <v>223</v>
      </c>
      <c r="E351" s="462" t="s">
        <v>34</v>
      </c>
      <c r="F351" s="480" t="s">
        <v>2547</v>
      </c>
      <c r="G351" s="413"/>
      <c r="H351" s="416">
        <v>13.743</v>
      </c>
      <c r="I351" s="417" t="s">
        <v>34</v>
      </c>
      <c r="J351" s="413"/>
      <c r="K351" s="413"/>
      <c r="L351" s="416"/>
      <c r="M351" s="417" t="s">
        <v>34</v>
      </c>
      <c r="N351" s="413"/>
      <c r="O351" s="419"/>
      <c r="P351" s="417" t="s">
        <v>34</v>
      </c>
      <c r="Q351" s="418"/>
      <c r="R351" s="416">
        <f t="shared" si="3"/>
        <v>13.743</v>
      </c>
      <c r="S351" s="417" t="s">
        <v>34</v>
      </c>
      <c r="T351" s="413"/>
      <c r="U351" s="563"/>
    </row>
    <row r="352" spans="2:21" s="320" customFormat="1" ht="22.5" customHeight="1" outlineLevel="2">
      <c r="B352" s="321"/>
      <c r="C352" s="394" t="s">
        <v>451</v>
      </c>
      <c r="D352" s="394" t="s">
        <v>218</v>
      </c>
      <c r="E352" s="461" t="s">
        <v>2548</v>
      </c>
      <c r="F352" s="479" t="s">
        <v>2549</v>
      </c>
      <c r="G352" s="397" t="s">
        <v>221</v>
      </c>
      <c r="H352" s="398">
        <v>13.743</v>
      </c>
      <c r="I352" s="399">
        <v>22.7</v>
      </c>
      <c r="J352" s="561">
        <f>ROUND(I352*H352,2)</f>
        <v>311.97</v>
      </c>
      <c r="K352" s="561"/>
      <c r="L352" s="398"/>
      <c r="M352" s="399">
        <v>22.7</v>
      </c>
      <c r="N352" s="613">
        <f>ROUND(M352*L352,2)</f>
        <v>0</v>
      </c>
      <c r="O352" s="401"/>
      <c r="P352" s="399">
        <v>22.7</v>
      </c>
      <c r="Q352" s="400">
        <f>ROUND(P352*O352,2)</f>
        <v>0</v>
      </c>
      <c r="R352" s="601">
        <f t="shared" si="3"/>
        <v>13.743</v>
      </c>
      <c r="S352" s="399">
        <v>22.7</v>
      </c>
      <c r="T352" s="561">
        <f>ROUND(S352*R352,2)</f>
        <v>311.97</v>
      </c>
      <c r="U352" s="548"/>
    </row>
    <row r="353" spans="2:21" s="320" customFormat="1" ht="22.5" customHeight="1" outlineLevel="2" collapsed="1">
      <c r="B353" s="321"/>
      <c r="C353" s="394" t="s">
        <v>456</v>
      </c>
      <c r="D353" s="394" t="s">
        <v>218</v>
      </c>
      <c r="E353" s="461" t="s">
        <v>821</v>
      </c>
      <c r="F353" s="479" t="s">
        <v>822</v>
      </c>
      <c r="G353" s="397" t="s">
        <v>265</v>
      </c>
      <c r="H353" s="398">
        <v>68.716</v>
      </c>
      <c r="I353" s="399">
        <v>27.9</v>
      </c>
      <c r="J353" s="561">
        <f>ROUND(I353*H353,2)</f>
        <v>1917.18</v>
      </c>
      <c r="K353" s="561"/>
      <c r="L353" s="398"/>
      <c r="M353" s="399">
        <v>27.9</v>
      </c>
      <c r="N353" s="613">
        <f>ROUND(M353*L353,2)</f>
        <v>0</v>
      </c>
      <c r="O353" s="401"/>
      <c r="P353" s="399">
        <v>27.9</v>
      </c>
      <c r="Q353" s="400">
        <f>ROUND(P353*O353,2)</f>
        <v>0</v>
      </c>
      <c r="R353" s="601">
        <f t="shared" si="3"/>
        <v>68.716</v>
      </c>
      <c r="S353" s="399">
        <v>27.9</v>
      </c>
      <c r="T353" s="561">
        <f>ROUND(S353*R353,2)</f>
        <v>1917.18</v>
      </c>
      <c r="U353" s="548"/>
    </row>
    <row r="354" spans="2:21" s="411" customFormat="1" ht="13.5" hidden="1" outlineLevel="3">
      <c r="B354" s="402"/>
      <c r="C354" s="403"/>
      <c r="D354" s="404" t="s">
        <v>223</v>
      </c>
      <c r="E354" s="407" t="s">
        <v>34</v>
      </c>
      <c r="F354" s="481" t="s">
        <v>2623</v>
      </c>
      <c r="G354" s="403"/>
      <c r="H354" s="407" t="s">
        <v>34</v>
      </c>
      <c r="I354" s="408" t="s">
        <v>34</v>
      </c>
      <c r="J354" s="403"/>
      <c r="K354" s="403"/>
      <c r="L354" s="407"/>
      <c r="M354" s="408" t="s">
        <v>34</v>
      </c>
      <c r="N354" s="403"/>
      <c r="O354" s="410"/>
      <c r="P354" s="408" t="s">
        <v>34</v>
      </c>
      <c r="Q354" s="409"/>
      <c r="R354" s="407" t="e">
        <f t="shared" si="3"/>
        <v>#VALUE!</v>
      </c>
      <c r="S354" s="408" t="s">
        <v>34</v>
      </c>
      <c r="T354" s="403"/>
      <c r="U354" s="562"/>
    </row>
    <row r="355" spans="2:21" s="420" customFormat="1" ht="13.5" hidden="1" outlineLevel="3">
      <c r="B355" s="412"/>
      <c r="C355" s="413"/>
      <c r="D355" s="404" t="s">
        <v>223</v>
      </c>
      <c r="E355" s="462" t="s">
        <v>34</v>
      </c>
      <c r="F355" s="480" t="s">
        <v>2622</v>
      </c>
      <c r="G355" s="413"/>
      <c r="H355" s="416">
        <v>68.716</v>
      </c>
      <c r="I355" s="417" t="s">
        <v>34</v>
      </c>
      <c r="J355" s="413"/>
      <c r="K355" s="413"/>
      <c r="L355" s="416"/>
      <c r="M355" s="417" t="s">
        <v>34</v>
      </c>
      <c r="N355" s="413"/>
      <c r="O355" s="419"/>
      <c r="P355" s="417" t="s">
        <v>34</v>
      </c>
      <c r="Q355" s="418"/>
      <c r="R355" s="416">
        <f t="shared" si="3"/>
        <v>68.716</v>
      </c>
      <c r="S355" s="417" t="s">
        <v>34</v>
      </c>
      <c r="T355" s="413"/>
      <c r="U355" s="563"/>
    </row>
    <row r="356" spans="2:21" s="429" customFormat="1" ht="13.5" hidden="1" outlineLevel="3">
      <c r="B356" s="421"/>
      <c r="C356" s="422"/>
      <c r="D356" s="404" t="s">
        <v>223</v>
      </c>
      <c r="E356" s="464" t="s">
        <v>2502</v>
      </c>
      <c r="F356" s="566" t="s">
        <v>227</v>
      </c>
      <c r="G356" s="422"/>
      <c r="H356" s="425">
        <v>68.716</v>
      </c>
      <c r="I356" s="426" t="s">
        <v>34</v>
      </c>
      <c r="J356" s="422"/>
      <c r="K356" s="422"/>
      <c r="L356" s="425"/>
      <c r="M356" s="426" t="s">
        <v>34</v>
      </c>
      <c r="N356" s="422"/>
      <c r="O356" s="428"/>
      <c r="P356" s="426" t="s">
        <v>34</v>
      </c>
      <c r="Q356" s="427"/>
      <c r="R356" s="425">
        <f t="shared" si="3"/>
        <v>68.716</v>
      </c>
      <c r="S356" s="426" t="s">
        <v>34</v>
      </c>
      <c r="T356" s="422"/>
      <c r="U356" s="567"/>
    </row>
    <row r="357" spans="2:21" s="320" customFormat="1" ht="22.5" customHeight="1" outlineLevel="2" collapsed="1">
      <c r="B357" s="321"/>
      <c r="C357" s="453" t="s">
        <v>460</v>
      </c>
      <c r="D357" s="453" t="s">
        <v>316</v>
      </c>
      <c r="E357" s="472" t="s">
        <v>2624</v>
      </c>
      <c r="F357" s="570" t="s">
        <v>2625</v>
      </c>
      <c r="G357" s="456" t="s">
        <v>221</v>
      </c>
      <c r="H357" s="457">
        <v>7.215</v>
      </c>
      <c r="I357" s="458">
        <v>766.3</v>
      </c>
      <c r="J357" s="571">
        <f>ROUND(I357*H357,2)</f>
        <v>5528.85</v>
      </c>
      <c r="K357" s="571"/>
      <c r="L357" s="457"/>
      <c r="M357" s="458">
        <v>766.3</v>
      </c>
      <c r="N357" s="615">
        <f>ROUND(M357*L357,2)</f>
        <v>0</v>
      </c>
      <c r="O357" s="460"/>
      <c r="P357" s="458">
        <v>766.3</v>
      </c>
      <c r="Q357" s="459">
        <f>ROUND(P357*O357,2)</f>
        <v>0</v>
      </c>
      <c r="R357" s="603">
        <f t="shared" si="3"/>
        <v>7.215</v>
      </c>
      <c r="S357" s="458">
        <v>766.3</v>
      </c>
      <c r="T357" s="571">
        <f>ROUND(S357*R357,2)</f>
        <v>5528.85</v>
      </c>
      <c r="U357" s="548"/>
    </row>
    <row r="358" spans="2:21" s="420" customFormat="1" ht="13.5" hidden="1" outlineLevel="3">
      <c r="B358" s="412"/>
      <c r="C358" s="413"/>
      <c r="D358" s="404" t="s">
        <v>223</v>
      </c>
      <c r="E358" s="462" t="s">
        <v>34</v>
      </c>
      <c r="F358" s="480" t="s">
        <v>2626</v>
      </c>
      <c r="G358" s="413"/>
      <c r="H358" s="416">
        <v>7.215</v>
      </c>
      <c r="I358" s="417" t="s">
        <v>34</v>
      </c>
      <c r="J358" s="413"/>
      <c r="K358" s="413"/>
      <c r="L358" s="416"/>
      <c r="M358" s="417" t="s">
        <v>34</v>
      </c>
      <c r="N358" s="413"/>
      <c r="O358" s="419"/>
      <c r="P358" s="417" t="s">
        <v>34</v>
      </c>
      <c r="Q358" s="418"/>
      <c r="R358" s="416">
        <f t="shared" si="3"/>
        <v>7.215</v>
      </c>
      <c r="S358" s="417" t="s">
        <v>34</v>
      </c>
      <c r="T358" s="413"/>
      <c r="U358" s="563"/>
    </row>
    <row r="359" spans="2:21" s="320" customFormat="1" ht="22.5" customHeight="1" outlineLevel="2" collapsed="1">
      <c r="B359" s="321"/>
      <c r="C359" s="394" t="s">
        <v>464</v>
      </c>
      <c r="D359" s="394" t="s">
        <v>218</v>
      </c>
      <c r="E359" s="461" t="s">
        <v>816</v>
      </c>
      <c r="F359" s="479" t="s">
        <v>817</v>
      </c>
      <c r="G359" s="397" t="s">
        <v>221</v>
      </c>
      <c r="H359" s="398">
        <v>7.215</v>
      </c>
      <c r="I359" s="399">
        <v>36.1</v>
      </c>
      <c r="J359" s="561">
        <f>ROUND(I359*H359,2)</f>
        <v>260.46</v>
      </c>
      <c r="K359" s="561"/>
      <c r="L359" s="398"/>
      <c r="M359" s="399">
        <v>36.1</v>
      </c>
      <c r="N359" s="613">
        <f>ROUND(M359*L359,2)</f>
        <v>0</v>
      </c>
      <c r="O359" s="401"/>
      <c r="P359" s="399">
        <v>36.1</v>
      </c>
      <c r="Q359" s="400">
        <f>ROUND(P359*O359,2)</f>
        <v>0</v>
      </c>
      <c r="R359" s="601">
        <f t="shared" si="3"/>
        <v>7.215</v>
      </c>
      <c r="S359" s="399">
        <v>36.1</v>
      </c>
      <c r="T359" s="561">
        <f>ROUND(S359*R359,2)</f>
        <v>260.46</v>
      </c>
      <c r="U359" s="548"/>
    </row>
    <row r="360" spans="2:21" s="420" customFormat="1" ht="13.5" hidden="1" outlineLevel="3">
      <c r="B360" s="412"/>
      <c r="C360" s="413"/>
      <c r="D360" s="404" t="s">
        <v>223</v>
      </c>
      <c r="E360" s="462" t="s">
        <v>34</v>
      </c>
      <c r="F360" s="480" t="s">
        <v>2627</v>
      </c>
      <c r="G360" s="413"/>
      <c r="H360" s="416">
        <v>7.215</v>
      </c>
      <c r="I360" s="417" t="s">
        <v>34</v>
      </c>
      <c r="J360" s="413"/>
      <c r="K360" s="413"/>
      <c r="L360" s="416"/>
      <c r="M360" s="417" t="s">
        <v>34</v>
      </c>
      <c r="N360" s="413"/>
      <c r="O360" s="419"/>
      <c r="P360" s="417" t="s">
        <v>34</v>
      </c>
      <c r="Q360" s="418"/>
      <c r="R360" s="416">
        <f t="shared" si="3"/>
        <v>7.215</v>
      </c>
      <c r="S360" s="417" t="s">
        <v>34</v>
      </c>
      <c r="T360" s="413"/>
      <c r="U360" s="563"/>
    </row>
    <row r="361" spans="2:21" s="320" customFormat="1" ht="22.5" customHeight="1" outlineLevel="2">
      <c r="B361" s="321"/>
      <c r="C361" s="394" t="s">
        <v>467</v>
      </c>
      <c r="D361" s="394" t="s">
        <v>218</v>
      </c>
      <c r="E361" s="461" t="s">
        <v>808</v>
      </c>
      <c r="F361" s="479" t="s">
        <v>809</v>
      </c>
      <c r="G361" s="397" t="s">
        <v>221</v>
      </c>
      <c r="H361" s="398">
        <v>7.215</v>
      </c>
      <c r="I361" s="399">
        <v>10.3</v>
      </c>
      <c r="J361" s="561">
        <f>ROUND(I361*H361,2)</f>
        <v>74.31</v>
      </c>
      <c r="K361" s="561"/>
      <c r="L361" s="398"/>
      <c r="M361" s="399">
        <v>10.3</v>
      </c>
      <c r="N361" s="613">
        <f>ROUND(M361*L361,2)</f>
        <v>0</v>
      </c>
      <c r="O361" s="401"/>
      <c r="P361" s="399">
        <v>10.3</v>
      </c>
      <c r="Q361" s="400">
        <f>ROUND(P361*O361,2)</f>
        <v>0</v>
      </c>
      <c r="R361" s="601">
        <f t="shared" si="3"/>
        <v>7.215</v>
      </c>
      <c r="S361" s="399">
        <v>10.3</v>
      </c>
      <c r="T361" s="561">
        <f>ROUND(S361*R361,2)</f>
        <v>74.31</v>
      </c>
      <c r="U361" s="548"/>
    </row>
    <row r="362" spans="2:21" s="320" customFormat="1" ht="31.5" customHeight="1" outlineLevel="2" collapsed="1">
      <c r="B362" s="321"/>
      <c r="C362" s="394" t="s">
        <v>473</v>
      </c>
      <c r="D362" s="394" t="s">
        <v>218</v>
      </c>
      <c r="E362" s="461" t="s">
        <v>312</v>
      </c>
      <c r="F362" s="479" t="s">
        <v>313</v>
      </c>
      <c r="G362" s="397" t="s">
        <v>265</v>
      </c>
      <c r="H362" s="398">
        <v>181.883</v>
      </c>
      <c r="I362" s="399">
        <v>13.9</v>
      </c>
      <c r="J362" s="561">
        <f>ROUND(I362*H362,2)</f>
        <v>2528.17</v>
      </c>
      <c r="K362" s="561"/>
      <c r="L362" s="398"/>
      <c r="M362" s="399">
        <v>13.9</v>
      </c>
      <c r="N362" s="613">
        <f>ROUND(M362*L362,2)</f>
        <v>0</v>
      </c>
      <c r="O362" s="401"/>
      <c r="P362" s="399">
        <v>13.9</v>
      </c>
      <c r="Q362" s="400">
        <f>ROUND(P362*O362,2)</f>
        <v>0</v>
      </c>
      <c r="R362" s="601">
        <f t="shared" si="3"/>
        <v>181.883</v>
      </c>
      <c r="S362" s="399">
        <v>13.9</v>
      </c>
      <c r="T362" s="561">
        <f>ROUND(S362*R362,2)</f>
        <v>2528.17</v>
      </c>
      <c r="U362" s="548"/>
    </row>
    <row r="363" spans="2:21" s="411" customFormat="1" ht="13.5" hidden="1" outlineLevel="3">
      <c r="B363" s="402"/>
      <c r="C363" s="403"/>
      <c r="D363" s="404" t="s">
        <v>223</v>
      </c>
      <c r="E363" s="407" t="s">
        <v>34</v>
      </c>
      <c r="F363" s="481" t="s">
        <v>423</v>
      </c>
      <c r="G363" s="403"/>
      <c r="H363" s="407" t="s">
        <v>34</v>
      </c>
      <c r="I363" s="408" t="s">
        <v>34</v>
      </c>
      <c r="J363" s="403"/>
      <c r="K363" s="403"/>
      <c r="L363" s="407"/>
      <c r="M363" s="408" t="s">
        <v>34</v>
      </c>
      <c r="N363" s="403"/>
      <c r="O363" s="410"/>
      <c r="P363" s="408" t="s">
        <v>34</v>
      </c>
      <c r="Q363" s="409"/>
      <c r="R363" s="407" t="e">
        <f t="shared" si="3"/>
        <v>#VALUE!</v>
      </c>
      <c r="S363" s="408" t="s">
        <v>34</v>
      </c>
      <c r="T363" s="403"/>
      <c r="U363" s="562"/>
    </row>
    <row r="364" spans="2:21" s="411" customFormat="1" ht="13.5" hidden="1" outlineLevel="3">
      <c r="B364" s="402"/>
      <c r="C364" s="403"/>
      <c r="D364" s="404" t="s">
        <v>223</v>
      </c>
      <c r="E364" s="407" t="s">
        <v>34</v>
      </c>
      <c r="F364" s="481" t="s">
        <v>2553</v>
      </c>
      <c r="G364" s="403"/>
      <c r="H364" s="407" t="s">
        <v>34</v>
      </c>
      <c r="I364" s="408" t="s">
        <v>34</v>
      </c>
      <c r="J364" s="403"/>
      <c r="K364" s="403"/>
      <c r="L364" s="407"/>
      <c r="M364" s="408" t="s">
        <v>34</v>
      </c>
      <c r="N364" s="403"/>
      <c r="O364" s="410"/>
      <c r="P364" s="408" t="s">
        <v>34</v>
      </c>
      <c r="Q364" s="409"/>
      <c r="R364" s="407" t="e">
        <f t="shared" si="3"/>
        <v>#VALUE!</v>
      </c>
      <c r="S364" s="408" t="s">
        <v>34</v>
      </c>
      <c r="T364" s="403"/>
      <c r="U364" s="562"/>
    </row>
    <row r="365" spans="2:21" s="420" customFormat="1" ht="13.5" hidden="1" outlineLevel="3">
      <c r="B365" s="412"/>
      <c r="C365" s="413"/>
      <c r="D365" s="404" t="s">
        <v>223</v>
      </c>
      <c r="E365" s="462" t="s">
        <v>34</v>
      </c>
      <c r="F365" s="480" t="s">
        <v>2628</v>
      </c>
      <c r="G365" s="413"/>
      <c r="H365" s="416">
        <v>14.351</v>
      </c>
      <c r="I365" s="417" t="s">
        <v>34</v>
      </c>
      <c r="J365" s="413"/>
      <c r="K365" s="413"/>
      <c r="L365" s="416"/>
      <c r="M365" s="417" t="s">
        <v>34</v>
      </c>
      <c r="N365" s="413"/>
      <c r="O365" s="419"/>
      <c r="P365" s="417" t="s">
        <v>34</v>
      </c>
      <c r="Q365" s="418"/>
      <c r="R365" s="416">
        <f t="shared" si="3"/>
        <v>14.351</v>
      </c>
      <c r="S365" s="417" t="s">
        <v>34</v>
      </c>
      <c r="T365" s="413"/>
      <c r="U365" s="563"/>
    </row>
    <row r="366" spans="2:21" s="420" customFormat="1" ht="13.5" hidden="1" outlineLevel="3">
      <c r="B366" s="412"/>
      <c r="C366" s="413"/>
      <c r="D366" s="404" t="s">
        <v>223</v>
      </c>
      <c r="E366" s="462" t="s">
        <v>34</v>
      </c>
      <c r="F366" s="480" t="s">
        <v>2629</v>
      </c>
      <c r="G366" s="413"/>
      <c r="H366" s="416">
        <v>51.528</v>
      </c>
      <c r="I366" s="417" t="s">
        <v>34</v>
      </c>
      <c r="J366" s="413"/>
      <c r="K366" s="413"/>
      <c r="L366" s="416"/>
      <c r="M366" s="417" t="s">
        <v>34</v>
      </c>
      <c r="N366" s="413"/>
      <c r="O366" s="419"/>
      <c r="P366" s="417" t="s">
        <v>34</v>
      </c>
      <c r="Q366" s="418"/>
      <c r="R366" s="416">
        <f t="shared" si="3"/>
        <v>51.528</v>
      </c>
      <c r="S366" s="417" t="s">
        <v>34</v>
      </c>
      <c r="T366" s="413"/>
      <c r="U366" s="563"/>
    </row>
    <row r="367" spans="2:21" s="411" customFormat="1" ht="13.5" hidden="1" outlineLevel="3">
      <c r="B367" s="402"/>
      <c r="C367" s="403"/>
      <c r="D367" s="404" t="s">
        <v>223</v>
      </c>
      <c r="E367" s="407" t="s">
        <v>34</v>
      </c>
      <c r="F367" s="481" t="s">
        <v>2556</v>
      </c>
      <c r="G367" s="403"/>
      <c r="H367" s="407" t="s">
        <v>34</v>
      </c>
      <c r="I367" s="408" t="s">
        <v>34</v>
      </c>
      <c r="J367" s="403"/>
      <c r="K367" s="403"/>
      <c r="L367" s="407"/>
      <c r="M367" s="408" t="s">
        <v>34</v>
      </c>
      <c r="N367" s="403"/>
      <c r="O367" s="410"/>
      <c r="P367" s="408" t="s">
        <v>34</v>
      </c>
      <c r="Q367" s="409"/>
      <c r="R367" s="407" t="e">
        <f t="shared" si="3"/>
        <v>#VALUE!</v>
      </c>
      <c r="S367" s="408" t="s">
        <v>34</v>
      </c>
      <c r="T367" s="403"/>
      <c r="U367" s="562"/>
    </row>
    <row r="368" spans="2:21" s="420" customFormat="1" ht="13.5" hidden="1" outlineLevel="3">
      <c r="B368" s="412"/>
      <c r="C368" s="413"/>
      <c r="D368" s="404" t="s">
        <v>223</v>
      </c>
      <c r="E368" s="462" t="s">
        <v>34</v>
      </c>
      <c r="F368" s="480" t="s">
        <v>2630</v>
      </c>
      <c r="G368" s="413"/>
      <c r="H368" s="416">
        <v>31.824</v>
      </c>
      <c r="I368" s="417" t="s">
        <v>34</v>
      </c>
      <c r="J368" s="413"/>
      <c r="K368" s="413"/>
      <c r="L368" s="416"/>
      <c r="M368" s="417" t="s">
        <v>34</v>
      </c>
      <c r="N368" s="413"/>
      <c r="O368" s="419"/>
      <c r="P368" s="417" t="s">
        <v>34</v>
      </c>
      <c r="Q368" s="418"/>
      <c r="R368" s="416">
        <f t="shared" si="3"/>
        <v>31.824</v>
      </c>
      <c r="S368" s="417" t="s">
        <v>34</v>
      </c>
      <c r="T368" s="413"/>
      <c r="U368" s="563"/>
    </row>
    <row r="369" spans="2:21" s="411" customFormat="1" ht="13.5" hidden="1" outlineLevel="3">
      <c r="B369" s="402"/>
      <c r="C369" s="403"/>
      <c r="D369" s="404" t="s">
        <v>223</v>
      </c>
      <c r="E369" s="407" t="s">
        <v>34</v>
      </c>
      <c r="F369" s="481" t="s">
        <v>2558</v>
      </c>
      <c r="G369" s="403"/>
      <c r="H369" s="407" t="s">
        <v>34</v>
      </c>
      <c r="I369" s="408" t="s">
        <v>34</v>
      </c>
      <c r="J369" s="403"/>
      <c r="K369" s="403"/>
      <c r="L369" s="407"/>
      <c r="M369" s="408" t="s">
        <v>34</v>
      </c>
      <c r="N369" s="403"/>
      <c r="O369" s="410"/>
      <c r="P369" s="408" t="s">
        <v>34</v>
      </c>
      <c r="Q369" s="409"/>
      <c r="R369" s="407" t="e">
        <f aca="true" t="shared" si="4" ref="R369:R436">H369+L369+O369</f>
        <v>#VALUE!</v>
      </c>
      <c r="S369" s="408" t="s">
        <v>34</v>
      </c>
      <c r="T369" s="403"/>
      <c r="U369" s="562"/>
    </row>
    <row r="370" spans="2:21" s="420" customFormat="1" ht="13.5" hidden="1" outlineLevel="3">
      <c r="B370" s="412"/>
      <c r="C370" s="413"/>
      <c r="D370" s="404" t="s">
        <v>223</v>
      </c>
      <c r="E370" s="462" t="s">
        <v>34</v>
      </c>
      <c r="F370" s="480" t="s">
        <v>2631</v>
      </c>
      <c r="G370" s="413"/>
      <c r="H370" s="416">
        <v>15.5</v>
      </c>
      <c r="I370" s="417" t="s">
        <v>34</v>
      </c>
      <c r="J370" s="413"/>
      <c r="K370" s="413"/>
      <c r="L370" s="416"/>
      <c r="M370" s="417" t="s">
        <v>34</v>
      </c>
      <c r="N370" s="413"/>
      <c r="O370" s="419"/>
      <c r="P370" s="417" t="s">
        <v>34</v>
      </c>
      <c r="Q370" s="418"/>
      <c r="R370" s="416">
        <f t="shared" si="4"/>
        <v>15.5</v>
      </c>
      <c r="S370" s="417" t="s">
        <v>34</v>
      </c>
      <c r="T370" s="413"/>
      <c r="U370" s="563"/>
    </row>
    <row r="371" spans="2:21" s="411" customFormat="1" ht="13.5" hidden="1" outlineLevel="3">
      <c r="B371" s="402"/>
      <c r="C371" s="403"/>
      <c r="D371" s="404" t="s">
        <v>223</v>
      </c>
      <c r="E371" s="407" t="s">
        <v>34</v>
      </c>
      <c r="F371" s="481" t="s">
        <v>500</v>
      </c>
      <c r="G371" s="403"/>
      <c r="H371" s="407" t="s">
        <v>34</v>
      </c>
      <c r="I371" s="408" t="s">
        <v>34</v>
      </c>
      <c r="J371" s="403"/>
      <c r="K371" s="403"/>
      <c r="L371" s="407"/>
      <c r="M371" s="408" t="s">
        <v>34</v>
      </c>
      <c r="N371" s="403"/>
      <c r="O371" s="410"/>
      <c r="P371" s="408" t="s">
        <v>34</v>
      </c>
      <c r="Q371" s="409"/>
      <c r="R371" s="407" t="e">
        <f t="shared" si="4"/>
        <v>#VALUE!</v>
      </c>
      <c r="S371" s="408" t="s">
        <v>34</v>
      </c>
      <c r="T371" s="403"/>
      <c r="U371" s="562"/>
    </row>
    <row r="372" spans="2:21" s="420" customFormat="1" ht="13.5" hidden="1" outlineLevel="3">
      <c r="B372" s="412"/>
      <c r="C372" s="413"/>
      <c r="D372" s="404" t="s">
        <v>223</v>
      </c>
      <c r="E372" s="462" t="s">
        <v>34</v>
      </c>
      <c r="F372" s="480" t="s">
        <v>2632</v>
      </c>
      <c r="G372" s="413"/>
      <c r="H372" s="416">
        <v>14.56</v>
      </c>
      <c r="I372" s="417" t="s">
        <v>34</v>
      </c>
      <c r="J372" s="413"/>
      <c r="K372" s="413"/>
      <c r="L372" s="416"/>
      <c r="M372" s="417" t="s">
        <v>34</v>
      </c>
      <c r="N372" s="413"/>
      <c r="O372" s="419"/>
      <c r="P372" s="417" t="s">
        <v>34</v>
      </c>
      <c r="Q372" s="418"/>
      <c r="R372" s="416">
        <f t="shared" si="4"/>
        <v>14.56</v>
      </c>
      <c r="S372" s="417" t="s">
        <v>34</v>
      </c>
      <c r="T372" s="413"/>
      <c r="U372" s="563"/>
    </row>
    <row r="373" spans="2:21" s="420" customFormat="1" ht="13.5" hidden="1" outlineLevel="3">
      <c r="B373" s="412"/>
      <c r="C373" s="413"/>
      <c r="D373" s="404" t="s">
        <v>223</v>
      </c>
      <c r="E373" s="462" t="s">
        <v>34</v>
      </c>
      <c r="F373" s="480" t="s">
        <v>2633</v>
      </c>
      <c r="G373" s="413"/>
      <c r="H373" s="416">
        <v>14.56</v>
      </c>
      <c r="I373" s="417" t="s">
        <v>34</v>
      </c>
      <c r="J373" s="413"/>
      <c r="K373" s="413"/>
      <c r="L373" s="416"/>
      <c r="M373" s="417" t="s">
        <v>34</v>
      </c>
      <c r="N373" s="413"/>
      <c r="O373" s="419"/>
      <c r="P373" s="417" t="s">
        <v>34</v>
      </c>
      <c r="Q373" s="418"/>
      <c r="R373" s="416">
        <f t="shared" si="4"/>
        <v>14.56</v>
      </c>
      <c r="S373" s="417" t="s">
        <v>34</v>
      </c>
      <c r="T373" s="413"/>
      <c r="U373" s="563"/>
    </row>
    <row r="374" spans="2:21" s="420" customFormat="1" ht="13.5" hidden="1" outlineLevel="3">
      <c r="B374" s="412"/>
      <c r="C374" s="413"/>
      <c r="D374" s="404" t="s">
        <v>223</v>
      </c>
      <c r="E374" s="462" t="s">
        <v>34</v>
      </c>
      <c r="F374" s="480" t="s">
        <v>2634</v>
      </c>
      <c r="G374" s="413"/>
      <c r="H374" s="416">
        <v>14.56</v>
      </c>
      <c r="I374" s="417" t="s">
        <v>34</v>
      </c>
      <c r="J374" s="413"/>
      <c r="K374" s="413"/>
      <c r="L374" s="416"/>
      <c r="M374" s="417" t="s">
        <v>34</v>
      </c>
      <c r="N374" s="413"/>
      <c r="O374" s="419"/>
      <c r="P374" s="417" t="s">
        <v>34</v>
      </c>
      <c r="Q374" s="418"/>
      <c r="R374" s="416">
        <f t="shared" si="4"/>
        <v>14.56</v>
      </c>
      <c r="S374" s="417" t="s">
        <v>34</v>
      </c>
      <c r="T374" s="413"/>
      <c r="U374" s="563"/>
    </row>
    <row r="375" spans="2:21" s="420" customFormat="1" ht="13.5" hidden="1" outlineLevel="3">
      <c r="B375" s="412"/>
      <c r="C375" s="413"/>
      <c r="D375" s="404" t="s">
        <v>223</v>
      </c>
      <c r="E375" s="462" t="s">
        <v>34</v>
      </c>
      <c r="F375" s="480" t="s">
        <v>2635</v>
      </c>
      <c r="G375" s="413"/>
      <c r="H375" s="416">
        <v>25</v>
      </c>
      <c r="I375" s="417" t="s">
        <v>34</v>
      </c>
      <c r="J375" s="413"/>
      <c r="K375" s="413"/>
      <c r="L375" s="416"/>
      <c r="M375" s="417" t="s">
        <v>34</v>
      </c>
      <c r="N375" s="413"/>
      <c r="O375" s="419"/>
      <c r="P375" s="417" t="s">
        <v>34</v>
      </c>
      <c r="Q375" s="418"/>
      <c r="R375" s="416">
        <f t="shared" si="4"/>
        <v>25</v>
      </c>
      <c r="S375" s="417" t="s">
        <v>34</v>
      </c>
      <c r="T375" s="413"/>
      <c r="U375" s="563"/>
    </row>
    <row r="376" spans="2:21" s="429" customFormat="1" ht="13.5" hidden="1" outlineLevel="3">
      <c r="B376" s="421"/>
      <c r="C376" s="422"/>
      <c r="D376" s="404" t="s">
        <v>223</v>
      </c>
      <c r="E376" s="464" t="s">
        <v>2504</v>
      </c>
      <c r="F376" s="566" t="s">
        <v>227</v>
      </c>
      <c r="G376" s="422"/>
      <c r="H376" s="425">
        <v>181.883</v>
      </c>
      <c r="I376" s="426" t="s">
        <v>34</v>
      </c>
      <c r="J376" s="422"/>
      <c r="K376" s="422"/>
      <c r="L376" s="425"/>
      <c r="M376" s="426" t="s">
        <v>34</v>
      </c>
      <c r="N376" s="422"/>
      <c r="O376" s="428"/>
      <c r="P376" s="426" t="s">
        <v>34</v>
      </c>
      <c r="Q376" s="427"/>
      <c r="R376" s="425">
        <f t="shared" si="4"/>
        <v>181.883</v>
      </c>
      <c r="S376" s="426" t="s">
        <v>34</v>
      </c>
      <c r="T376" s="422"/>
      <c r="U376" s="567"/>
    </row>
    <row r="377" spans="2:21" s="320" customFormat="1" ht="22.5" customHeight="1" outlineLevel="2" collapsed="1">
      <c r="B377" s="321"/>
      <c r="C377" s="453" t="s">
        <v>475</v>
      </c>
      <c r="D377" s="453" t="s">
        <v>316</v>
      </c>
      <c r="E377" s="472" t="s">
        <v>317</v>
      </c>
      <c r="F377" s="570" t="s">
        <v>318</v>
      </c>
      <c r="G377" s="456" t="s">
        <v>319</v>
      </c>
      <c r="H377" s="457">
        <v>6.557</v>
      </c>
      <c r="I377" s="458">
        <v>111.5</v>
      </c>
      <c r="J377" s="571">
        <f>ROUND(I377*H377,2)</f>
        <v>731.11</v>
      </c>
      <c r="K377" s="571"/>
      <c r="L377" s="457"/>
      <c r="M377" s="458">
        <v>111.5</v>
      </c>
      <c r="N377" s="615">
        <f>ROUND(M377*L377,2)</f>
        <v>0</v>
      </c>
      <c r="O377" s="460"/>
      <c r="P377" s="458">
        <v>111.5</v>
      </c>
      <c r="Q377" s="459">
        <f>ROUND(P377*O377,2)</f>
        <v>0</v>
      </c>
      <c r="R377" s="603">
        <f t="shared" si="4"/>
        <v>6.557</v>
      </c>
      <c r="S377" s="458">
        <v>111.5</v>
      </c>
      <c r="T377" s="571">
        <f>ROUND(S377*R377,2)</f>
        <v>731.11</v>
      </c>
      <c r="U377" s="548"/>
    </row>
    <row r="378" spans="2:21" s="420" customFormat="1" ht="13.5" hidden="1" outlineLevel="3">
      <c r="B378" s="412"/>
      <c r="C378" s="413"/>
      <c r="D378" s="404" t="s">
        <v>223</v>
      </c>
      <c r="E378" s="462" t="s">
        <v>34</v>
      </c>
      <c r="F378" s="480" t="s">
        <v>2636</v>
      </c>
      <c r="G378" s="413"/>
      <c r="H378" s="416">
        <v>6.557</v>
      </c>
      <c r="I378" s="417" t="s">
        <v>34</v>
      </c>
      <c r="J378" s="413"/>
      <c r="K378" s="413"/>
      <c r="L378" s="416"/>
      <c r="M378" s="417" t="s">
        <v>34</v>
      </c>
      <c r="N378" s="413"/>
      <c r="O378" s="419"/>
      <c r="P378" s="417" t="s">
        <v>34</v>
      </c>
      <c r="Q378" s="418"/>
      <c r="R378" s="416">
        <f t="shared" si="4"/>
        <v>6.557</v>
      </c>
      <c r="S378" s="417" t="s">
        <v>34</v>
      </c>
      <c r="T378" s="413"/>
      <c r="U378" s="563"/>
    </row>
    <row r="379" spans="2:21" s="320" customFormat="1" ht="31.5" customHeight="1" outlineLevel="2" collapsed="1">
      <c r="B379" s="321"/>
      <c r="C379" s="394" t="s">
        <v>479</v>
      </c>
      <c r="D379" s="394" t="s">
        <v>218</v>
      </c>
      <c r="E379" s="461" t="s">
        <v>322</v>
      </c>
      <c r="F379" s="479" t="s">
        <v>323</v>
      </c>
      <c r="G379" s="397" t="s">
        <v>265</v>
      </c>
      <c r="H379" s="398">
        <v>181.883</v>
      </c>
      <c r="I379" s="399">
        <v>16.7</v>
      </c>
      <c r="J379" s="561">
        <f>ROUND(I379*H379,2)</f>
        <v>3037.45</v>
      </c>
      <c r="K379" s="561"/>
      <c r="L379" s="398"/>
      <c r="M379" s="399">
        <v>16.7</v>
      </c>
      <c r="N379" s="613">
        <f>ROUND(M379*L379,2)</f>
        <v>0</v>
      </c>
      <c r="O379" s="401"/>
      <c r="P379" s="399">
        <v>16.7</v>
      </c>
      <c r="Q379" s="400">
        <f>ROUND(P379*O379,2)</f>
        <v>0</v>
      </c>
      <c r="R379" s="601">
        <f t="shared" si="4"/>
        <v>181.883</v>
      </c>
      <c r="S379" s="399">
        <v>16.7</v>
      </c>
      <c r="T379" s="561">
        <f>ROUND(S379*R379,2)</f>
        <v>3037.45</v>
      </c>
      <c r="U379" s="548"/>
    </row>
    <row r="380" spans="2:21" s="420" customFormat="1" ht="13.5" hidden="1" outlineLevel="3">
      <c r="B380" s="412"/>
      <c r="C380" s="413"/>
      <c r="D380" s="404" t="s">
        <v>223</v>
      </c>
      <c r="E380" s="462" t="s">
        <v>34</v>
      </c>
      <c r="F380" s="480" t="s">
        <v>2504</v>
      </c>
      <c r="G380" s="413"/>
      <c r="H380" s="416">
        <v>181.883</v>
      </c>
      <c r="I380" s="417" t="s">
        <v>34</v>
      </c>
      <c r="J380" s="413"/>
      <c r="K380" s="413"/>
      <c r="L380" s="416"/>
      <c r="M380" s="417" t="s">
        <v>34</v>
      </c>
      <c r="N380" s="413"/>
      <c r="O380" s="419"/>
      <c r="P380" s="417" t="s">
        <v>34</v>
      </c>
      <c r="Q380" s="418"/>
      <c r="R380" s="416">
        <f t="shared" si="4"/>
        <v>181.883</v>
      </c>
      <c r="S380" s="417" t="s">
        <v>34</v>
      </c>
      <c r="T380" s="413"/>
      <c r="U380" s="563"/>
    </row>
    <row r="381" spans="2:21" s="390" customFormat="1" ht="22.35" customHeight="1" outlineLevel="1">
      <c r="B381" s="384"/>
      <c r="C381" s="385"/>
      <c r="D381" s="386" t="s">
        <v>71</v>
      </c>
      <c r="E381" s="391" t="s">
        <v>158</v>
      </c>
      <c r="F381" s="391" t="s">
        <v>843</v>
      </c>
      <c r="G381" s="385"/>
      <c r="H381" s="385"/>
      <c r="I381" s="388" t="s">
        <v>34</v>
      </c>
      <c r="J381" s="560">
        <f>SUM(J382:J552)</f>
        <v>5569950.81</v>
      </c>
      <c r="K381" s="560"/>
      <c r="L381" s="385"/>
      <c r="M381" s="388" t="s">
        <v>34</v>
      </c>
      <c r="N381" s="560">
        <f>SUM(N382:N553)</f>
        <v>0</v>
      </c>
      <c r="O381" s="384"/>
      <c r="P381" s="388" t="s">
        <v>34</v>
      </c>
      <c r="Q381" s="393">
        <f>SUM(Q382:Q553)</f>
        <v>0</v>
      </c>
      <c r="R381" s="385"/>
      <c r="S381" s="388" t="s">
        <v>34</v>
      </c>
      <c r="T381" s="560">
        <f>SUM(T382:T553)</f>
        <v>5569950.81</v>
      </c>
      <c r="U381" s="559"/>
    </row>
    <row r="382" spans="2:21" s="320" customFormat="1" ht="31.5" customHeight="1" outlineLevel="2" collapsed="1">
      <c r="B382" s="321"/>
      <c r="C382" s="394" t="s">
        <v>483</v>
      </c>
      <c r="D382" s="394" t="s">
        <v>218</v>
      </c>
      <c r="E382" s="461" t="s">
        <v>2637</v>
      </c>
      <c r="F382" s="479" t="s">
        <v>2638</v>
      </c>
      <c r="G382" s="397" t="s">
        <v>454</v>
      </c>
      <c r="H382" s="398">
        <v>34560</v>
      </c>
      <c r="I382" s="399">
        <v>20.9</v>
      </c>
      <c r="J382" s="561">
        <f>ROUND(I382*H382,2)</f>
        <v>722304</v>
      </c>
      <c r="K382" s="561"/>
      <c r="L382" s="398"/>
      <c r="M382" s="399">
        <v>20.9</v>
      </c>
      <c r="N382" s="613">
        <f>ROUND(M382*L382,2)</f>
        <v>0</v>
      </c>
      <c r="O382" s="401"/>
      <c r="P382" s="399">
        <v>20.9</v>
      </c>
      <c r="Q382" s="400">
        <f>ROUND(P382*O382,2)</f>
        <v>0</v>
      </c>
      <c r="R382" s="601">
        <f t="shared" si="4"/>
        <v>34560</v>
      </c>
      <c r="S382" s="399">
        <v>20.9</v>
      </c>
      <c r="T382" s="561">
        <f>ROUND(S382*R382,2)</f>
        <v>722304</v>
      </c>
      <c r="U382" s="548"/>
    </row>
    <row r="383" spans="2:21" s="411" customFormat="1" ht="13.5" hidden="1" outlineLevel="3">
      <c r="B383" s="402"/>
      <c r="C383" s="403"/>
      <c r="D383" s="404" t="s">
        <v>223</v>
      </c>
      <c r="E383" s="407" t="s">
        <v>34</v>
      </c>
      <c r="F383" s="481" t="s">
        <v>2639</v>
      </c>
      <c r="G383" s="403"/>
      <c r="H383" s="407" t="s">
        <v>34</v>
      </c>
      <c r="I383" s="408" t="s">
        <v>34</v>
      </c>
      <c r="J383" s="403"/>
      <c r="K383" s="403"/>
      <c r="L383" s="407"/>
      <c r="M383" s="408" t="s">
        <v>34</v>
      </c>
      <c r="N383" s="403"/>
      <c r="O383" s="410"/>
      <c r="P383" s="408" t="s">
        <v>34</v>
      </c>
      <c r="Q383" s="409"/>
      <c r="R383" s="407" t="e">
        <f t="shared" si="4"/>
        <v>#VALUE!</v>
      </c>
      <c r="S383" s="408" t="s">
        <v>34</v>
      </c>
      <c r="T383" s="403"/>
      <c r="U383" s="562"/>
    </row>
    <row r="384" spans="2:21" s="411" customFormat="1" ht="13.5" hidden="1" outlineLevel="3">
      <c r="B384" s="402"/>
      <c r="C384" s="403"/>
      <c r="D384" s="404" t="s">
        <v>223</v>
      </c>
      <c r="E384" s="407" t="s">
        <v>34</v>
      </c>
      <c r="F384" s="481" t="s">
        <v>2640</v>
      </c>
      <c r="G384" s="403"/>
      <c r="H384" s="407" t="s">
        <v>34</v>
      </c>
      <c r="I384" s="408" t="s">
        <v>34</v>
      </c>
      <c r="J384" s="403"/>
      <c r="K384" s="403"/>
      <c r="L384" s="407"/>
      <c r="M384" s="408" t="s">
        <v>34</v>
      </c>
      <c r="N384" s="403"/>
      <c r="O384" s="410"/>
      <c r="P384" s="408" t="s">
        <v>34</v>
      </c>
      <c r="Q384" s="409"/>
      <c r="R384" s="407" t="e">
        <f t="shared" si="4"/>
        <v>#VALUE!</v>
      </c>
      <c r="S384" s="408" t="s">
        <v>34</v>
      </c>
      <c r="T384" s="403"/>
      <c r="U384" s="562"/>
    </row>
    <row r="385" spans="2:21" s="420" customFormat="1" ht="13.5" hidden="1" outlineLevel="3">
      <c r="B385" s="412"/>
      <c r="C385" s="413"/>
      <c r="D385" s="404" t="s">
        <v>223</v>
      </c>
      <c r="E385" s="462" t="s">
        <v>34</v>
      </c>
      <c r="F385" s="480" t="s">
        <v>2641</v>
      </c>
      <c r="G385" s="413"/>
      <c r="H385" s="416">
        <v>34560</v>
      </c>
      <c r="I385" s="417" t="s">
        <v>34</v>
      </c>
      <c r="J385" s="413"/>
      <c r="K385" s="413"/>
      <c r="L385" s="416"/>
      <c r="M385" s="417" t="s">
        <v>34</v>
      </c>
      <c r="N385" s="413"/>
      <c r="O385" s="419"/>
      <c r="P385" s="417" t="s">
        <v>34</v>
      </c>
      <c r="Q385" s="418"/>
      <c r="R385" s="416">
        <f t="shared" si="4"/>
        <v>34560</v>
      </c>
      <c r="S385" s="417" t="s">
        <v>34</v>
      </c>
      <c r="T385" s="413"/>
      <c r="U385" s="563"/>
    </row>
    <row r="386" spans="2:21" s="320" customFormat="1" ht="22.5" customHeight="1" outlineLevel="2" collapsed="1">
      <c r="B386" s="321"/>
      <c r="C386" s="394" t="s">
        <v>487</v>
      </c>
      <c r="D386" s="394" t="s">
        <v>218</v>
      </c>
      <c r="E386" s="461" t="s">
        <v>2534</v>
      </c>
      <c r="F386" s="479" t="s">
        <v>2535</v>
      </c>
      <c r="G386" s="397" t="s">
        <v>454</v>
      </c>
      <c r="H386" s="398">
        <v>5760</v>
      </c>
      <c r="I386" s="399">
        <v>41.8</v>
      </c>
      <c r="J386" s="561">
        <f>ROUND(I386*H386,2)</f>
        <v>240768</v>
      </c>
      <c r="K386" s="561"/>
      <c r="L386" s="398"/>
      <c r="M386" s="399">
        <v>41.8</v>
      </c>
      <c r="N386" s="613">
        <f>ROUND(M386*L386,2)</f>
        <v>0</v>
      </c>
      <c r="O386" s="401"/>
      <c r="P386" s="399">
        <v>41.8</v>
      </c>
      <c r="Q386" s="400">
        <f>ROUND(P386*O386,2)</f>
        <v>0</v>
      </c>
      <c r="R386" s="601">
        <f t="shared" si="4"/>
        <v>5760</v>
      </c>
      <c r="S386" s="399">
        <v>41.8</v>
      </c>
      <c r="T386" s="561">
        <f>ROUND(S386*R386,2)</f>
        <v>240768</v>
      </c>
      <c r="U386" s="548"/>
    </row>
    <row r="387" spans="2:21" s="420" customFormat="1" ht="13.5" hidden="1" outlineLevel="3">
      <c r="B387" s="412"/>
      <c r="C387" s="413"/>
      <c r="D387" s="404" t="s">
        <v>223</v>
      </c>
      <c r="E387" s="462" t="s">
        <v>34</v>
      </c>
      <c r="F387" s="480" t="s">
        <v>2642</v>
      </c>
      <c r="G387" s="413"/>
      <c r="H387" s="416">
        <v>5760</v>
      </c>
      <c r="I387" s="417" t="s">
        <v>34</v>
      </c>
      <c r="J387" s="413"/>
      <c r="K387" s="413"/>
      <c r="L387" s="416"/>
      <c r="M387" s="417" t="s">
        <v>34</v>
      </c>
      <c r="N387" s="413"/>
      <c r="O387" s="419"/>
      <c r="P387" s="417" t="s">
        <v>34</v>
      </c>
      <c r="Q387" s="418"/>
      <c r="R387" s="416">
        <f t="shared" si="4"/>
        <v>5760</v>
      </c>
      <c r="S387" s="417" t="s">
        <v>34</v>
      </c>
      <c r="T387" s="413"/>
      <c r="U387" s="563"/>
    </row>
    <row r="388" spans="2:21" s="320" customFormat="1" ht="22.5" customHeight="1" outlineLevel="2" collapsed="1">
      <c r="B388" s="321"/>
      <c r="C388" s="394" t="s">
        <v>493</v>
      </c>
      <c r="D388" s="394" t="s">
        <v>218</v>
      </c>
      <c r="E388" s="461" t="s">
        <v>851</v>
      </c>
      <c r="F388" s="479" t="s">
        <v>852</v>
      </c>
      <c r="G388" s="397" t="s">
        <v>454</v>
      </c>
      <c r="H388" s="398">
        <v>90</v>
      </c>
      <c r="I388" s="399">
        <v>312.1</v>
      </c>
      <c r="J388" s="561">
        <f>ROUND(I388*H388,2)</f>
        <v>28089</v>
      </c>
      <c r="K388" s="561"/>
      <c r="L388" s="398"/>
      <c r="M388" s="399">
        <v>312.1</v>
      </c>
      <c r="N388" s="613">
        <f>ROUND(M388*L388,2)</f>
        <v>0</v>
      </c>
      <c r="O388" s="401"/>
      <c r="P388" s="399">
        <v>312.1</v>
      </c>
      <c r="Q388" s="400">
        <f>ROUND(P388*O388,2)</f>
        <v>0</v>
      </c>
      <c r="R388" s="601">
        <f t="shared" si="4"/>
        <v>90</v>
      </c>
      <c r="S388" s="399">
        <v>312.1</v>
      </c>
      <c r="T388" s="561">
        <f>ROUND(S388*R388,2)</f>
        <v>28089</v>
      </c>
      <c r="U388" s="548"/>
    </row>
    <row r="389" spans="2:21" s="420" customFormat="1" ht="13.5" hidden="1" outlineLevel="3">
      <c r="B389" s="412"/>
      <c r="C389" s="413"/>
      <c r="D389" s="404" t="s">
        <v>223</v>
      </c>
      <c r="E389" s="462" t="s">
        <v>34</v>
      </c>
      <c r="F389" s="480" t="s">
        <v>2643</v>
      </c>
      <c r="G389" s="413"/>
      <c r="H389" s="416">
        <v>90</v>
      </c>
      <c r="I389" s="417" t="s">
        <v>34</v>
      </c>
      <c r="J389" s="413"/>
      <c r="K389" s="413"/>
      <c r="L389" s="416"/>
      <c r="M389" s="417" t="s">
        <v>34</v>
      </c>
      <c r="N389" s="413"/>
      <c r="O389" s="419"/>
      <c r="P389" s="417" t="s">
        <v>34</v>
      </c>
      <c r="Q389" s="418"/>
      <c r="R389" s="416">
        <f t="shared" si="4"/>
        <v>90</v>
      </c>
      <c r="S389" s="417" t="s">
        <v>34</v>
      </c>
      <c r="T389" s="413"/>
      <c r="U389" s="563"/>
    </row>
    <row r="390" spans="2:21" s="320" customFormat="1" ht="22.5" customHeight="1" outlineLevel="2" collapsed="1">
      <c r="B390" s="321"/>
      <c r="C390" s="394" t="s">
        <v>512</v>
      </c>
      <c r="D390" s="394" t="s">
        <v>218</v>
      </c>
      <c r="E390" s="461" t="s">
        <v>855</v>
      </c>
      <c r="F390" s="479" t="s">
        <v>856</v>
      </c>
      <c r="G390" s="397" t="s">
        <v>454</v>
      </c>
      <c r="H390" s="398">
        <v>450</v>
      </c>
      <c r="I390" s="399">
        <v>83.6</v>
      </c>
      <c r="J390" s="561">
        <f>ROUND(I390*H390,2)</f>
        <v>37620</v>
      </c>
      <c r="K390" s="561"/>
      <c r="L390" s="398"/>
      <c r="M390" s="399">
        <v>83.6</v>
      </c>
      <c r="N390" s="613">
        <f>ROUND(M390*L390,2)</f>
        <v>0</v>
      </c>
      <c r="O390" s="401"/>
      <c r="P390" s="399">
        <v>83.6</v>
      </c>
      <c r="Q390" s="400">
        <f>ROUND(P390*O390,2)</f>
        <v>0</v>
      </c>
      <c r="R390" s="601">
        <f t="shared" si="4"/>
        <v>450</v>
      </c>
      <c r="S390" s="399">
        <v>83.6</v>
      </c>
      <c r="T390" s="561">
        <f>ROUND(S390*R390,2)</f>
        <v>37620</v>
      </c>
      <c r="U390" s="548"/>
    </row>
    <row r="391" spans="2:21" s="420" customFormat="1" ht="13.5" hidden="1" outlineLevel="3">
      <c r="B391" s="412"/>
      <c r="C391" s="413"/>
      <c r="D391" s="404" t="s">
        <v>223</v>
      </c>
      <c r="E391" s="462" t="s">
        <v>34</v>
      </c>
      <c r="F391" s="480" t="s">
        <v>2644</v>
      </c>
      <c r="G391" s="413"/>
      <c r="H391" s="416">
        <v>450</v>
      </c>
      <c r="I391" s="417" t="s">
        <v>34</v>
      </c>
      <c r="J391" s="413"/>
      <c r="K391" s="413"/>
      <c r="L391" s="416"/>
      <c r="M391" s="417" t="s">
        <v>34</v>
      </c>
      <c r="N391" s="413"/>
      <c r="O391" s="419"/>
      <c r="P391" s="417" t="s">
        <v>34</v>
      </c>
      <c r="Q391" s="418"/>
      <c r="R391" s="416">
        <f t="shared" si="4"/>
        <v>450</v>
      </c>
      <c r="S391" s="417" t="s">
        <v>34</v>
      </c>
      <c r="T391" s="413"/>
      <c r="U391" s="563"/>
    </row>
    <row r="392" spans="2:21" s="320" customFormat="1" ht="22.5" customHeight="1" outlineLevel="2">
      <c r="B392" s="321"/>
      <c r="C392" s="394" t="s">
        <v>514</v>
      </c>
      <c r="D392" s="394" t="s">
        <v>218</v>
      </c>
      <c r="E392" s="461" t="s">
        <v>859</v>
      </c>
      <c r="F392" s="479" t="s">
        <v>860</v>
      </c>
      <c r="G392" s="397" t="s">
        <v>861</v>
      </c>
      <c r="H392" s="398">
        <v>240</v>
      </c>
      <c r="I392" s="399">
        <v>83.6</v>
      </c>
      <c r="J392" s="561">
        <f>ROUND(I392*H392,2)</f>
        <v>20064</v>
      </c>
      <c r="K392" s="561"/>
      <c r="L392" s="398"/>
      <c r="M392" s="399">
        <v>83.6</v>
      </c>
      <c r="N392" s="613">
        <f>ROUND(M392*L392,2)</f>
        <v>0</v>
      </c>
      <c r="O392" s="401"/>
      <c r="P392" s="399">
        <v>83.6</v>
      </c>
      <c r="Q392" s="400">
        <f>ROUND(P392*O392,2)</f>
        <v>0</v>
      </c>
      <c r="R392" s="601">
        <f t="shared" si="4"/>
        <v>240</v>
      </c>
      <c r="S392" s="399">
        <v>83.6</v>
      </c>
      <c r="T392" s="561">
        <f>ROUND(S392*R392,2)</f>
        <v>20064</v>
      </c>
      <c r="U392" s="548"/>
    </row>
    <row r="393" spans="2:21" s="320" customFormat="1" ht="22.5" customHeight="1" outlineLevel="2" collapsed="1">
      <c r="B393" s="321"/>
      <c r="C393" s="394" t="s">
        <v>516</v>
      </c>
      <c r="D393" s="394" t="s">
        <v>218</v>
      </c>
      <c r="E393" s="461" t="s">
        <v>863</v>
      </c>
      <c r="F393" s="479" t="s">
        <v>864</v>
      </c>
      <c r="G393" s="397" t="s">
        <v>861</v>
      </c>
      <c r="H393" s="398">
        <v>1200</v>
      </c>
      <c r="I393" s="399">
        <v>55.7</v>
      </c>
      <c r="J393" s="561">
        <f>ROUND(I393*H393,2)</f>
        <v>66840</v>
      </c>
      <c r="K393" s="561"/>
      <c r="L393" s="398"/>
      <c r="M393" s="399">
        <v>55.7</v>
      </c>
      <c r="N393" s="613">
        <f>ROUND(M393*L393,2)</f>
        <v>0</v>
      </c>
      <c r="O393" s="401"/>
      <c r="P393" s="399">
        <v>55.7</v>
      </c>
      <c r="Q393" s="400">
        <f>ROUND(P393*O393,2)</f>
        <v>0</v>
      </c>
      <c r="R393" s="601">
        <f t="shared" si="4"/>
        <v>1200</v>
      </c>
      <c r="S393" s="399">
        <v>55.7</v>
      </c>
      <c r="T393" s="561">
        <f>ROUND(S393*R393,2)</f>
        <v>66840</v>
      </c>
      <c r="U393" s="548"/>
    </row>
    <row r="394" spans="2:21" s="420" customFormat="1" ht="13.5" hidden="1" outlineLevel="3">
      <c r="B394" s="412"/>
      <c r="C394" s="413"/>
      <c r="D394" s="404" t="s">
        <v>223</v>
      </c>
      <c r="E394" s="413"/>
      <c r="F394" s="480" t="s">
        <v>2645</v>
      </c>
      <c r="G394" s="413"/>
      <c r="H394" s="416">
        <v>1200</v>
      </c>
      <c r="I394" s="417" t="s">
        <v>34</v>
      </c>
      <c r="J394" s="413"/>
      <c r="K394" s="413"/>
      <c r="L394" s="416"/>
      <c r="M394" s="417" t="s">
        <v>34</v>
      </c>
      <c r="N394" s="413"/>
      <c r="O394" s="419"/>
      <c r="P394" s="417" t="s">
        <v>34</v>
      </c>
      <c r="Q394" s="418"/>
      <c r="R394" s="416">
        <f t="shared" si="4"/>
        <v>1200</v>
      </c>
      <c r="S394" s="417" t="s">
        <v>34</v>
      </c>
      <c r="T394" s="413"/>
      <c r="U394" s="563"/>
    </row>
    <row r="395" spans="2:21" s="320" customFormat="1" ht="22.5" customHeight="1" outlineLevel="2" collapsed="1">
      <c r="B395" s="321"/>
      <c r="C395" s="394" t="s">
        <v>518</v>
      </c>
      <c r="D395" s="394" t="s">
        <v>218</v>
      </c>
      <c r="E395" s="461" t="s">
        <v>465</v>
      </c>
      <c r="F395" s="479" t="s">
        <v>466</v>
      </c>
      <c r="G395" s="397" t="s">
        <v>265</v>
      </c>
      <c r="H395" s="398">
        <v>181.051</v>
      </c>
      <c r="I395" s="399">
        <v>25.1</v>
      </c>
      <c r="J395" s="561">
        <f>ROUND(I395*H395,2)</f>
        <v>4544.38</v>
      </c>
      <c r="K395" s="561"/>
      <c r="L395" s="398"/>
      <c r="M395" s="399">
        <v>25.1</v>
      </c>
      <c r="N395" s="613">
        <f>ROUND(M395*L395,2)</f>
        <v>0</v>
      </c>
      <c r="O395" s="401"/>
      <c r="P395" s="399">
        <v>25.1</v>
      </c>
      <c r="Q395" s="400">
        <f>ROUND(P395*O395,2)</f>
        <v>0</v>
      </c>
      <c r="R395" s="601">
        <f t="shared" si="4"/>
        <v>181.051</v>
      </c>
      <c r="S395" s="399">
        <v>25.1</v>
      </c>
      <c r="T395" s="561">
        <f>ROUND(S395*R395,2)</f>
        <v>4544.38</v>
      </c>
      <c r="U395" s="548"/>
    </row>
    <row r="396" spans="2:21" s="420" customFormat="1" ht="13.5" hidden="1" outlineLevel="3">
      <c r="B396" s="412"/>
      <c r="C396" s="413"/>
      <c r="D396" s="404" t="s">
        <v>223</v>
      </c>
      <c r="E396" s="462" t="s">
        <v>34</v>
      </c>
      <c r="F396" s="480" t="s">
        <v>2500</v>
      </c>
      <c r="G396" s="413"/>
      <c r="H396" s="416">
        <v>181.051</v>
      </c>
      <c r="I396" s="417" t="s">
        <v>34</v>
      </c>
      <c r="J396" s="413"/>
      <c r="K396" s="413"/>
      <c r="L396" s="416"/>
      <c r="M396" s="417" t="s">
        <v>34</v>
      </c>
      <c r="N396" s="413"/>
      <c r="O396" s="419"/>
      <c r="P396" s="417" t="s">
        <v>34</v>
      </c>
      <c r="Q396" s="418"/>
      <c r="R396" s="416">
        <f t="shared" si="4"/>
        <v>181.051</v>
      </c>
      <c r="S396" s="417" t="s">
        <v>34</v>
      </c>
      <c r="T396" s="413"/>
      <c r="U396" s="563"/>
    </row>
    <row r="397" spans="2:21" s="320" customFormat="1" ht="22.5" customHeight="1" outlineLevel="2" collapsed="1">
      <c r="B397" s="321"/>
      <c r="C397" s="394" t="s">
        <v>520</v>
      </c>
      <c r="D397" s="394" t="s">
        <v>218</v>
      </c>
      <c r="E397" s="461" t="s">
        <v>219</v>
      </c>
      <c r="F397" s="479" t="s">
        <v>220</v>
      </c>
      <c r="G397" s="397" t="s">
        <v>221</v>
      </c>
      <c r="H397" s="398">
        <v>36.21</v>
      </c>
      <c r="I397" s="399">
        <v>64.1</v>
      </c>
      <c r="J397" s="561">
        <f>ROUND(I397*H397,2)</f>
        <v>2321.06</v>
      </c>
      <c r="K397" s="561"/>
      <c r="L397" s="398"/>
      <c r="M397" s="399">
        <v>64.1</v>
      </c>
      <c r="N397" s="613">
        <f>ROUND(M397*L397,2)</f>
        <v>0</v>
      </c>
      <c r="O397" s="401"/>
      <c r="P397" s="399">
        <v>64.1</v>
      </c>
      <c r="Q397" s="400">
        <f>ROUND(P397*O397,2)</f>
        <v>0</v>
      </c>
      <c r="R397" s="601">
        <f t="shared" si="4"/>
        <v>36.21</v>
      </c>
      <c r="S397" s="399">
        <v>64.1</v>
      </c>
      <c r="T397" s="561">
        <f>ROUND(S397*R397,2)</f>
        <v>2321.06</v>
      </c>
      <c r="U397" s="548"/>
    </row>
    <row r="398" spans="2:21" s="411" customFormat="1" ht="13.5" hidden="1" outlineLevel="3">
      <c r="B398" s="402"/>
      <c r="C398" s="403"/>
      <c r="D398" s="404" t="s">
        <v>223</v>
      </c>
      <c r="E398" s="407" t="s">
        <v>34</v>
      </c>
      <c r="F398" s="481" t="s">
        <v>2537</v>
      </c>
      <c r="G398" s="403"/>
      <c r="H398" s="407" t="s">
        <v>34</v>
      </c>
      <c r="I398" s="408" t="s">
        <v>34</v>
      </c>
      <c r="J398" s="403"/>
      <c r="K398" s="403"/>
      <c r="L398" s="407"/>
      <c r="M398" s="408" t="s">
        <v>34</v>
      </c>
      <c r="N398" s="403"/>
      <c r="O398" s="410"/>
      <c r="P398" s="408" t="s">
        <v>34</v>
      </c>
      <c r="Q398" s="409"/>
      <c r="R398" s="407" t="e">
        <f t="shared" si="4"/>
        <v>#VALUE!</v>
      </c>
      <c r="S398" s="408" t="s">
        <v>34</v>
      </c>
      <c r="T398" s="403"/>
      <c r="U398" s="562"/>
    </row>
    <row r="399" spans="2:21" s="420" customFormat="1" ht="13.5" hidden="1" outlineLevel="3">
      <c r="B399" s="412"/>
      <c r="C399" s="413"/>
      <c r="D399" s="404" t="s">
        <v>223</v>
      </c>
      <c r="E399" s="462" t="s">
        <v>34</v>
      </c>
      <c r="F399" s="480" t="s">
        <v>2646</v>
      </c>
      <c r="G399" s="413"/>
      <c r="H399" s="416">
        <v>181.051</v>
      </c>
      <c r="I399" s="417" t="s">
        <v>34</v>
      </c>
      <c r="J399" s="413"/>
      <c r="K399" s="413"/>
      <c r="L399" s="416"/>
      <c r="M399" s="417" t="s">
        <v>34</v>
      </c>
      <c r="N399" s="413"/>
      <c r="O399" s="419"/>
      <c r="P399" s="417" t="s">
        <v>34</v>
      </c>
      <c r="Q399" s="418"/>
      <c r="R399" s="416">
        <f t="shared" si="4"/>
        <v>181.051</v>
      </c>
      <c r="S399" s="417" t="s">
        <v>34</v>
      </c>
      <c r="T399" s="413"/>
      <c r="U399" s="563"/>
    </row>
    <row r="400" spans="2:21" s="429" customFormat="1" ht="13.5" hidden="1" outlineLevel="3">
      <c r="B400" s="421"/>
      <c r="C400" s="422"/>
      <c r="D400" s="404" t="s">
        <v>223</v>
      </c>
      <c r="E400" s="464" t="s">
        <v>2500</v>
      </c>
      <c r="F400" s="566" t="s">
        <v>227</v>
      </c>
      <c r="G400" s="422"/>
      <c r="H400" s="425">
        <v>181.051</v>
      </c>
      <c r="I400" s="426" t="s">
        <v>34</v>
      </c>
      <c r="J400" s="422"/>
      <c r="K400" s="422"/>
      <c r="L400" s="425"/>
      <c r="M400" s="426" t="s">
        <v>34</v>
      </c>
      <c r="N400" s="422"/>
      <c r="O400" s="428"/>
      <c r="P400" s="426" t="s">
        <v>34</v>
      </c>
      <c r="Q400" s="427"/>
      <c r="R400" s="425">
        <f t="shared" si="4"/>
        <v>181.051</v>
      </c>
      <c r="S400" s="426" t="s">
        <v>34</v>
      </c>
      <c r="T400" s="422"/>
      <c r="U400" s="567"/>
    </row>
    <row r="401" spans="2:21" s="411" customFormat="1" ht="13.5" hidden="1" outlineLevel="3">
      <c r="B401" s="402"/>
      <c r="C401" s="403"/>
      <c r="D401" s="404" t="s">
        <v>223</v>
      </c>
      <c r="E401" s="407" t="s">
        <v>34</v>
      </c>
      <c r="F401" s="481" t="s">
        <v>2546</v>
      </c>
      <c r="G401" s="403"/>
      <c r="H401" s="407" t="s">
        <v>34</v>
      </c>
      <c r="I401" s="408" t="s">
        <v>34</v>
      </c>
      <c r="J401" s="403"/>
      <c r="K401" s="403"/>
      <c r="L401" s="407"/>
      <c r="M401" s="408" t="s">
        <v>34</v>
      </c>
      <c r="N401" s="403"/>
      <c r="O401" s="410"/>
      <c r="P401" s="408" t="s">
        <v>34</v>
      </c>
      <c r="Q401" s="409"/>
      <c r="R401" s="407" t="e">
        <f t="shared" si="4"/>
        <v>#VALUE!</v>
      </c>
      <c r="S401" s="408" t="s">
        <v>34</v>
      </c>
      <c r="T401" s="403"/>
      <c r="U401" s="562"/>
    </row>
    <row r="402" spans="2:21" s="420" customFormat="1" ht="13.5" hidden="1" outlineLevel="3">
      <c r="B402" s="412"/>
      <c r="C402" s="413"/>
      <c r="D402" s="404" t="s">
        <v>223</v>
      </c>
      <c r="E402" s="462" t="s">
        <v>34</v>
      </c>
      <c r="F402" s="480" t="s">
        <v>2647</v>
      </c>
      <c r="G402" s="413"/>
      <c r="H402" s="416">
        <v>36.21</v>
      </c>
      <c r="I402" s="417" t="s">
        <v>34</v>
      </c>
      <c r="J402" s="413"/>
      <c r="K402" s="413"/>
      <c r="L402" s="416"/>
      <c r="M402" s="417" t="s">
        <v>34</v>
      </c>
      <c r="N402" s="413"/>
      <c r="O402" s="419"/>
      <c r="P402" s="417" t="s">
        <v>34</v>
      </c>
      <c r="Q402" s="418"/>
      <c r="R402" s="416">
        <f t="shared" si="4"/>
        <v>36.21</v>
      </c>
      <c r="S402" s="417" t="s">
        <v>34</v>
      </c>
      <c r="T402" s="413"/>
      <c r="U402" s="563"/>
    </row>
    <row r="403" spans="2:21" s="429" customFormat="1" ht="13.5" hidden="1" outlineLevel="3">
      <c r="B403" s="421"/>
      <c r="C403" s="422"/>
      <c r="D403" s="404" t="s">
        <v>223</v>
      </c>
      <c r="E403" s="464" t="s">
        <v>2648</v>
      </c>
      <c r="F403" s="566" t="s">
        <v>227</v>
      </c>
      <c r="G403" s="422"/>
      <c r="H403" s="425">
        <v>36.21</v>
      </c>
      <c r="I403" s="426" t="s">
        <v>34</v>
      </c>
      <c r="J403" s="422"/>
      <c r="K403" s="422"/>
      <c r="L403" s="425"/>
      <c r="M403" s="426" t="s">
        <v>34</v>
      </c>
      <c r="N403" s="422"/>
      <c r="O403" s="428"/>
      <c r="P403" s="426" t="s">
        <v>34</v>
      </c>
      <c r="Q403" s="427"/>
      <c r="R403" s="425">
        <f t="shared" si="4"/>
        <v>36.21</v>
      </c>
      <c r="S403" s="426" t="s">
        <v>34</v>
      </c>
      <c r="T403" s="422"/>
      <c r="U403" s="567"/>
    </row>
    <row r="404" spans="2:21" s="320" customFormat="1" ht="22.5" customHeight="1" outlineLevel="2" collapsed="1">
      <c r="B404" s="321"/>
      <c r="C404" s="394" t="s">
        <v>527</v>
      </c>
      <c r="D404" s="394" t="s">
        <v>218</v>
      </c>
      <c r="E404" s="461" t="s">
        <v>2548</v>
      </c>
      <c r="F404" s="479" t="s">
        <v>2549</v>
      </c>
      <c r="G404" s="397" t="s">
        <v>221</v>
      </c>
      <c r="H404" s="398">
        <v>36.21</v>
      </c>
      <c r="I404" s="399">
        <v>22.7</v>
      </c>
      <c r="J404" s="561">
        <f>ROUND(I404*H404,2)</f>
        <v>821.97</v>
      </c>
      <c r="K404" s="561"/>
      <c r="L404" s="398"/>
      <c r="M404" s="399">
        <v>22.7</v>
      </c>
      <c r="N404" s="613">
        <f>ROUND(M404*L404,2)</f>
        <v>0</v>
      </c>
      <c r="O404" s="401"/>
      <c r="P404" s="399">
        <v>22.7</v>
      </c>
      <c r="Q404" s="400">
        <f>ROUND(P404*O404,2)</f>
        <v>0</v>
      </c>
      <c r="R404" s="601">
        <f t="shared" si="4"/>
        <v>36.21</v>
      </c>
      <c r="S404" s="399">
        <v>22.7</v>
      </c>
      <c r="T404" s="561">
        <f>ROUND(S404*R404,2)</f>
        <v>821.97</v>
      </c>
      <c r="U404" s="548"/>
    </row>
    <row r="405" spans="2:21" s="411" customFormat="1" ht="13.5" hidden="1" outlineLevel="3">
      <c r="B405" s="402"/>
      <c r="C405" s="403"/>
      <c r="D405" s="404" t="s">
        <v>223</v>
      </c>
      <c r="E405" s="407" t="s">
        <v>34</v>
      </c>
      <c r="F405" s="481" t="s">
        <v>2649</v>
      </c>
      <c r="G405" s="403"/>
      <c r="H405" s="407" t="s">
        <v>34</v>
      </c>
      <c r="I405" s="408" t="s">
        <v>34</v>
      </c>
      <c r="J405" s="403"/>
      <c r="K405" s="403"/>
      <c r="L405" s="407"/>
      <c r="M405" s="408" t="s">
        <v>34</v>
      </c>
      <c r="N405" s="403"/>
      <c r="O405" s="410"/>
      <c r="P405" s="408" t="s">
        <v>34</v>
      </c>
      <c r="Q405" s="409"/>
      <c r="R405" s="407" t="e">
        <f t="shared" si="4"/>
        <v>#VALUE!</v>
      </c>
      <c r="S405" s="408" t="s">
        <v>34</v>
      </c>
      <c r="T405" s="403"/>
      <c r="U405" s="562"/>
    </row>
    <row r="406" spans="2:21" s="420" customFormat="1" ht="13.5" hidden="1" outlineLevel="3">
      <c r="B406" s="412"/>
      <c r="C406" s="413"/>
      <c r="D406" s="404" t="s">
        <v>223</v>
      </c>
      <c r="E406" s="462" t="s">
        <v>34</v>
      </c>
      <c r="F406" s="480" t="s">
        <v>2650</v>
      </c>
      <c r="G406" s="413"/>
      <c r="H406" s="416">
        <v>36.21</v>
      </c>
      <c r="I406" s="417" t="s">
        <v>34</v>
      </c>
      <c r="J406" s="413"/>
      <c r="K406" s="413"/>
      <c r="L406" s="416"/>
      <c r="M406" s="417" t="s">
        <v>34</v>
      </c>
      <c r="N406" s="413"/>
      <c r="O406" s="419"/>
      <c r="P406" s="417" t="s">
        <v>34</v>
      </c>
      <c r="Q406" s="418"/>
      <c r="R406" s="416">
        <f t="shared" si="4"/>
        <v>36.21</v>
      </c>
      <c r="S406" s="417" t="s">
        <v>34</v>
      </c>
      <c r="T406" s="413"/>
      <c r="U406" s="563"/>
    </row>
    <row r="407" spans="2:21" s="521" customFormat="1" ht="22.5" customHeight="1" outlineLevel="2" collapsed="1">
      <c r="B407" s="520"/>
      <c r="C407" s="466" t="s">
        <v>530</v>
      </c>
      <c r="D407" s="466" t="s">
        <v>218</v>
      </c>
      <c r="E407" s="467" t="s">
        <v>539</v>
      </c>
      <c r="F407" s="574" t="s">
        <v>540</v>
      </c>
      <c r="G407" s="469" t="s">
        <v>221</v>
      </c>
      <c r="H407" s="470">
        <v>421.819</v>
      </c>
      <c r="I407" s="399">
        <v>292.6</v>
      </c>
      <c r="J407" s="575">
        <f>ROUND(I407*H407,2)</f>
        <v>123424.24</v>
      </c>
      <c r="K407" s="575"/>
      <c r="L407" s="470"/>
      <c r="M407" s="399">
        <v>292.6</v>
      </c>
      <c r="N407" s="614">
        <f>ROUND(M407*L407,2)</f>
        <v>0</v>
      </c>
      <c r="O407" s="474"/>
      <c r="P407" s="399">
        <v>292.6</v>
      </c>
      <c r="Q407" s="471">
        <f>ROUND(P407*O407,2)</f>
        <v>0</v>
      </c>
      <c r="R407" s="602">
        <f t="shared" si="4"/>
        <v>421.819</v>
      </c>
      <c r="S407" s="399">
        <v>292.6</v>
      </c>
      <c r="T407" s="575">
        <f>ROUND(S407*R407,2)</f>
        <v>123424.24</v>
      </c>
      <c r="U407" s="577"/>
    </row>
    <row r="408" spans="2:21" s="524" customFormat="1" ht="13.5" hidden="1" outlineLevel="3">
      <c r="B408" s="522"/>
      <c r="C408" s="495"/>
      <c r="D408" s="496" t="s">
        <v>223</v>
      </c>
      <c r="E408" s="499" t="s">
        <v>34</v>
      </c>
      <c r="F408" s="578" t="s">
        <v>2651</v>
      </c>
      <c r="G408" s="495"/>
      <c r="H408" s="499" t="s">
        <v>34</v>
      </c>
      <c r="I408" s="408" t="s">
        <v>34</v>
      </c>
      <c r="J408" s="495"/>
      <c r="K408" s="495"/>
      <c r="L408" s="511"/>
      <c r="M408" s="499"/>
      <c r="N408" s="495"/>
      <c r="O408" s="501"/>
      <c r="P408" s="408" t="s">
        <v>34</v>
      </c>
      <c r="Q408" s="500"/>
      <c r="R408" s="499"/>
      <c r="S408" s="408" t="s">
        <v>34</v>
      </c>
      <c r="T408" s="495"/>
      <c r="U408" s="579"/>
    </row>
    <row r="409" spans="2:21" s="527" customFormat="1" ht="13.5" hidden="1" outlineLevel="3">
      <c r="B409" s="525"/>
      <c r="C409" s="502"/>
      <c r="D409" s="496" t="s">
        <v>223</v>
      </c>
      <c r="E409" s="526" t="s">
        <v>34</v>
      </c>
      <c r="F409" s="576" t="s">
        <v>2652</v>
      </c>
      <c r="G409" s="502"/>
      <c r="H409" s="505">
        <v>1088.055</v>
      </c>
      <c r="I409" s="417" t="s">
        <v>34</v>
      </c>
      <c r="J409" s="502"/>
      <c r="K409" s="502"/>
      <c r="L409" s="580"/>
      <c r="M409" s="408"/>
      <c r="N409" s="502"/>
      <c r="O409" s="507"/>
      <c r="P409" s="417" t="s">
        <v>34</v>
      </c>
      <c r="Q409" s="506"/>
      <c r="R409" s="505"/>
      <c r="S409" s="417" t="s">
        <v>34</v>
      </c>
      <c r="T409" s="502"/>
      <c r="U409" s="581"/>
    </row>
    <row r="410" spans="2:21" s="586" customFormat="1" ht="13.5" hidden="1" outlineLevel="3">
      <c r="B410" s="582"/>
      <c r="C410" s="508"/>
      <c r="D410" s="496" t="s">
        <v>223</v>
      </c>
      <c r="E410" s="583" t="s">
        <v>2512</v>
      </c>
      <c r="F410" s="584" t="s">
        <v>238</v>
      </c>
      <c r="G410" s="508"/>
      <c r="H410" s="511">
        <v>1088.055</v>
      </c>
      <c r="I410" s="450" t="s">
        <v>34</v>
      </c>
      <c r="J410" s="508"/>
      <c r="K410" s="508"/>
      <c r="L410" s="511"/>
      <c r="M410" s="499"/>
      <c r="N410" s="508"/>
      <c r="O410" s="513"/>
      <c r="P410" s="450" t="s">
        <v>34</v>
      </c>
      <c r="Q410" s="512"/>
      <c r="R410" s="511"/>
      <c r="S410" s="450" t="s">
        <v>34</v>
      </c>
      <c r="T410" s="508"/>
      <c r="U410" s="585"/>
    </row>
    <row r="411" spans="2:21" s="524" customFormat="1" ht="13.5" hidden="1" outlineLevel="3">
      <c r="B411" s="522"/>
      <c r="C411" s="495"/>
      <c r="D411" s="496" t="s">
        <v>223</v>
      </c>
      <c r="E411" s="499" t="s">
        <v>34</v>
      </c>
      <c r="F411" s="578" t="s">
        <v>2653</v>
      </c>
      <c r="G411" s="495"/>
      <c r="H411" s="499" t="s">
        <v>34</v>
      </c>
      <c r="I411" s="408" t="s">
        <v>34</v>
      </c>
      <c r="J411" s="495"/>
      <c r="K411" s="495"/>
      <c r="L411" s="580"/>
      <c r="M411" s="408"/>
      <c r="N411" s="495"/>
      <c r="O411" s="501"/>
      <c r="P411" s="408" t="s">
        <v>34</v>
      </c>
      <c r="Q411" s="500"/>
      <c r="R411" s="499"/>
      <c r="S411" s="408" t="s">
        <v>34</v>
      </c>
      <c r="T411" s="495"/>
      <c r="U411" s="579"/>
    </row>
    <row r="412" spans="2:21" s="527" customFormat="1" ht="24" hidden="1" outlineLevel="3">
      <c r="B412" s="525"/>
      <c r="C412" s="502"/>
      <c r="D412" s="496" t="s">
        <v>223</v>
      </c>
      <c r="E412" s="526" t="s">
        <v>34</v>
      </c>
      <c r="F412" s="576" t="s">
        <v>2654</v>
      </c>
      <c r="G412" s="502"/>
      <c r="H412" s="505">
        <v>20.808</v>
      </c>
      <c r="I412" s="417" t="s">
        <v>34</v>
      </c>
      <c r="J412" s="502"/>
      <c r="K412" s="502"/>
      <c r="L412" s="505"/>
      <c r="M412" s="417" t="s">
        <v>34</v>
      </c>
      <c r="N412" s="502"/>
      <c r="O412" s="507"/>
      <c r="P412" s="417" t="s">
        <v>34</v>
      </c>
      <c r="Q412" s="506"/>
      <c r="R412" s="505"/>
      <c r="S412" s="417" t="s">
        <v>34</v>
      </c>
      <c r="T412" s="502"/>
      <c r="U412" s="581"/>
    </row>
    <row r="413" spans="2:21" s="527" customFormat="1" ht="13.5" hidden="1" outlineLevel="3">
      <c r="B413" s="525"/>
      <c r="C413" s="502"/>
      <c r="D413" s="496" t="s">
        <v>223</v>
      </c>
      <c r="E413" s="526" t="s">
        <v>34</v>
      </c>
      <c r="F413" s="576" t="s">
        <v>2655</v>
      </c>
      <c r="G413" s="502"/>
      <c r="H413" s="505">
        <v>-54.315</v>
      </c>
      <c r="I413" s="417" t="s">
        <v>34</v>
      </c>
      <c r="J413" s="502"/>
      <c r="K413" s="502"/>
      <c r="L413" s="505"/>
      <c r="M413" s="417" t="s">
        <v>34</v>
      </c>
      <c r="N413" s="502"/>
      <c r="O413" s="507"/>
      <c r="P413" s="417" t="s">
        <v>34</v>
      </c>
      <c r="Q413" s="506"/>
      <c r="R413" s="505"/>
      <c r="S413" s="417" t="s">
        <v>34</v>
      </c>
      <c r="T413" s="502"/>
      <c r="U413" s="581"/>
    </row>
    <row r="414" spans="2:21" s="530" customFormat="1" ht="13.5" hidden="1" outlineLevel="3">
      <c r="B414" s="528"/>
      <c r="C414" s="514"/>
      <c r="D414" s="496" t="s">
        <v>223</v>
      </c>
      <c r="E414" s="529" t="s">
        <v>189</v>
      </c>
      <c r="F414" s="587" t="s">
        <v>227</v>
      </c>
      <c r="G414" s="514"/>
      <c r="H414" s="517">
        <v>1054.548</v>
      </c>
      <c r="I414" s="426" t="s">
        <v>34</v>
      </c>
      <c r="J414" s="514"/>
      <c r="K414" s="514"/>
      <c r="L414" s="517"/>
      <c r="M414" s="426" t="s">
        <v>34</v>
      </c>
      <c r="N414" s="514"/>
      <c r="O414" s="519"/>
      <c r="P414" s="426" t="s">
        <v>34</v>
      </c>
      <c r="Q414" s="518"/>
      <c r="R414" s="517"/>
      <c r="S414" s="426" t="s">
        <v>34</v>
      </c>
      <c r="T414" s="514"/>
      <c r="U414" s="588"/>
    </row>
    <row r="415" spans="2:21" s="524" customFormat="1" ht="13.5" hidden="1" outlineLevel="3">
      <c r="B415" s="522"/>
      <c r="C415" s="495"/>
      <c r="D415" s="496" t="s">
        <v>223</v>
      </c>
      <c r="E415" s="499" t="s">
        <v>34</v>
      </c>
      <c r="F415" s="578" t="s">
        <v>2656</v>
      </c>
      <c r="G415" s="495"/>
      <c r="H415" s="499" t="s">
        <v>34</v>
      </c>
      <c r="I415" s="408" t="s">
        <v>34</v>
      </c>
      <c r="J415" s="495"/>
      <c r="K415" s="495"/>
      <c r="L415" s="499"/>
      <c r="M415" s="408" t="s">
        <v>34</v>
      </c>
      <c r="N415" s="495"/>
      <c r="O415" s="501"/>
      <c r="P415" s="408" t="s">
        <v>34</v>
      </c>
      <c r="Q415" s="500"/>
      <c r="R415" s="499"/>
      <c r="S415" s="408" t="s">
        <v>34</v>
      </c>
      <c r="T415" s="495"/>
      <c r="U415" s="579"/>
    </row>
    <row r="416" spans="2:21" s="527" customFormat="1" ht="13.5" hidden="1" outlineLevel="3">
      <c r="B416" s="525"/>
      <c r="C416" s="502"/>
      <c r="D416" s="496" t="s">
        <v>223</v>
      </c>
      <c r="E416" s="526" t="s">
        <v>34</v>
      </c>
      <c r="F416" s="576" t="s">
        <v>2657</v>
      </c>
      <c r="G416" s="502"/>
      <c r="H416" s="505">
        <v>421.819</v>
      </c>
      <c r="I416" s="417" t="s">
        <v>34</v>
      </c>
      <c r="J416" s="502"/>
      <c r="K416" s="502"/>
      <c r="L416" s="505"/>
      <c r="M416" s="417" t="s">
        <v>34</v>
      </c>
      <c r="N416" s="502"/>
      <c r="O416" s="507"/>
      <c r="P416" s="417" t="s">
        <v>34</v>
      </c>
      <c r="Q416" s="506"/>
      <c r="R416" s="505"/>
      <c r="S416" s="417" t="s">
        <v>34</v>
      </c>
      <c r="T416" s="502"/>
      <c r="U416" s="581"/>
    </row>
    <row r="417" spans="2:21" s="521" customFormat="1" ht="22.5" customHeight="1" outlineLevel="2" collapsed="1">
      <c r="B417" s="520"/>
      <c r="C417" s="466" t="s">
        <v>534</v>
      </c>
      <c r="D417" s="466" t="s">
        <v>218</v>
      </c>
      <c r="E417" s="467" t="s">
        <v>586</v>
      </c>
      <c r="F417" s="574" t="s">
        <v>587</v>
      </c>
      <c r="G417" s="469" t="s">
        <v>221</v>
      </c>
      <c r="H417" s="470">
        <v>84.364</v>
      </c>
      <c r="I417" s="399">
        <v>12.4</v>
      </c>
      <c r="J417" s="575">
        <f>ROUND(I417*H417,2)</f>
        <v>1046.11</v>
      </c>
      <c r="K417" s="575"/>
      <c r="L417" s="470"/>
      <c r="M417" s="399">
        <v>12.4</v>
      </c>
      <c r="N417" s="614">
        <f>ROUND(M417*L417,2)</f>
        <v>0</v>
      </c>
      <c r="O417" s="474"/>
      <c r="P417" s="399">
        <v>12.4</v>
      </c>
      <c r="Q417" s="471">
        <f>ROUND(P417*O417,2)</f>
        <v>0</v>
      </c>
      <c r="R417" s="602">
        <f t="shared" si="4"/>
        <v>84.364</v>
      </c>
      <c r="S417" s="399">
        <v>12.4</v>
      </c>
      <c r="T417" s="575">
        <f>ROUND(S417*R417,2)</f>
        <v>1046.11</v>
      </c>
      <c r="U417" s="577"/>
    </row>
    <row r="418" spans="2:21" s="527" customFormat="1" ht="13.5" hidden="1" outlineLevel="3">
      <c r="B418" s="525"/>
      <c r="C418" s="502"/>
      <c r="D418" s="496" t="s">
        <v>223</v>
      </c>
      <c r="E418" s="526" t="s">
        <v>34</v>
      </c>
      <c r="F418" s="576" t="s">
        <v>2658</v>
      </c>
      <c r="G418" s="502"/>
      <c r="H418" s="505">
        <v>84.364</v>
      </c>
      <c r="I418" s="417" t="s">
        <v>34</v>
      </c>
      <c r="J418" s="502"/>
      <c r="K418" s="502"/>
      <c r="L418" s="505"/>
      <c r="M418" s="417" t="s">
        <v>34</v>
      </c>
      <c r="N418" s="502"/>
      <c r="O418" s="507"/>
      <c r="P418" s="417" t="s">
        <v>34</v>
      </c>
      <c r="Q418" s="506"/>
      <c r="R418" s="505">
        <f t="shared" si="4"/>
        <v>84.364</v>
      </c>
      <c r="S418" s="417" t="s">
        <v>34</v>
      </c>
      <c r="T418" s="502"/>
      <c r="U418" s="581"/>
    </row>
    <row r="419" spans="2:21" s="521" customFormat="1" ht="22.5" customHeight="1" outlineLevel="2" collapsed="1">
      <c r="B419" s="520"/>
      <c r="C419" s="466" t="s">
        <v>538</v>
      </c>
      <c r="D419" s="466" t="s">
        <v>218</v>
      </c>
      <c r="E419" s="467" t="s">
        <v>590</v>
      </c>
      <c r="F419" s="574" t="s">
        <v>591</v>
      </c>
      <c r="G419" s="469" t="s">
        <v>221</v>
      </c>
      <c r="H419" s="470">
        <v>495.638</v>
      </c>
      <c r="I419" s="399">
        <v>390.1</v>
      </c>
      <c r="J419" s="575">
        <f>ROUND(I419*H419,2)</f>
        <v>193348.38</v>
      </c>
      <c r="K419" s="575"/>
      <c r="L419" s="470"/>
      <c r="M419" s="399">
        <v>390.1</v>
      </c>
      <c r="N419" s="614">
        <f>ROUND(M419*L419,2)</f>
        <v>0</v>
      </c>
      <c r="O419" s="474"/>
      <c r="P419" s="399">
        <v>390.1</v>
      </c>
      <c r="Q419" s="471">
        <f>ROUND(P419*O419,2)</f>
        <v>0</v>
      </c>
      <c r="R419" s="602">
        <f t="shared" si="4"/>
        <v>495.638</v>
      </c>
      <c r="S419" s="399">
        <v>390.1</v>
      </c>
      <c r="T419" s="575">
        <f>ROUND(S419*R419,2)</f>
        <v>193348.38</v>
      </c>
      <c r="U419" s="577"/>
    </row>
    <row r="420" spans="2:21" s="527" customFormat="1" ht="13.5" hidden="1" outlineLevel="3">
      <c r="B420" s="525"/>
      <c r="C420" s="502"/>
      <c r="D420" s="496" t="s">
        <v>223</v>
      </c>
      <c r="E420" s="526" t="s">
        <v>34</v>
      </c>
      <c r="F420" s="576" t="s">
        <v>2659</v>
      </c>
      <c r="G420" s="502"/>
      <c r="H420" s="505">
        <v>495.638</v>
      </c>
      <c r="I420" s="417" t="s">
        <v>34</v>
      </c>
      <c r="J420" s="502"/>
      <c r="K420" s="502"/>
      <c r="L420" s="511"/>
      <c r="M420" s="505"/>
      <c r="N420" s="502"/>
      <c r="O420" s="507"/>
      <c r="P420" s="417" t="s">
        <v>34</v>
      </c>
      <c r="Q420" s="506"/>
      <c r="R420" s="505"/>
      <c r="S420" s="417" t="s">
        <v>34</v>
      </c>
      <c r="T420" s="502"/>
      <c r="U420" s="581"/>
    </row>
    <row r="421" spans="2:21" s="527" customFormat="1" ht="13.5" hidden="1" outlineLevel="3">
      <c r="B421" s="525"/>
      <c r="C421" s="502"/>
      <c r="D421" s="496"/>
      <c r="E421" s="526"/>
      <c r="F421" s="576"/>
      <c r="G421" s="502"/>
      <c r="H421" s="505"/>
      <c r="I421" s="417"/>
      <c r="J421" s="502"/>
      <c r="K421" s="502"/>
      <c r="L421" s="505"/>
      <c r="M421" s="505"/>
      <c r="N421" s="502"/>
      <c r="O421" s="507"/>
      <c r="P421" s="417"/>
      <c r="Q421" s="506"/>
      <c r="R421" s="505"/>
      <c r="S421" s="417"/>
      <c r="T421" s="502"/>
      <c r="U421" s="581"/>
    </row>
    <row r="422" spans="2:21" s="527" customFormat="1" ht="13.5" hidden="1" outlineLevel="3">
      <c r="B422" s="525"/>
      <c r="C422" s="502"/>
      <c r="D422" s="496"/>
      <c r="E422" s="526"/>
      <c r="F422" s="576"/>
      <c r="G422" s="502"/>
      <c r="H422" s="505"/>
      <c r="I422" s="417"/>
      <c r="J422" s="502"/>
      <c r="K422" s="502"/>
      <c r="L422" s="505"/>
      <c r="M422" s="505"/>
      <c r="N422" s="502"/>
      <c r="O422" s="507"/>
      <c r="P422" s="417"/>
      <c r="Q422" s="506"/>
      <c r="R422" s="505"/>
      <c r="S422" s="417"/>
      <c r="T422" s="502"/>
      <c r="U422" s="581"/>
    </row>
    <row r="423" spans="2:21" s="521" customFormat="1" ht="22.5" customHeight="1" outlineLevel="2" collapsed="1">
      <c r="B423" s="520"/>
      <c r="C423" s="466" t="s">
        <v>585</v>
      </c>
      <c r="D423" s="466" t="s">
        <v>218</v>
      </c>
      <c r="E423" s="467" t="s">
        <v>594</v>
      </c>
      <c r="F423" s="574" t="s">
        <v>595</v>
      </c>
      <c r="G423" s="469" t="s">
        <v>221</v>
      </c>
      <c r="H423" s="470">
        <v>99.128</v>
      </c>
      <c r="I423" s="399">
        <v>12.4</v>
      </c>
      <c r="J423" s="575">
        <f>ROUND(I423*H423,2)</f>
        <v>1229.19</v>
      </c>
      <c r="K423" s="575"/>
      <c r="L423" s="470"/>
      <c r="M423" s="399">
        <v>12.4</v>
      </c>
      <c r="N423" s="614">
        <f>ROUND(M423*L423,2)</f>
        <v>0</v>
      </c>
      <c r="O423" s="474"/>
      <c r="P423" s="399">
        <v>12.4</v>
      </c>
      <c r="Q423" s="471">
        <f>ROUND(P423*O423,2)</f>
        <v>0</v>
      </c>
      <c r="R423" s="602">
        <f t="shared" si="4"/>
        <v>99.128</v>
      </c>
      <c r="S423" s="399">
        <v>12.4</v>
      </c>
      <c r="T423" s="575">
        <f>ROUND(S423*R423,2)</f>
        <v>1229.19</v>
      </c>
      <c r="U423" s="577"/>
    </row>
    <row r="424" spans="2:21" s="527" customFormat="1" ht="13.5" hidden="1" outlineLevel="3">
      <c r="B424" s="525"/>
      <c r="C424" s="502"/>
      <c r="D424" s="496" t="s">
        <v>223</v>
      </c>
      <c r="E424" s="526" t="s">
        <v>34</v>
      </c>
      <c r="F424" s="576" t="s">
        <v>2660</v>
      </c>
      <c r="G424" s="502"/>
      <c r="H424" s="505">
        <v>99.128</v>
      </c>
      <c r="I424" s="417" t="s">
        <v>34</v>
      </c>
      <c r="J424" s="502"/>
      <c r="K424" s="502"/>
      <c r="L424" s="505"/>
      <c r="M424" s="417" t="s">
        <v>34</v>
      </c>
      <c r="N424" s="502"/>
      <c r="O424" s="507"/>
      <c r="P424" s="417" t="s">
        <v>34</v>
      </c>
      <c r="Q424" s="506"/>
      <c r="R424" s="505">
        <f t="shared" si="4"/>
        <v>99.128</v>
      </c>
      <c r="S424" s="417" t="s">
        <v>34</v>
      </c>
      <c r="T424" s="502"/>
      <c r="U424" s="581"/>
    </row>
    <row r="425" spans="2:21" s="521" customFormat="1" ht="22.5" customHeight="1" outlineLevel="2" collapsed="1">
      <c r="B425" s="520"/>
      <c r="C425" s="466" t="s">
        <v>589</v>
      </c>
      <c r="D425" s="466" t="s">
        <v>218</v>
      </c>
      <c r="E425" s="467" t="s">
        <v>598</v>
      </c>
      <c r="F425" s="574" t="s">
        <v>599</v>
      </c>
      <c r="G425" s="469" t="s">
        <v>221</v>
      </c>
      <c r="H425" s="470">
        <v>137.091</v>
      </c>
      <c r="I425" s="399">
        <v>696.6</v>
      </c>
      <c r="J425" s="575">
        <f>ROUND(I425*H425,2)</f>
        <v>95497.59</v>
      </c>
      <c r="K425" s="575"/>
      <c r="L425" s="470"/>
      <c r="M425" s="399">
        <v>696.6</v>
      </c>
      <c r="N425" s="614">
        <f>ROUND(M425*L425,2)</f>
        <v>0</v>
      </c>
      <c r="O425" s="474"/>
      <c r="P425" s="399">
        <v>696.6</v>
      </c>
      <c r="Q425" s="471">
        <f>ROUND(P425*O425,2)</f>
        <v>0</v>
      </c>
      <c r="R425" s="602">
        <f t="shared" si="4"/>
        <v>137.091</v>
      </c>
      <c r="S425" s="399">
        <v>696.6</v>
      </c>
      <c r="T425" s="575">
        <f>ROUND(S425*R425,2)</f>
        <v>95497.59</v>
      </c>
      <c r="U425" s="577"/>
    </row>
    <row r="426" spans="2:21" s="527" customFormat="1" ht="13.5" hidden="1" outlineLevel="3">
      <c r="B426" s="525"/>
      <c r="C426" s="502"/>
      <c r="D426" s="496" t="s">
        <v>223</v>
      </c>
      <c r="E426" s="526" t="s">
        <v>34</v>
      </c>
      <c r="F426" s="576" t="s">
        <v>2661</v>
      </c>
      <c r="G426" s="502"/>
      <c r="H426" s="505">
        <v>137.091</v>
      </c>
      <c r="I426" s="417" t="s">
        <v>34</v>
      </c>
      <c r="J426" s="502"/>
      <c r="K426" s="502"/>
      <c r="L426" s="505"/>
      <c r="M426" s="505"/>
      <c r="N426" s="502"/>
      <c r="O426" s="507"/>
      <c r="P426" s="417" t="s">
        <v>34</v>
      </c>
      <c r="Q426" s="506"/>
      <c r="R426" s="505"/>
      <c r="S426" s="417" t="s">
        <v>34</v>
      </c>
      <c r="T426" s="502"/>
      <c r="U426" s="581"/>
    </row>
    <row r="427" spans="2:21" s="527" customFormat="1" ht="13.5" hidden="1" outlineLevel="3">
      <c r="B427" s="525"/>
      <c r="C427" s="502"/>
      <c r="D427" s="496"/>
      <c r="E427" s="526"/>
      <c r="F427" s="576"/>
      <c r="G427" s="502"/>
      <c r="H427" s="505"/>
      <c r="I427" s="417"/>
      <c r="J427" s="502"/>
      <c r="K427" s="502"/>
      <c r="L427" s="505"/>
      <c r="M427" s="417"/>
      <c r="N427" s="502"/>
      <c r="O427" s="507"/>
      <c r="P427" s="417"/>
      <c r="Q427" s="506"/>
      <c r="R427" s="505"/>
      <c r="S427" s="417"/>
      <c r="T427" s="502"/>
      <c r="U427" s="581"/>
    </row>
    <row r="428" spans="2:21" s="527" customFormat="1" ht="13.5" hidden="1" outlineLevel="3">
      <c r="B428" s="525"/>
      <c r="C428" s="502"/>
      <c r="D428" s="496"/>
      <c r="E428" s="526"/>
      <c r="F428" s="576"/>
      <c r="G428" s="502"/>
      <c r="H428" s="505"/>
      <c r="I428" s="417"/>
      <c r="J428" s="502"/>
      <c r="K428" s="502"/>
      <c r="L428" s="505"/>
      <c r="M428" s="417"/>
      <c r="N428" s="502"/>
      <c r="O428" s="507"/>
      <c r="P428" s="417"/>
      <c r="Q428" s="506"/>
      <c r="R428" s="505"/>
      <c r="S428" s="417"/>
      <c r="T428" s="502"/>
      <c r="U428" s="581"/>
    </row>
    <row r="429" spans="2:21" s="320" customFormat="1" ht="31.5" customHeight="1" outlineLevel="2" collapsed="1">
      <c r="B429" s="321"/>
      <c r="C429" s="394" t="s">
        <v>593</v>
      </c>
      <c r="D429" s="394" t="s">
        <v>218</v>
      </c>
      <c r="E429" s="461" t="s">
        <v>2662</v>
      </c>
      <c r="F429" s="479" t="s">
        <v>2663</v>
      </c>
      <c r="G429" s="397" t="s">
        <v>366</v>
      </c>
      <c r="H429" s="398">
        <v>1.7</v>
      </c>
      <c r="I429" s="399">
        <v>45836.3</v>
      </c>
      <c r="J429" s="561">
        <f>ROUND(I429*H429,2)</f>
        <v>77921.71</v>
      </c>
      <c r="K429" s="561"/>
      <c r="L429" s="398"/>
      <c r="M429" s="399">
        <v>45836.3</v>
      </c>
      <c r="N429" s="613">
        <f>ROUND(M429*L429,2)</f>
        <v>0</v>
      </c>
      <c r="O429" s="401"/>
      <c r="P429" s="399">
        <v>45836.3</v>
      </c>
      <c r="Q429" s="400">
        <f>ROUND(P429*O429,2)</f>
        <v>0</v>
      </c>
      <c r="R429" s="601">
        <f t="shared" si="4"/>
        <v>1.7</v>
      </c>
      <c r="S429" s="399">
        <v>45836.3</v>
      </c>
      <c r="T429" s="561">
        <f>ROUND(S429*R429,2)</f>
        <v>77921.71</v>
      </c>
      <c r="U429" s="548"/>
    </row>
    <row r="430" spans="2:21" s="420" customFormat="1" ht="13.5" hidden="1" outlineLevel="3">
      <c r="B430" s="412"/>
      <c r="C430" s="413"/>
      <c r="D430" s="404" t="s">
        <v>223</v>
      </c>
      <c r="E430" s="462" t="s">
        <v>34</v>
      </c>
      <c r="F430" s="480" t="s">
        <v>2664</v>
      </c>
      <c r="G430" s="413"/>
      <c r="H430" s="416">
        <v>1.7</v>
      </c>
      <c r="I430" s="417" t="s">
        <v>34</v>
      </c>
      <c r="J430" s="413"/>
      <c r="K430" s="413"/>
      <c r="L430" s="416"/>
      <c r="M430" s="417" t="s">
        <v>34</v>
      </c>
      <c r="N430" s="413"/>
      <c r="O430" s="419"/>
      <c r="P430" s="417" t="s">
        <v>34</v>
      </c>
      <c r="Q430" s="418"/>
      <c r="R430" s="416">
        <f t="shared" si="4"/>
        <v>1.7</v>
      </c>
      <c r="S430" s="417" t="s">
        <v>34</v>
      </c>
      <c r="T430" s="413"/>
      <c r="U430" s="563"/>
    </row>
    <row r="431" spans="2:21" s="320" customFormat="1" ht="22.5" customHeight="1" outlineLevel="2">
      <c r="B431" s="321"/>
      <c r="C431" s="453" t="s">
        <v>597</v>
      </c>
      <c r="D431" s="453" t="s">
        <v>316</v>
      </c>
      <c r="E431" s="472" t="s">
        <v>2665</v>
      </c>
      <c r="F431" s="570" t="s">
        <v>2666</v>
      </c>
      <c r="G431" s="456" t="s">
        <v>366</v>
      </c>
      <c r="H431" s="457">
        <v>2</v>
      </c>
      <c r="I431" s="458">
        <v>14628.6</v>
      </c>
      <c r="J431" s="571">
        <f>ROUND(I431*H431,2)</f>
        <v>29257.2</v>
      </c>
      <c r="K431" s="571"/>
      <c r="L431" s="457"/>
      <c r="M431" s="458">
        <v>14628.6</v>
      </c>
      <c r="N431" s="615">
        <f>ROUND(M431*L431,2)</f>
        <v>0</v>
      </c>
      <c r="O431" s="460"/>
      <c r="P431" s="458">
        <v>14628.6</v>
      </c>
      <c r="Q431" s="459">
        <f>ROUND(P431*O431,2)</f>
        <v>0</v>
      </c>
      <c r="R431" s="603">
        <f t="shared" si="4"/>
        <v>2</v>
      </c>
      <c r="S431" s="458">
        <v>14628.6</v>
      </c>
      <c r="T431" s="571">
        <f>ROUND(S431*R431,2)</f>
        <v>29257.2</v>
      </c>
      <c r="U431" s="548"/>
    </row>
    <row r="432" spans="2:21" s="320" customFormat="1" ht="31.5" customHeight="1" outlineLevel="2" collapsed="1">
      <c r="B432" s="321"/>
      <c r="C432" s="394" t="s">
        <v>601</v>
      </c>
      <c r="D432" s="394" t="s">
        <v>218</v>
      </c>
      <c r="E432" s="461" t="s">
        <v>924</v>
      </c>
      <c r="F432" s="479" t="s">
        <v>925</v>
      </c>
      <c r="G432" s="397" t="s">
        <v>221</v>
      </c>
      <c r="H432" s="398">
        <v>9.052</v>
      </c>
      <c r="I432" s="399">
        <v>2006.2</v>
      </c>
      <c r="J432" s="561">
        <f>ROUND(I432*H432,2)</f>
        <v>18160.12</v>
      </c>
      <c r="K432" s="561"/>
      <c r="L432" s="398"/>
      <c r="M432" s="399">
        <v>2006.2</v>
      </c>
      <c r="N432" s="613">
        <f>ROUND(M432*L432,2)</f>
        <v>0</v>
      </c>
      <c r="O432" s="401"/>
      <c r="P432" s="399">
        <v>2006.2</v>
      </c>
      <c r="Q432" s="400">
        <f>ROUND(P432*O432,2)</f>
        <v>0</v>
      </c>
      <c r="R432" s="601">
        <f t="shared" si="4"/>
        <v>9.052</v>
      </c>
      <c r="S432" s="399">
        <v>2006.2</v>
      </c>
      <c r="T432" s="561">
        <f>ROUND(S432*R432,2)</f>
        <v>18160.12</v>
      </c>
      <c r="U432" s="548"/>
    </row>
    <row r="433" spans="2:21" s="411" customFormat="1" ht="13.5" hidden="1" outlineLevel="3">
      <c r="B433" s="402"/>
      <c r="C433" s="403"/>
      <c r="D433" s="404" t="s">
        <v>223</v>
      </c>
      <c r="E433" s="407" t="s">
        <v>34</v>
      </c>
      <c r="F433" s="481" t="s">
        <v>926</v>
      </c>
      <c r="G433" s="403"/>
      <c r="H433" s="407" t="s">
        <v>34</v>
      </c>
      <c r="I433" s="408" t="s">
        <v>34</v>
      </c>
      <c r="J433" s="403"/>
      <c r="K433" s="403"/>
      <c r="L433" s="407"/>
      <c r="M433" s="408" t="s">
        <v>34</v>
      </c>
      <c r="N433" s="403"/>
      <c r="O433" s="410"/>
      <c r="P433" s="408" t="s">
        <v>34</v>
      </c>
      <c r="Q433" s="409"/>
      <c r="R433" s="407" t="e">
        <f t="shared" si="4"/>
        <v>#VALUE!</v>
      </c>
      <c r="S433" s="408" t="s">
        <v>34</v>
      </c>
      <c r="T433" s="403"/>
      <c r="U433" s="562"/>
    </row>
    <row r="434" spans="2:21" s="420" customFormat="1" ht="13.5" hidden="1" outlineLevel="3">
      <c r="B434" s="412"/>
      <c r="C434" s="413"/>
      <c r="D434" s="404" t="s">
        <v>223</v>
      </c>
      <c r="E434" s="462" t="s">
        <v>34</v>
      </c>
      <c r="F434" s="480" t="s">
        <v>2667</v>
      </c>
      <c r="G434" s="413"/>
      <c r="H434" s="416">
        <v>9.052</v>
      </c>
      <c r="I434" s="417" t="s">
        <v>34</v>
      </c>
      <c r="J434" s="413"/>
      <c r="K434" s="413"/>
      <c r="L434" s="416"/>
      <c r="M434" s="417" t="s">
        <v>34</v>
      </c>
      <c r="N434" s="413"/>
      <c r="O434" s="419"/>
      <c r="P434" s="417" t="s">
        <v>34</v>
      </c>
      <c r="Q434" s="418"/>
      <c r="R434" s="416">
        <f t="shared" si="4"/>
        <v>9.052</v>
      </c>
      <c r="S434" s="417" t="s">
        <v>34</v>
      </c>
      <c r="T434" s="413"/>
      <c r="U434" s="563"/>
    </row>
    <row r="435" spans="2:21" s="429" customFormat="1" ht="13.5" hidden="1" outlineLevel="3">
      <c r="B435" s="421"/>
      <c r="C435" s="422"/>
      <c r="D435" s="404" t="s">
        <v>223</v>
      </c>
      <c r="E435" s="464" t="s">
        <v>183</v>
      </c>
      <c r="F435" s="566" t="s">
        <v>227</v>
      </c>
      <c r="G435" s="422"/>
      <c r="H435" s="425">
        <v>9.052</v>
      </c>
      <c r="I435" s="426" t="s">
        <v>34</v>
      </c>
      <c r="J435" s="422"/>
      <c r="K435" s="422"/>
      <c r="L435" s="425"/>
      <c r="M435" s="426" t="s">
        <v>34</v>
      </c>
      <c r="N435" s="422"/>
      <c r="O435" s="428"/>
      <c r="P435" s="426" t="s">
        <v>34</v>
      </c>
      <c r="Q435" s="427"/>
      <c r="R435" s="425">
        <f t="shared" si="4"/>
        <v>9.052</v>
      </c>
      <c r="S435" s="426" t="s">
        <v>34</v>
      </c>
      <c r="T435" s="422"/>
      <c r="U435" s="567"/>
    </row>
    <row r="436" spans="2:21" s="320" customFormat="1" ht="22.5" customHeight="1" outlineLevel="2" collapsed="1">
      <c r="B436" s="321"/>
      <c r="C436" s="394" t="s">
        <v>606</v>
      </c>
      <c r="D436" s="394" t="s">
        <v>218</v>
      </c>
      <c r="E436" s="461" t="s">
        <v>929</v>
      </c>
      <c r="F436" s="479" t="s">
        <v>930</v>
      </c>
      <c r="G436" s="397" t="s">
        <v>221</v>
      </c>
      <c r="H436" s="398">
        <v>174.317</v>
      </c>
      <c r="I436" s="399">
        <v>41.3</v>
      </c>
      <c r="J436" s="561">
        <f>ROUND(I436*H436,2)</f>
        <v>7199.29</v>
      </c>
      <c r="K436" s="561"/>
      <c r="L436" s="398"/>
      <c r="M436" s="399">
        <v>41.3</v>
      </c>
      <c r="N436" s="613">
        <f>ROUND(M436*L436,2)</f>
        <v>0</v>
      </c>
      <c r="O436" s="401"/>
      <c r="P436" s="399">
        <v>41.3</v>
      </c>
      <c r="Q436" s="400">
        <f>ROUND(P436*O436,2)</f>
        <v>0</v>
      </c>
      <c r="R436" s="601">
        <f t="shared" si="4"/>
        <v>174.317</v>
      </c>
      <c r="S436" s="399">
        <v>41.3</v>
      </c>
      <c r="T436" s="561">
        <f>ROUND(S436*R436,2)</f>
        <v>7199.29</v>
      </c>
      <c r="U436" s="548"/>
    </row>
    <row r="437" spans="2:21" s="411" customFormat="1" ht="13.5" hidden="1" outlineLevel="3">
      <c r="B437" s="402"/>
      <c r="C437" s="403"/>
      <c r="D437" s="404" t="s">
        <v>223</v>
      </c>
      <c r="E437" s="407" t="s">
        <v>34</v>
      </c>
      <c r="F437" s="481" t="s">
        <v>2668</v>
      </c>
      <c r="G437" s="403"/>
      <c r="H437" s="407" t="s">
        <v>34</v>
      </c>
      <c r="I437" s="408" t="s">
        <v>34</v>
      </c>
      <c r="J437" s="403"/>
      <c r="K437" s="403"/>
      <c r="L437" s="407"/>
      <c r="M437" s="408" t="s">
        <v>34</v>
      </c>
      <c r="N437" s="403"/>
      <c r="O437" s="410"/>
      <c r="P437" s="408" t="s">
        <v>34</v>
      </c>
      <c r="Q437" s="409"/>
      <c r="R437" s="407" t="e">
        <f aca="true" t="shared" si="5" ref="R437:R503">H437+L437+O437</f>
        <v>#VALUE!</v>
      </c>
      <c r="S437" s="408" t="s">
        <v>34</v>
      </c>
      <c r="T437" s="403"/>
      <c r="U437" s="562"/>
    </row>
    <row r="438" spans="2:21" s="420" customFormat="1" ht="13.5" hidden="1" outlineLevel="3">
      <c r="B438" s="412"/>
      <c r="C438" s="413"/>
      <c r="D438" s="404" t="s">
        <v>223</v>
      </c>
      <c r="E438" s="462" t="s">
        <v>34</v>
      </c>
      <c r="F438" s="480" t="s">
        <v>2669</v>
      </c>
      <c r="G438" s="413"/>
      <c r="H438" s="416">
        <v>174.317</v>
      </c>
      <c r="I438" s="417" t="s">
        <v>34</v>
      </c>
      <c r="J438" s="413"/>
      <c r="K438" s="413"/>
      <c r="L438" s="416"/>
      <c r="M438" s="417" t="s">
        <v>34</v>
      </c>
      <c r="N438" s="413"/>
      <c r="O438" s="419"/>
      <c r="P438" s="417" t="s">
        <v>34</v>
      </c>
      <c r="Q438" s="418"/>
      <c r="R438" s="416">
        <f t="shared" si="5"/>
        <v>174.317</v>
      </c>
      <c r="S438" s="417" t="s">
        <v>34</v>
      </c>
      <c r="T438" s="413"/>
      <c r="U438" s="563"/>
    </row>
    <row r="439" spans="2:21" s="320" customFormat="1" ht="22.5" customHeight="1" outlineLevel="2" collapsed="1">
      <c r="B439" s="321"/>
      <c r="C439" s="394" t="s">
        <v>609</v>
      </c>
      <c r="D439" s="394" t="s">
        <v>218</v>
      </c>
      <c r="E439" s="461" t="s">
        <v>936</v>
      </c>
      <c r="F439" s="479" t="s">
        <v>937</v>
      </c>
      <c r="G439" s="397" t="s">
        <v>221</v>
      </c>
      <c r="H439" s="398">
        <v>26.047</v>
      </c>
      <c r="I439" s="399">
        <v>82.6</v>
      </c>
      <c r="J439" s="561">
        <f>ROUND(I439*H439,2)</f>
        <v>2151.48</v>
      </c>
      <c r="K439" s="561"/>
      <c r="L439" s="398"/>
      <c r="M439" s="399">
        <v>82.6</v>
      </c>
      <c r="N439" s="613">
        <f>ROUND(M439*L439,2)</f>
        <v>0</v>
      </c>
      <c r="O439" s="401"/>
      <c r="P439" s="399">
        <v>82.6</v>
      </c>
      <c r="Q439" s="400">
        <f>ROUND(P439*O439,2)</f>
        <v>0</v>
      </c>
      <c r="R439" s="601">
        <f t="shared" si="5"/>
        <v>26.047</v>
      </c>
      <c r="S439" s="399">
        <v>82.6</v>
      </c>
      <c r="T439" s="561">
        <f>ROUND(S439*R439,2)</f>
        <v>2151.48</v>
      </c>
      <c r="U439" s="548"/>
    </row>
    <row r="440" spans="2:21" s="420" customFormat="1" ht="13.5" hidden="1" outlineLevel="3">
      <c r="B440" s="412"/>
      <c r="C440" s="413"/>
      <c r="D440" s="404" t="s">
        <v>223</v>
      </c>
      <c r="E440" s="462" t="s">
        <v>34</v>
      </c>
      <c r="F440" s="480" t="s">
        <v>2670</v>
      </c>
      <c r="G440" s="413"/>
      <c r="H440" s="416">
        <v>26.047</v>
      </c>
      <c r="I440" s="417" t="s">
        <v>34</v>
      </c>
      <c r="J440" s="413"/>
      <c r="K440" s="413"/>
      <c r="L440" s="416"/>
      <c r="M440" s="417" t="s">
        <v>34</v>
      </c>
      <c r="N440" s="413"/>
      <c r="O440" s="419"/>
      <c r="P440" s="417" t="s">
        <v>34</v>
      </c>
      <c r="Q440" s="418"/>
      <c r="R440" s="416">
        <f t="shared" si="5"/>
        <v>26.047</v>
      </c>
      <c r="S440" s="417" t="s">
        <v>34</v>
      </c>
      <c r="T440" s="413"/>
      <c r="U440" s="563"/>
    </row>
    <row r="441" spans="2:21" s="521" customFormat="1" ht="22.5" customHeight="1" outlineLevel="2" collapsed="1">
      <c r="B441" s="520"/>
      <c r="C441" s="466" t="s">
        <v>612</v>
      </c>
      <c r="D441" s="466" t="s">
        <v>218</v>
      </c>
      <c r="E441" s="467" t="s">
        <v>2548</v>
      </c>
      <c r="F441" s="574" t="s">
        <v>2549</v>
      </c>
      <c r="G441" s="469" t="s">
        <v>221</v>
      </c>
      <c r="H441" s="470">
        <v>568.022</v>
      </c>
      <c r="I441" s="399">
        <v>22.7</v>
      </c>
      <c r="J441" s="575">
        <f>ROUND(I441*H441,2)</f>
        <v>12894.1</v>
      </c>
      <c r="K441" s="575"/>
      <c r="L441" s="470"/>
      <c r="M441" s="399">
        <v>22.7</v>
      </c>
      <c r="N441" s="614">
        <f>ROUND(M441*L441,2)</f>
        <v>0</v>
      </c>
      <c r="O441" s="474"/>
      <c r="P441" s="399">
        <v>22.7</v>
      </c>
      <c r="Q441" s="471">
        <f>ROUND(P441*O441,2)</f>
        <v>0</v>
      </c>
      <c r="R441" s="602">
        <f t="shared" si="5"/>
        <v>568.022</v>
      </c>
      <c r="S441" s="399">
        <v>22.7</v>
      </c>
      <c r="T441" s="575">
        <f>ROUND(S441*R441,2)</f>
        <v>12894.1</v>
      </c>
      <c r="U441" s="577"/>
    </row>
    <row r="442" spans="2:21" s="524" customFormat="1" ht="13.5" hidden="1" outlineLevel="3">
      <c r="B442" s="522"/>
      <c r="C442" s="495"/>
      <c r="D442" s="496" t="s">
        <v>223</v>
      </c>
      <c r="E442" s="499" t="s">
        <v>34</v>
      </c>
      <c r="F442" s="578" t="s">
        <v>2649</v>
      </c>
      <c r="G442" s="495"/>
      <c r="H442" s="499" t="s">
        <v>34</v>
      </c>
      <c r="I442" s="408" t="s">
        <v>34</v>
      </c>
      <c r="J442" s="495"/>
      <c r="K442" s="495"/>
      <c r="L442" s="499"/>
      <c r="M442" s="408" t="s">
        <v>34</v>
      </c>
      <c r="N442" s="495"/>
      <c r="O442" s="501"/>
      <c r="P442" s="408" t="s">
        <v>34</v>
      </c>
      <c r="Q442" s="500"/>
      <c r="R442" s="499" t="e">
        <f t="shared" si="5"/>
        <v>#VALUE!</v>
      </c>
      <c r="S442" s="408" t="s">
        <v>34</v>
      </c>
      <c r="T442" s="495"/>
      <c r="U442" s="579"/>
    </row>
    <row r="443" spans="2:21" s="527" customFormat="1" ht="13.5" hidden="1" outlineLevel="3">
      <c r="B443" s="525"/>
      <c r="C443" s="502"/>
      <c r="D443" s="496" t="s">
        <v>223</v>
      </c>
      <c r="E443" s="526" t="s">
        <v>34</v>
      </c>
      <c r="F443" s="576" t="s">
        <v>201</v>
      </c>
      <c r="G443" s="502"/>
      <c r="H443" s="505">
        <v>568.022</v>
      </c>
      <c r="I443" s="417" t="s">
        <v>34</v>
      </c>
      <c r="J443" s="502"/>
      <c r="K443" s="502"/>
      <c r="L443" s="505"/>
      <c r="M443" s="417" t="s">
        <v>34</v>
      </c>
      <c r="N443" s="502"/>
      <c r="O443" s="507"/>
      <c r="P443" s="417" t="s">
        <v>34</v>
      </c>
      <c r="Q443" s="506"/>
      <c r="R443" s="505">
        <f t="shared" si="5"/>
        <v>568.022</v>
      </c>
      <c r="S443" s="417" t="s">
        <v>34</v>
      </c>
      <c r="T443" s="502"/>
      <c r="U443" s="581"/>
    </row>
    <row r="444" spans="2:21" s="521" customFormat="1" ht="22.5" customHeight="1" outlineLevel="2" collapsed="1">
      <c r="B444" s="520"/>
      <c r="C444" s="466" t="s">
        <v>616</v>
      </c>
      <c r="D444" s="466" t="s">
        <v>218</v>
      </c>
      <c r="E444" s="467" t="s">
        <v>816</v>
      </c>
      <c r="F444" s="574" t="s">
        <v>817</v>
      </c>
      <c r="G444" s="469" t="s">
        <v>221</v>
      </c>
      <c r="H444" s="470">
        <v>4.524</v>
      </c>
      <c r="I444" s="399">
        <v>36.1</v>
      </c>
      <c r="J444" s="575">
        <f>ROUND(I444*H444,2)</f>
        <v>163.32</v>
      </c>
      <c r="K444" s="575"/>
      <c r="L444" s="470"/>
      <c r="M444" s="399">
        <v>36.1</v>
      </c>
      <c r="N444" s="614">
        <f>ROUND(M444*L444,2)</f>
        <v>0</v>
      </c>
      <c r="O444" s="474"/>
      <c r="P444" s="399">
        <v>36.1</v>
      </c>
      <c r="Q444" s="471">
        <f>ROUND(P444*O444,2)</f>
        <v>0</v>
      </c>
      <c r="R444" s="602">
        <f t="shared" si="5"/>
        <v>4.524</v>
      </c>
      <c r="S444" s="399">
        <v>36.1</v>
      </c>
      <c r="T444" s="575">
        <f>ROUND(S444*R444,2)</f>
        <v>163.32</v>
      </c>
      <c r="U444" s="577"/>
    </row>
    <row r="445" spans="2:21" s="527" customFormat="1" ht="13.5" hidden="1" outlineLevel="3">
      <c r="B445" s="525"/>
      <c r="C445" s="502"/>
      <c r="D445" s="496" t="s">
        <v>223</v>
      </c>
      <c r="E445" s="526" t="s">
        <v>34</v>
      </c>
      <c r="F445" s="576" t="s">
        <v>728</v>
      </c>
      <c r="G445" s="502"/>
      <c r="H445" s="505">
        <v>4.524</v>
      </c>
      <c r="I445" s="417" t="s">
        <v>34</v>
      </c>
      <c r="J445" s="502"/>
      <c r="K445" s="502"/>
      <c r="L445" s="505"/>
      <c r="M445" s="417" t="s">
        <v>34</v>
      </c>
      <c r="N445" s="502"/>
      <c r="O445" s="507"/>
      <c r="P445" s="417" t="s">
        <v>34</v>
      </c>
      <c r="Q445" s="506"/>
      <c r="R445" s="505">
        <f t="shared" si="5"/>
        <v>4.524</v>
      </c>
      <c r="S445" s="417" t="s">
        <v>34</v>
      </c>
      <c r="T445" s="502"/>
      <c r="U445" s="581"/>
    </row>
    <row r="446" spans="2:21" s="521" customFormat="1" ht="22.5" customHeight="1" outlineLevel="2" collapsed="1">
      <c r="B446" s="520"/>
      <c r="C446" s="466" t="s">
        <v>618</v>
      </c>
      <c r="D446" s="466" t="s">
        <v>218</v>
      </c>
      <c r="E446" s="467" t="s">
        <v>327</v>
      </c>
      <c r="F446" s="574" t="s">
        <v>328</v>
      </c>
      <c r="G446" s="469" t="s">
        <v>221</v>
      </c>
      <c r="H446" s="470">
        <v>450.84</v>
      </c>
      <c r="I446" s="399">
        <v>181.1</v>
      </c>
      <c r="J446" s="575">
        <f>ROUND(I446*H446,2)</f>
        <v>81647.12</v>
      </c>
      <c r="K446" s="575"/>
      <c r="L446" s="470"/>
      <c r="M446" s="399">
        <v>181.1</v>
      </c>
      <c r="N446" s="614">
        <f>ROUND(M446*L446,2)</f>
        <v>0</v>
      </c>
      <c r="O446" s="474"/>
      <c r="P446" s="399">
        <v>181.1</v>
      </c>
      <c r="Q446" s="471">
        <f>ROUND(P446*O446,2)</f>
        <v>0</v>
      </c>
      <c r="R446" s="602">
        <f t="shared" si="5"/>
        <v>450.84</v>
      </c>
      <c r="S446" s="399">
        <v>181.1</v>
      </c>
      <c r="T446" s="575">
        <f>ROUND(S446*R446,2)</f>
        <v>81647.12</v>
      </c>
      <c r="U446" s="577"/>
    </row>
    <row r="447" spans="2:21" s="527" customFormat="1" ht="13.5" hidden="1" outlineLevel="3">
      <c r="B447" s="525"/>
      <c r="C447" s="502"/>
      <c r="D447" s="496" t="s">
        <v>223</v>
      </c>
      <c r="E447" s="526" t="s">
        <v>34</v>
      </c>
      <c r="F447" s="576" t="s">
        <v>2671</v>
      </c>
      <c r="G447" s="502"/>
      <c r="H447" s="505">
        <v>1054.548</v>
      </c>
      <c r="I447" s="417" t="s">
        <v>34</v>
      </c>
      <c r="J447" s="502"/>
      <c r="K447" s="502"/>
      <c r="L447" s="505"/>
      <c r="M447" s="417" t="s">
        <v>34</v>
      </c>
      <c r="N447" s="502"/>
      <c r="O447" s="507"/>
      <c r="P447" s="417" t="s">
        <v>34</v>
      </c>
      <c r="Q447" s="506"/>
      <c r="R447" s="505">
        <f t="shared" si="5"/>
        <v>1054.548</v>
      </c>
      <c r="S447" s="417" t="s">
        <v>34</v>
      </c>
      <c r="T447" s="502"/>
      <c r="U447" s="581"/>
    </row>
    <row r="448" spans="2:21" s="527" customFormat="1" ht="13.5" hidden="1" outlineLevel="3">
      <c r="B448" s="525"/>
      <c r="C448" s="502"/>
      <c r="D448" s="496" t="s">
        <v>223</v>
      </c>
      <c r="E448" s="526" t="s">
        <v>34</v>
      </c>
      <c r="F448" s="576" t="s">
        <v>2672</v>
      </c>
      <c r="G448" s="502"/>
      <c r="H448" s="505">
        <v>9.052</v>
      </c>
      <c r="I448" s="417" t="s">
        <v>34</v>
      </c>
      <c r="J448" s="502"/>
      <c r="K448" s="502"/>
      <c r="L448" s="505"/>
      <c r="M448" s="417" t="s">
        <v>34</v>
      </c>
      <c r="N448" s="502"/>
      <c r="O448" s="507"/>
      <c r="P448" s="417" t="s">
        <v>34</v>
      </c>
      <c r="Q448" s="506"/>
      <c r="R448" s="505">
        <f t="shared" si="5"/>
        <v>9.052</v>
      </c>
      <c r="S448" s="417" t="s">
        <v>34</v>
      </c>
      <c r="T448" s="502"/>
      <c r="U448" s="581"/>
    </row>
    <row r="449" spans="2:21" s="527" customFormat="1" ht="13.5" hidden="1" outlineLevel="3">
      <c r="B449" s="525"/>
      <c r="C449" s="502"/>
      <c r="D449" s="496" t="s">
        <v>223</v>
      </c>
      <c r="E449" s="526" t="s">
        <v>34</v>
      </c>
      <c r="F449" s="576" t="s">
        <v>728</v>
      </c>
      <c r="G449" s="502"/>
      <c r="H449" s="505">
        <v>4.524</v>
      </c>
      <c r="I449" s="417" t="s">
        <v>34</v>
      </c>
      <c r="J449" s="502"/>
      <c r="K449" s="502"/>
      <c r="L449" s="505"/>
      <c r="M449" s="417" t="s">
        <v>34</v>
      </c>
      <c r="N449" s="502"/>
      <c r="O449" s="507"/>
      <c r="P449" s="417" t="s">
        <v>34</v>
      </c>
      <c r="Q449" s="506"/>
      <c r="R449" s="505">
        <f t="shared" si="5"/>
        <v>4.524</v>
      </c>
      <c r="S449" s="417" t="s">
        <v>34</v>
      </c>
      <c r="T449" s="502"/>
      <c r="U449" s="581"/>
    </row>
    <row r="450" spans="2:21" s="586" customFormat="1" ht="13.5" hidden="1" outlineLevel="3">
      <c r="B450" s="582"/>
      <c r="C450" s="508"/>
      <c r="D450" s="496" t="s">
        <v>223</v>
      </c>
      <c r="E450" s="583" t="s">
        <v>34</v>
      </c>
      <c r="F450" s="584" t="s">
        <v>238</v>
      </c>
      <c r="G450" s="508"/>
      <c r="H450" s="511">
        <v>1068.124</v>
      </c>
      <c r="I450" s="450" t="s">
        <v>34</v>
      </c>
      <c r="J450" s="508"/>
      <c r="K450" s="508"/>
      <c r="L450" s="511"/>
      <c r="M450" s="450" t="s">
        <v>34</v>
      </c>
      <c r="N450" s="508"/>
      <c r="O450" s="513"/>
      <c r="P450" s="450" t="s">
        <v>34</v>
      </c>
      <c r="Q450" s="512"/>
      <c r="R450" s="511">
        <f t="shared" si="5"/>
        <v>1068.124</v>
      </c>
      <c r="S450" s="450" t="s">
        <v>34</v>
      </c>
      <c r="T450" s="508"/>
      <c r="U450" s="585"/>
    </row>
    <row r="451" spans="2:21" s="527" customFormat="1" ht="13.5" hidden="1" outlineLevel="3">
      <c r="B451" s="525"/>
      <c r="C451" s="502"/>
      <c r="D451" s="496" t="s">
        <v>223</v>
      </c>
      <c r="E451" s="526" t="s">
        <v>34</v>
      </c>
      <c r="F451" s="576" t="s">
        <v>2673</v>
      </c>
      <c r="G451" s="502"/>
      <c r="H451" s="505">
        <v>18.105</v>
      </c>
      <c r="I451" s="417" t="s">
        <v>34</v>
      </c>
      <c r="J451" s="502"/>
      <c r="K451" s="502"/>
      <c r="L451" s="505"/>
      <c r="M451" s="417" t="s">
        <v>34</v>
      </c>
      <c r="N451" s="502"/>
      <c r="O451" s="507"/>
      <c r="P451" s="417" t="s">
        <v>34</v>
      </c>
      <c r="Q451" s="506"/>
      <c r="R451" s="505">
        <f t="shared" si="5"/>
        <v>18.105</v>
      </c>
      <c r="S451" s="417" t="s">
        <v>34</v>
      </c>
      <c r="T451" s="502"/>
      <c r="U451" s="581"/>
    </row>
    <row r="452" spans="2:21" s="527" customFormat="1" ht="13.5" hidden="1" outlineLevel="3">
      <c r="B452" s="525"/>
      <c r="C452" s="502"/>
      <c r="D452" s="496" t="s">
        <v>223</v>
      </c>
      <c r="E452" s="526" t="s">
        <v>34</v>
      </c>
      <c r="F452" s="576" t="s">
        <v>2674</v>
      </c>
      <c r="G452" s="502"/>
      <c r="H452" s="505">
        <v>-568.022</v>
      </c>
      <c r="I452" s="417" t="s">
        <v>34</v>
      </c>
      <c r="J452" s="502"/>
      <c r="K452" s="502"/>
      <c r="L452" s="505"/>
      <c r="M452" s="417" t="s">
        <v>34</v>
      </c>
      <c r="N452" s="502"/>
      <c r="O452" s="507"/>
      <c r="P452" s="417" t="s">
        <v>34</v>
      </c>
      <c r="Q452" s="506"/>
      <c r="R452" s="505">
        <f t="shared" si="5"/>
        <v>-568.022</v>
      </c>
      <c r="S452" s="417" t="s">
        <v>34</v>
      </c>
      <c r="T452" s="502"/>
      <c r="U452" s="581"/>
    </row>
    <row r="453" spans="2:21" s="530" customFormat="1" ht="13.5" hidden="1" outlineLevel="3">
      <c r="B453" s="528"/>
      <c r="C453" s="514"/>
      <c r="D453" s="496" t="s">
        <v>223</v>
      </c>
      <c r="E453" s="529" t="s">
        <v>134</v>
      </c>
      <c r="F453" s="587" t="s">
        <v>227</v>
      </c>
      <c r="G453" s="514"/>
      <c r="H453" s="517">
        <v>518.207</v>
      </c>
      <c r="I453" s="426" t="s">
        <v>34</v>
      </c>
      <c r="J453" s="514"/>
      <c r="K453" s="514"/>
      <c r="L453" s="517"/>
      <c r="M453" s="426" t="s">
        <v>34</v>
      </c>
      <c r="N453" s="514"/>
      <c r="O453" s="519"/>
      <c r="P453" s="426" t="s">
        <v>34</v>
      </c>
      <c r="Q453" s="518"/>
      <c r="R453" s="517">
        <f t="shared" si="5"/>
        <v>518.207</v>
      </c>
      <c r="S453" s="426" t="s">
        <v>34</v>
      </c>
      <c r="T453" s="514"/>
      <c r="U453" s="588"/>
    </row>
    <row r="454" spans="2:21" s="527" customFormat="1" ht="13.5" hidden="1" outlineLevel="3">
      <c r="B454" s="525"/>
      <c r="C454" s="502"/>
      <c r="D454" s="496" t="s">
        <v>223</v>
      </c>
      <c r="E454" s="526" t="s">
        <v>34</v>
      </c>
      <c r="F454" s="576" t="s">
        <v>2675</v>
      </c>
      <c r="G454" s="502"/>
      <c r="H454" s="505">
        <v>450.84</v>
      </c>
      <c r="I454" s="417" t="s">
        <v>34</v>
      </c>
      <c r="J454" s="502"/>
      <c r="K454" s="502"/>
      <c r="L454" s="505"/>
      <c r="M454" s="417" t="s">
        <v>34</v>
      </c>
      <c r="N454" s="502"/>
      <c r="O454" s="507"/>
      <c r="P454" s="417" t="s">
        <v>34</v>
      </c>
      <c r="Q454" s="506"/>
      <c r="R454" s="505">
        <f t="shared" si="5"/>
        <v>450.84</v>
      </c>
      <c r="S454" s="417" t="s">
        <v>34</v>
      </c>
      <c r="T454" s="502"/>
      <c r="U454" s="581"/>
    </row>
    <row r="455" spans="2:21" s="521" customFormat="1" ht="31.5" customHeight="1" outlineLevel="2" collapsed="1">
      <c r="B455" s="520"/>
      <c r="C455" s="466" t="s">
        <v>638</v>
      </c>
      <c r="D455" s="466" t="s">
        <v>218</v>
      </c>
      <c r="E455" s="467" t="s">
        <v>330</v>
      </c>
      <c r="F455" s="574" t="s">
        <v>331</v>
      </c>
      <c r="G455" s="469" t="s">
        <v>221</v>
      </c>
      <c r="H455" s="470">
        <v>5860.92</v>
      </c>
      <c r="I455" s="399">
        <v>6.2</v>
      </c>
      <c r="J455" s="575">
        <f>ROUND(I455*H455,2)</f>
        <v>36337.7</v>
      </c>
      <c r="K455" s="575"/>
      <c r="L455" s="470"/>
      <c r="M455" s="399">
        <v>6.2</v>
      </c>
      <c r="N455" s="614">
        <f>ROUND(M455*L455,2)</f>
        <v>0</v>
      </c>
      <c r="O455" s="474"/>
      <c r="P455" s="399">
        <v>6.2</v>
      </c>
      <c r="Q455" s="471">
        <f>ROUND(P455*O455,2)</f>
        <v>0</v>
      </c>
      <c r="R455" s="602">
        <f t="shared" si="5"/>
        <v>5860.92</v>
      </c>
      <c r="S455" s="399">
        <v>6.2</v>
      </c>
      <c r="T455" s="575">
        <f>ROUND(S455*R455,2)</f>
        <v>36337.7</v>
      </c>
      <c r="U455" s="577"/>
    </row>
    <row r="456" spans="2:21" s="420" customFormat="1" ht="13.5" hidden="1" outlineLevel="3">
      <c r="B456" s="412"/>
      <c r="C456" s="413"/>
      <c r="D456" s="404" t="s">
        <v>223</v>
      </c>
      <c r="E456" s="413"/>
      <c r="F456" s="480" t="s">
        <v>2676</v>
      </c>
      <c r="G456" s="413"/>
      <c r="H456" s="416">
        <v>5860.92</v>
      </c>
      <c r="I456" s="417" t="s">
        <v>34</v>
      </c>
      <c r="J456" s="413"/>
      <c r="K456" s="413"/>
      <c r="L456" s="416"/>
      <c r="M456" s="417" t="s">
        <v>34</v>
      </c>
      <c r="N456" s="413"/>
      <c r="O456" s="419"/>
      <c r="P456" s="417" t="s">
        <v>34</v>
      </c>
      <c r="Q456" s="418"/>
      <c r="R456" s="416">
        <f t="shared" si="5"/>
        <v>5860.92</v>
      </c>
      <c r="S456" s="417" t="s">
        <v>34</v>
      </c>
      <c r="T456" s="413"/>
      <c r="U456" s="563"/>
    </row>
    <row r="457" spans="2:21" s="320" customFormat="1" ht="22.5" customHeight="1" outlineLevel="2" collapsed="1">
      <c r="B457" s="321"/>
      <c r="C457" s="394" t="s">
        <v>641</v>
      </c>
      <c r="D457" s="394" t="s">
        <v>218</v>
      </c>
      <c r="E457" s="461" t="s">
        <v>351</v>
      </c>
      <c r="F457" s="479" t="s">
        <v>352</v>
      </c>
      <c r="G457" s="397" t="s">
        <v>221</v>
      </c>
      <c r="H457" s="398">
        <v>67.367</v>
      </c>
      <c r="I457" s="399">
        <v>181.1</v>
      </c>
      <c r="J457" s="561">
        <f>ROUND(I457*H457,2)</f>
        <v>12200.16</v>
      </c>
      <c r="K457" s="561"/>
      <c r="L457" s="398"/>
      <c r="M457" s="399">
        <v>181.1</v>
      </c>
      <c r="N457" s="613">
        <f>ROUND(M457*L457,2)</f>
        <v>0</v>
      </c>
      <c r="O457" s="401"/>
      <c r="P457" s="399">
        <v>181.1</v>
      </c>
      <c r="Q457" s="400">
        <f>ROUND(P457*O457,2)</f>
        <v>0</v>
      </c>
      <c r="R457" s="601">
        <f t="shared" si="5"/>
        <v>67.367</v>
      </c>
      <c r="S457" s="399">
        <v>181.1</v>
      </c>
      <c r="T457" s="561">
        <f>ROUND(S457*R457,2)</f>
        <v>12200.16</v>
      </c>
      <c r="U457" s="548"/>
    </row>
    <row r="458" spans="2:21" s="411" customFormat="1" ht="13.5" hidden="1" outlineLevel="3">
      <c r="B458" s="402"/>
      <c r="C458" s="403"/>
      <c r="D458" s="404" t="s">
        <v>223</v>
      </c>
      <c r="E458" s="407" t="s">
        <v>34</v>
      </c>
      <c r="F458" s="481" t="s">
        <v>1435</v>
      </c>
      <c r="G458" s="403"/>
      <c r="H458" s="407" t="s">
        <v>34</v>
      </c>
      <c r="I458" s="408" t="s">
        <v>34</v>
      </c>
      <c r="J458" s="403"/>
      <c r="K458" s="403"/>
      <c r="L458" s="407"/>
      <c r="M458" s="408" t="s">
        <v>34</v>
      </c>
      <c r="N458" s="403"/>
      <c r="O458" s="410"/>
      <c r="P458" s="408" t="s">
        <v>34</v>
      </c>
      <c r="Q458" s="409"/>
      <c r="R458" s="407" t="e">
        <f t="shared" si="5"/>
        <v>#VALUE!</v>
      </c>
      <c r="S458" s="408" t="s">
        <v>34</v>
      </c>
      <c r="T458" s="403"/>
      <c r="U458" s="562"/>
    </row>
    <row r="459" spans="2:21" s="420" customFormat="1" ht="13.5" hidden="1" outlineLevel="3">
      <c r="B459" s="412"/>
      <c r="C459" s="413"/>
      <c r="D459" s="404" t="s">
        <v>223</v>
      </c>
      <c r="E459" s="462" t="s">
        <v>34</v>
      </c>
      <c r="F459" s="480" t="s">
        <v>2677</v>
      </c>
      <c r="G459" s="413"/>
      <c r="H459" s="416">
        <v>67.367</v>
      </c>
      <c r="I459" s="417" t="s">
        <v>34</v>
      </c>
      <c r="J459" s="413"/>
      <c r="K459" s="413"/>
      <c r="L459" s="416"/>
      <c r="M459" s="417" t="s">
        <v>34</v>
      </c>
      <c r="N459" s="413"/>
      <c r="O459" s="419"/>
      <c r="P459" s="417" t="s">
        <v>34</v>
      </c>
      <c r="Q459" s="418"/>
      <c r="R459" s="416">
        <f t="shared" si="5"/>
        <v>67.367</v>
      </c>
      <c r="S459" s="417" t="s">
        <v>34</v>
      </c>
      <c r="T459" s="413"/>
      <c r="U459" s="563"/>
    </row>
    <row r="460" spans="2:21" s="320" customFormat="1" ht="31.5" customHeight="1" outlineLevel="2" collapsed="1">
      <c r="B460" s="321"/>
      <c r="C460" s="394" t="s">
        <v>644</v>
      </c>
      <c r="D460" s="394" t="s">
        <v>218</v>
      </c>
      <c r="E460" s="461" t="s">
        <v>354</v>
      </c>
      <c r="F460" s="479" t="s">
        <v>355</v>
      </c>
      <c r="G460" s="397" t="s">
        <v>221</v>
      </c>
      <c r="H460" s="398">
        <v>875.771</v>
      </c>
      <c r="I460" s="399">
        <v>6.2</v>
      </c>
      <c r="J460" s="561">
        <f>ROUND(I460*H460,2)</f>
        <v>5429.78</v>
      </c>
      <c r="K460" s="561"/>
      <c r="L460" s="398"/>
      <c r="M460" s="399">
        <v>6.2</v>
      </c>
      <c r="N460" s="613">
        <f>ROUND(M460*L460,2)</f>
        <v>0</v>
      </c>
      <c r="O460" s="401"/>
      <c r="P460" s="399">
        <v>6.2</v>
      </c>
      <c r="Q460" s="400">
        <f>ROUND(P460*O460,2)</f>
        <v>0</v>
      </c>
      <c r="R460" s="601">
        <f t="shared" si="5"/>
        <v>875.771</v>
      </c>
      <c r="S460" s="399">
        <v>6.2</v>
      </c>
      <c r="T460" s="561">
        <f>ROUND(S460*R460,2)</f>
        <v>5429.78</v>
      </c>
      <c r="U460" s="548"/>
    </row>
    <row r="461" spans="2:21" s="420" customFormat="1" ht="13.5" hidden="1" outlineLevel="3">
      <c r="B461" s="412"/>
      <c r="C461" s="413"/>
      <c r="D461" s="404" t="s">
        <v>223</v>
      </c>
      <c r="E461" s="413"/>
      <c r="F461" s="480" t="s">
        <v>2678</v>
      </c>
      <c r="G461" s="413"/>
      <c r="H461" s="416">
        <v>875.771</v>
      </c>
      <c r="I461" s="417" t="s">
        <v>34</v>
      </c>
      <c r="J461" s="413"/>
      <c r="K461" s="413"/>
      <c r="L461" s="416"/>
      <c r="M461" s="417" t="s">
        <v>34</v>
      </c>
      <c r="N461" s="413"/>
      <c r="O461" s="419"/>
      <c r="P461" s="417" t="s">
        <v>34</v>
      </c>
      <c r="Q461" s="418"/>
      <c r="R461" s="416">
        <f t="shared" si="5"/>
        <v>875.771</v>
      </c>
      <c r="S461" s="417" t="s">
        <v>34</v>
      </c>
      <c r="T461" s="413"/>
      <c r="U461" s="563"/>
    </row>
    <row r="462" spans="2:21" s="521" customFormat="1" ht="22.5" customHeight="1" outlineLevel="2" collapsed="1">
      <c r="B462" s="520"/>
      <c r="C462" s="466" t="s">
        <v>647</v>
      </c>
      <c r="D462" s="466" t="s">
        <v>218</v>
      </c>
      <c r="E462" s="467" t="s">
        <v>2599</v>
      </c>
      <c r="F462" s="574" t="s">
        <v>2600</v>
      </c>
      <c r="G462" s="469" t="s">
        <v>221</v>
      </c>
      <c r="H462" s="470">
        <v>518.207</v>
      </c>
      <c r="I462" s="399">
        <v>167.2</v>
      </c>
      <c r="J462" s="575">
        <f>ROUND(I462*H462,2)</f>
        <v>86644.21</v>
      </c>
      <c r="K462" s="575"/>
      <c r="L462" s="470"/>
      <c r="M462" s="399">
        <v>167.2</v>
      </c>
      <c r="N462" s="614">
        <f>ROUND(M462*L462,2)</f>
        <v>0</v>
      </c>
      <c r="O462" s="474"/>
      <c r="P462" s="399">
        <v>167.2</v>
      </c>
      <c r="Q462" s="471">
        <f>ROUND(P462*O462,2)</f>
        <v>0</v>
      </c>
      <c r="R462" s="602">
        <f t="shared" si="5"/>
        <v>518.207</v>
      </c>
      <c r="S462" s="399">
        <v>167.2</v>
      </c>
      <c r="T462" s="575">
        <f>ROUND(S462*R462,2)</f>
        <v>86644.21</v>
      </c>
      <c r="U462" s="577"/>
    </row>
    <row r="463" spans="2:21" s="420" customFormat="1" ht="13.5" hidden="1" outlineLevel="3">
      <c r="B463" s="412"/>
      <c r="C463" s="413"/>
      <c r="D463" s="404" t="s">
        <v>223</v>
      </c>
      <c r="E463" s="462" t="s">
        <v>34</v>
      </c>
      <c r="F463" s="480" t="s">
        <v>134</v>
      </c>
      <c r="G463" s="413"/>
      <c r="H463" s="416">
        <v>518.207</v>
      </c>
      <c r="I463" s="417" t="s">
        <v>34</v>
      </c>
      <c r="J463" s="413"/>
      <c r="K463" s="413"/>
      <c r="L463" s="416"/>
      <c r="M463" s="417" t="s">
        <v>34</v>
      </c>
      <c r="N463" s="413"/>
      <c r="O463" s="419"/>
      <c r="P463" s="417" t="s">
        <v>34</v>
      </c>
      <c r="Q463" s="418"/>
      <c r="R463" s="416">
        <f t="shared" si="5"/>
        <v>518.207</v>
      </c>
      <c r="S463" s="417" t="s">
        <v>34</v>
      </c>
      <c r="T463" s="413"/>
      <c r="U463" s="563"/>
    </row>
    <row r="464" spans="2:21" s="320" customFormat="1" ht="22.5" customHeight="1" outlineLevel="2">
      <c r="B464" s="321"/>
      <c r="C464" s="394" t="s">
        <v>654</v>
      </c>
      <c r="D464" s="394" t="s">
        <v>218</v>
      </c>
      <c r="E464" s="461" t="s">
        <v>1003</v>
      </c>
      <c r="F464" s="479" t="s">
        <v>1004</v>
      </c>
      <c r="G464" s="397" t="s">
        <v>1005</v>
      </c>
      <c r="H464" s="398">
        <v>1</v>
      </c>
      <c r="I464" s="399">
        <v>104490</v>
      </c>
      <c r="J464" s="561">
        <f>ROUND(I464*H464,2)</f>
        <v>104490</v>
      </c>
      <c r="K464" s="561"/>
      <c r="L464" s="398"/>
      <c r="M464" s="399">
        <v>104490</v>
      </c>
      <c r="N464" s="613">
        <f>ROUND(M464*L464,2)</f>
        <v>0</v>
      </c>
      <c r="O464" s="401"/>
      <c r="P464" s="399">
        <v>104490</v>
      </c>
      <c r="Q464" s="400">
        <f>ROUND(P464*O464,2)</f>
        <v>0</v>
      </c>
      <c r="R464" s="601">
        <f t="shared" si="5"/>
        <v>1</v>
      </c>
      <c r="S464" s="399">
        <v>104490</v>
      </c>
      <c r="T464" s="561">
        <f>ROUND(S464*R464,2)</f>
        <v>104490</v>
      </c>
      <c r="U464" s="548"/>
    </row>
    <row r="465" spans="2:21" s="521" customFormat="1" ht="31.5" customHeight="1" outlineLevel="2" collapsed="1">
      <c r="B465" s="520"/>
      <c r="C465" s="466" t="s">
        <v>657</v>
      </c>
      <c r="D465" s="466" t="s">
        <v>218</v>
      </c>
      <c r="E465" s="467" t="s">
        <v>1007</v>
      </c>
      <c r="F465" s="574" t="s">
        <v>1008</v>
      </c>
      <c r="G465" s="469" t="s">
        <v>366</v>
      </c>
      <c r="H465" s="470">
        <v>283.588</v>
      </c>
      <c r="I465" s="399">
        <v>1253.9</v>
      </c>
      <c r="J465" s="575">
        <f>ROUND(I465*H465,2)</f>
        <v>355590.99</v>
      </c>
      <c r="K465" s="575"/>
      <c r="L465" s="470"/>
      <c r="M465" s="399">
        <v>1253.9</v>
      </c>
      <c r="N465" s="614">
        <f>ROUND(M465*L465,2)</f>
        <v>0</v>
      </c>
      <c r="O465" s="474"/>
      <c r="P465" s="399">
        <v>1253.9</v>
      </c>
      <c r="Q465" s="471">
        <f>ROUND(P465*O465,2)</f>
        <v>0</v>
      </c>
      <c r="R465" s="602">
        <f t="shared" si="5"/>
        <v>283.588</v>
      </c>
      <c r="S465" s="399">
        <v>1253.9</v>
      </c>
      <c r="T465" s="575">
        <f>ROUND(S465*R465,2)</f>
        <v>355590.99</v>
      </c>
      <c r="U465" s="577"/>
    </row>
    <row r="466" spans="2:21" s="524" customFormat="1" ht="13.5" hidden="1" outlineLevel="3">
      <c r="B466" s="522"/>
      <c r="C466" s="495"/>
      <c r="D466" s="496" t="s">
        <v>223</v>
      </c>
      <c r="E466" s="499" t="s">
        <v>34</v>
      </c>
      <c r="F466" s="578" t="s">
        <v>1009</v>
      </c>
      <c r="G466" s="495"/>
      <c r="H466" s="499" t="s">
        <v>34</v>
      </c>
      <c r="I466" s="408" t="s">
        <v>34</v>
      </c>
      <c r="J466" s="495"/>
      <c r="K466" s="495"/>
      <c r="L466" s="499"/>
      <c r="M466" s="408" t="s">
        <v>34</v>
      </c>
      <c r="N466" s="495"/>
      <c r="O466" s="501"/>
      <c r="P466" s="408" t="s">
        <v>34</v>
      </c>
      <c r="Q466" s="500"/>
      <c r="R466" s="499"/>
      <c r="S466" s="408" t="s">
        <v>34</v>
      </c>
      <c r="T466" s="495"/>
      <c r="U466" s="579"/>
    </row>
    <row r="467" spans="2:21" s="527" customFormat="1" ht="13.5" hidden="1" outlineLevel="3">
      <c r="B467" s="525"/>
      <c r="C467" s="502"/>
      <c r="D467" s="496" t="s">
        <v>223</v>
      </c>
      <c r="E467" s="526" t="s">
        <v>34</v>
      </c>
      <c r="F467" s="576" t="s">
        <v>2679</v>
      </c>
      <c r="G467" s="502"/>
      <c r="H467" s="505">
        <v>283.588</v>
      </c>
      <c r="I467" s="417" t="s">
        <v>34</v>
      </c>
      <c r="J467" s="502"/>
      <c r="K467" s="502"/>
      <c r="L467" s="505"/>
      <c r="M467" s="417"/>
      <c r="N467" s="502"/>
      <c r="O467" s="507"/>
      <c r="P467" s="417" t="s">
        <v>34</v>
      </c>
      <c r="Q467" s="506"/>
      <c r="R467" s="505">
        <f t="shared" si="5"/>
        <v>283.588</v>
      </c>
      <c r="S467" s="417" t="s">
        <v>34</v>
      </c>
      <c r="T467" s="502"/>
      <c r="U467" s="581"/>
    </row>
    <row r="468" spans="2:21" s="527" customFormat="1" ht="13.5" hidden="1" outlineLevel="3">
      <c r="B468" s="525"/>
      <c r="C468" s="502"/>
      <c r="D468" s="496"/>
      <c r="E468" s="526"/>
      <c r="F468" s="576"/>
      <c r="G468" s="502"/>
      <c r="H468" s="505"/>
      <c r="I468" s="417"/>
      <c r="J468" s="502"/>
      <c r="K468" s="502"/>
      <c r="L468" s="505"/>
      <c r="M468" s="417"/>
      <c r="N468" s="502"/>
      <c r="O468" s="507"/>
      <c r="P468" s="417"/>
      <c r="Q468" s="506"/>
      <c r="R468" s="505"/>
      <c r="S468" s="417"/>
      <c r="T468" s="502"/>
      <c r="U468" s="581"/>
    </row>
    <row r="469" spans="2:21" s="527" customFormat="1" ht="13.5" hidden="1" outlineLevel="3">
      <c r="B469" s="525"/>
      <c r="C469" s="502"/>
      <c r="D469" s="496"/>
      <c r="E469" s="526"/>
      <c r="F469" s="576"/>
      <c r="G469" s="502"/>
      <c r="H469" s="505"/>
      <c r="I469" s="417"/>
      <c r="J469" s="502"/>
      <c r="K469" s="502"/>
      <c r="L469" s="505"/>
      <c r="M469" s="417"/>
      <c r="N469" s="502"/>
      <c r="O469" s="507"/>
      <c r="P469" s="417"/>
      <c r="Q469" s="506"/>
      <c r="R469" s="505">
        <f t="shared" si="5"/>
        <v>0</v>
      </c>
      <c r="S469" s="417"/>
      <c r="T469" s="502"/>
      <c r="U469" s="581"/>
    </row>
    <row r="470" spans="2:21" s="521" customFormat="1" ht="22.5" customHeight="1" outlineLevel="2" collapsed="1">
      <c r="B470" s="520"/>
      <c r="C470" s="466" t="s">
        <v>664</v>
      </c>
      <c r="D470" s="466" t="s">
        <v>218</v>
      </c>
      <c r="E470" s="467" t="s">
        <v>1012</v>
      </c>
      <c r="F470" s="574" t="s">
        <v>1013</v>
      </c>
      <c r="G470" s="469" t="s">
        <v>265</v>
      </c>
      <c r="H470" s="470">
        <v>680.612</v>
      </c>
      <c r="I470" s="399">
        <v>209</v>
      </c>
      <c r="J470" s="575">
        <f>ROUND(I470*H470,2)</f>
        <v>142247.91</v>
      </c>
      <c r="K470" s="575"/>
      <c r="L470" s="470">
        <f>L471+L472</f>
        <v>0</v>
      </c>
      <c r="M470" s="399">
        <v>209</v>
      </c>
      <c r="N470" s="614">
        <f>ROUND(M470*L470,2)</f>
        <v>0</v>
      </c>
      <c r="O470" s="474"/>
      <c r="P470" s="399">
        <v>209</v>
      </c>
      <c r="Q470" s="471">
        <f>ROUND(P470*O470,2)</f>
        <v>0</v>
      </c>
      <c r="R470" s="602">
        <f t="shared" si="5"/>
        <v>680.612</v>
      </c>
      <c r="S470" s="399">
        <v>209</v>
      </c>
      <c r="T470" s="575">
        <f>ROUND(S470*R470,2)</f>
        <v>142247.91</v>
      </c>
      <c r="U470" s="577"/>
    </row>
    <row r="471" spans="2:21" s="527" customFormat="1" ht="13.5" hidden="1" outlineLevel="3">
      <c r="B471" s="525"/>
      <c r="C471" s="502"/>
      <c r="D471" s="496" t="s">
        <v>223</v>
      </c>
      <c r="E471" s="526" t="s">
        <v>34</v>
      </c>
      <c r="F471" s="576" t="s">
        <v>2501</v>
      </c>
      <c r="G471" s="502"/>
      <c r="H471" s="505">
        <v>680.612</v>
      </c>
      <c r="I471" s="417" t="s">
        <v>34</v>
      </c>
      <c r="J471" s="502"/>
      <c r="K471" s="502"/>
      <c r="L471" s="589"/>
      <c r="M471" s="589"/>
      <c r="N471" s="502"/>
      <c r="O471" s="507"/>
      <c r="P471" s="417" t="s">
        <v>34</v>
      </c>
      <c r="Q471" s="506"/>
      <c r="R471" s="505">
        <f t="shared" si="5"/>
        <v>680.612</v>
      </c>
      <c r="S471" s="417" t="s">
        <v>34</v>
      </c>
      <c r="T471" s="502"/>
      <c r="U471" s="581"/>
    </row>
    <row r="472" spans="2:21" s="527" customFormat="1" ht="13.5" hidden="1" outlineLevel="3">
      <c r="B472" s="525"/>
      <c r="C472" s="502"/>
      <c r="D472" s="496"/>
      <c r="E472" s="526"/>
      <c r="F472" s="576"/>
      <c r="G472" s="502"/>
      <c r="H472" s="505"/>
      <c r="I472" s="417"/>
      <c r="J472" s="502"/>
      <c r="K472" s="502"/>
      <c r="L472" s="589"/>
      <c r="M472" s="589"/>
      <c r="N472" s="502"/>
      <c r="O472" s="507"/>
      <c r="P472" s="417"/>
      <c r="Q472" s="506"/>
      <c r="R472" s="505"/>
      <c r="S472" s="417"/>
      <c r="T472" s="502"/>
      <c r="U472" s="581"/>
    </row>
    <row r="473" spans="2:21" s="527" customFormat="1" ht="13.5" hidden="1" outlineLevel="3">
      <c r="B473" s="525"/>
      <c r="C473" s="502"/>
      <c r="D473" s="496"/>
      <c r="E473" s="526"/>
      <c r="F473" s="576"/>
      <c r="G473" s="502"/>
      <c r="H473" s="505"/>
      <c r="I473" s="417"/>
      <c r="J473" s="502"/>
      <c r="K473" s="502"/>
      <c r="L473" s="589"/>
      <c r="M473" s="589"/>
      <c r="N473" s="502"/>
      <c r="O473" s="507"/>
      <c r="P473" s="417"/>
      <c r="Q473" s="506"/>
      <c r="R473" s="505"/>
      <c r="S473" s="417"/>
      <c r="T473" s="502"/>
      <c r="U473" s="581"/>
    </row>
    <row r="474" spans="2:21" s="521" customFormat="1" ht="22.5" customHeight="1" outlineLevel="2" collapsed="1">
      <c r="B474" s="520"/>
      <c r="C474" s="466" t="s">
        <v>674</v>
      </c>
      <c r="D474" s="466" t="s">
        <v>218</v>
      </c>
      <c r="E474" s="467" t="s">
        <v>1016</v>
      </c>
      <c r="F474" s="574" t="s">
        <v>1017</v>
      </c>
      <c r="G474" s="469" t="s">
        <v>265</v>
      </c>
      <c r="H474" s="470">
        <v>680.612</v>
      </c>
      <c r="I474" s="399">
        <v>1250</v>
      </c>
      <c r="J474" s="575">
        <f>ROUND(I474*H474,2)</f>
        <v>850765</v>
      </c>
      <c r="K474" s="575"/>
      <c r="L474" s="470"/>
      <c r="M474" s="399">
        <v>1250</v>
      </c>
      <c r="N474" s="614">
        <f>ROUND(M474*L474,2)</f>
        <v>0</v>
      </c>
      <c r="O474" s="474"/>
      <c r="P474" s="399">
        <v>1250</v>
      </c>
      <c r="Q474" s="471">
        <f>ROUND(P474*O474,2)</f>
        <v>0</v>
      </c>
      <c r="R474" s="602">
        <f t="shared" si="5"/>
        <v>680.612</v>
      </c>
      <c r="S474" s="399">
        <v>1250</v>
      </c>
      <c r="T474" s="575">
        <f>ROUND(S474*R474,2)</f>
        <v>850765</v>
      </c>
      <c r="U474" s="577"/>
    </row>
    <row r="475" spans="2:21" s="527" customFormat="1" ht="13.5" hidden="1" outlineLevel="3">
      <c r="B475" s="525"/>
      <c r="C475" s="502"/>
      <c r="D475" s="496" t="s">
        <v>223</v>
      </c>
      <c r="E475" s="526" t="s">
        <v>34</v>
      </c>
      <c r="F475" s="576" t="s">
        <v>2680</v>
      </c>
      <c r="G475" s="502"/>
      <c r="H475" s="505">
        <v>491.72</v>
      </c>
      <c r="I475" s="417" t="s">
        <v>34</v>
      </c>
      <c r="J475" s="502"/>
      <c r="K475" s="502"/>
      <c r="L475" s="505"/>
      <c r="M475" s="417" t="s">
        <v>34</v>
      </c>
      <c r="N475" s="502"/>
      <c r="O475" s="507"/>
      <c r="P475" s="417" t="s">
        <v>34</v>
      </c>
      <c r="Q475" s="506"/>
      <c r="R475" s="505">
        <f t="shared" si="5"/>
        <v>491.72</v>
      </c>
      <c r="S475" s="417" t="s">
        <v>34</v>
      </c>
      <c r="T475" s="502"/>
      <c r="U475" s="581"/>
    </row>
    <row r="476" spans="2:21" s="527" customFormat="1" ht="13.5" hidden="1" outlineLevel="3">
      <c r="B476" s="525"/>
      <c r="C476" s="502"/>
      <c r="D476" s="496" t="s">
        <v>223</v>
      </c>
      <c r="E476" s="526" t="s">
        <v>34</v>
      </c>
      <c r="F476" s="576" t="s">
        <v>2681</v>
      </c>
      <c r="G476" s="502"/>
      <c r="H476" s="505">
        <v>188.892</v>
      </c>
      <c r="I476" s="417" t="s">
        <v>34</v>
      </c>
      <c r="J476" s="502"/>
      <c r="K476" s="502"/>
      <c r="L476" s="505"/>
      <c r="M476" s="417" t="s">
        <v>34</v>
      </c>
      <c r="N476" s="502"/>
      <c r="O476" s="507"/>
      <c r="P476" s="417" t="s">
        <v>34</v>
      </c>
      <c r="Q476" s="506"/>
      <c r="R476" s="505">
        <f t="shared" si="5"/>
        <v>188.892</v>
      </c>
      <c r="S476" s="417" t="s">
        <v>34</v>
      </c>
      <c r="T476" s="502"/>
      <c r="U476" s="581"/>
    </row>
    <row r="477" spans="2:21" s="530" customFormat="1" ht="13.5" hidden="1" outlineLevel="3">
      <c r="B477" s="528"/>
      <c r="C477" s="514"/>
      <c r="D477" s="496" t="s">
        <v>223</v>
      </c>
      <c r="E477" s="529" t="s">
        <v>2501</v>
      </c>
      <c r="F477" s="587" t="s">
        <v>227</v>
      </c>
      <c r="G477" s="514"/>
      <c r="H477" s="517">
        <v>680.612</v>
      </c>
      <c r="I477" s="426" t="s">
        <v>34</v>
      </c>
      <c r="J477" s="514"/>
      <c r="K477" s="514"/>
      <c r="L477" s="517"/>
      <c r="M477" s="426" t="s">
        <v>34</v>
      </c>
      <c r="N477" s="514"/>
      <c r="O477" s="519"/>
      <c r="P477" s="426" t="s">
        <v>34</v>
      </c>
      <c r="Q477" s="518"/>
      <c r="R477" s="517">
        <f t="shared" si="5"/>
        <v>680.612</v>
      </c>
      <c r="S477" s="426" t="s">
        <v>34</v>
      </c>
      <c r="T477" s="514"/>
      <c r="U477" s="588"/>
    </row>
    <row r="478" spans="2:21" s="521" customFormat="1" ht="22.5" customHeight="1" outlineLevel="2" collapsed="1">
      <c r="B478" s="520"/>
      <c r="C478" s="531" t="s">
        <v>679</v>
      </c>
      <c r="D478" s="531" t="s">
        <v>316</v>
      </c>
      <c r="E478" s="532" t="s">
        <v>1032</v>
      </c>
      <c r="F478" s="590" t="s">
        <v>1033</v>
      </c>
      <c r="G478" s="534" t="s">
        <v>292</v>
      </c>
      <c r="H478" s="535">
        <v>83.035</v>
      </c>
      <c r="I478" s="458">
        <v>6000</v>
      </c>
      <c r="J478" s="591">
        <f>ROUND(I478*H478,2)</f>
        <v>498210</v>
      </c>
      <c r="K478" s="591"/>
      <c r="L478" s="535"/>
      <c r="M478" s="458">
        <v>6000</v>
      </c>
      <c r="N478" s="635">
        <f>ROUND(M478*L478,2)</f>
        <v>0</v>
      </c>
      <c r="O478" s="537"/>
      <c r="P478" s="458">
        <v>6000</v>
      </c>
      <c r="Q478" s="536">
        <f>ROUND(P478*O478,2)</f>
        <v>0</v>
      </c>
      <c r="R478" s="641">
        <f t="shared" si="5"/>
        <v>83.035</v>
      </c>
      <c r="S478" s="458">
        <v>6000</v>
      </c>
      <c r="T478" s="591">
        <f>ROUND(S478*R478,2)</f>
        <v>498210</v>
      </c>
      <c r="U478" s="577"/>
    </row>
    <row r="479" spans="2:21" s="527" customFormat="1" ht="16.2" customHeight="1" hidden="1" outlineLevel="3">
      <c r="B479" s="525"/>
      <c r="C479" s="502"/>
      <c r="D479" s="496" t="s">
        <v>223</v>
      </c>
      <c r="E479" s="526" t="s">
        <v>34</v>
      </c>
      <c r="F479" s="576" t="s">
        <v>2682</v>
      </c>
      <c r="G479" s="502"/>
      <c r="H479" s="505">
        <v>83.035</v>
      </c>
      <c r="I479" s="417" t="s">
        <v>34</v>
      </c>
      <c r="J479" s="502"/>
      <c r="K479" s="502"/>
      <c r="L479" s="505"/>
      <c r="M479" s="417" t="s">
        <v>34</v>
      </c>
      <c r="N479" s="502"/>
      <c r="O479" s="507"/>
      <c r="P479" s="417" t="s">
        <v>34</v>
      </c>
      <c r="Q479" s="645" t="s">
        <v>3839</v>
      </c>
      <c r="R479" s="505"/>
      <c r="S479" s="417" t="s">
        <v>34</v>
      </c>
      <c r="T479" s="502"/>
      <c r="U479" s="581"/>
    </row>
    <row r="480" spans="2:21" s="521" customFormat="1" ht="22.5" customHeight="1" outlineLevel="2">
      <c r="B480" s="520"/>
      <c r="C480" s="466" t="s">
        <v>683</v>
      </c>
      <c r="D480" s="466" t="s">
        <v>218</v>
      </c>
      <c r="E480" s="467" t="s">
        <v>1036</v>
      </c>
      <c r="F480" s="574" t="s">
        <v>1037</v>
      </c>
      <c r="G480" s="469" t="s">
        <v>292</v>
      </c>
      <c r="H480" s="470">
        <v>83.035</v>
      </c>
      <c r="I480" s="399">
        <v>954.4</v>
      </c>
      <c r="J480" s="575">
        <f>ROUND(I480*H480,2)</f>
        <v>79248.6</v>
      </c>
      <c r="K480" s="575"/>
      <c r="L480" s="470"/>
      <c r="M480" s="399">
        <v>954.4</v>
      </c>
      <c r="N480" s="614">
        <f>ROUND(M480*L480,2)</f>
        <v>0</v>
      </c>
      <c r="O480" s="474"/>
      <c r="P480" s="399">
        <v>954.4</v>
      </c>
      <c r="Q480" s="471">
        <f>ROUND(P480*O480,2)</f>
        <v>0</v>
      </c>
      <c r="R480" s="602">
        <f t="shared" si="5"/>
        <v>83.035</v>
      </c>
      <c r="S480" s="399">
        <v>954.4</v>
      </c>
      <c r="T480" s="575">
        <f>ROUND(S480*R480,2)</f>
        <v>79248.6</v>
      </c>
      <c r="U480" s="577"/>
    </row>
    <row r="481" spans="2:21" s="521" customFormat="1" ht="31.5" customHeight="1" outlineLevel="2" collapsed="1">
      <c r="B481" s="520"/>
      <c r="C481" s="466" t="s">
        <v>31</v>
      </c>
      <c r="D481" s="466" t="s">
        <v>218</v>
      </c>
      <c r="E481" s="467" t="s">
        <v>1039</v>
      </c>
      <c r="F481" s="574" t="s">
        <v>1040</v>
      </c>
      <c r="G481" s="469" t="s">
        <v>265</v>
      </c>
      <c r="H481" s="470">
        <v>680.612</v>
      </c>
      <c r="I481" s="399">
        <v>1044.9</v>
      </c>
      <c r="J481" s="575">
        <f>ROUND(I481*H481,2)</f>
        <v>711171.48</v>
      </c>
      <c r="K481" s="575"/>
      <c r="L481" s="470"/>
      <c r="M481" s="399">
        <v>1044.9</v>
      </c>
      <c r="N481" s="614">
        <f>ROUND(M481*L481,2)</f>
        <v>0</v>
      </c>
      <c r="O481" s="474"/>
      <c r="P481" s="399">
        <v>1044.9</v>
      </c>
      <c r="Q481" s="471">
        <f>ROUND(P481*O481,2)</f>
        <v>0</v>
      </c>
      <c r="R481" s="602">
        <f t="shared" si="5"/>
        <v>680.612</v>
      </c>
      <c r="S481" s="399">
        <v>1044.9</v>
      </c>
      <c r="T481" s="575">
        <f>ROUND(S481*R481,2)</f>
        <v>711171.48</v>
      </c>
      <c r="U481" s="577"/>
    </row>
    <row r="482" spans="2:21" s="420" customFormat="1" ht="13.5" hidden="1" outlineLevel="3">
      <c r="B482" s="412"/>
      <c r="C482" s="413"/>
      <c r="D482" s="404" t="s">
        <v>223</v>
      </c>
      <c r="E482" s="462" t="s">
        <v>34</v>
      </c>
      <c r="F482" s="480" t="s">
        <v>2501</v>
      </c>
      <c r="G482" s="413"/>
      <c r="H482" s="416">
        <v>680.612</v>
      </c>
      <c r="I482" s="417" t="s">
        <v>34</v>
      </c>
      <c r="J482" s="413"/>
      <c r="K482" s="413"/>
      <c r="L482" s="416"/>
      <c r="M482" s="417" t="s">
        <v>34</v>
      </c>
      <c r="N482" s="413"/>
      <c r="O482" s="419"/>
      <c r="P482" s="417" t="s">
        <v>34</v>
      </c>
      <c r="Q482" s="418"/>
      <c r="R482" s="416">
        <f t="shared" si="5"/>
        <v>680.612</v>
      </c>
      <c r="S482" s="417" t="s">
        <v>34</v>
      </c>
      <c r="T482" s="413"/>
      <c r="U482" s="563"/>
    </row>
    <row r="483" spans="2:21" s="320" customFormat="1" ht="22.5" customHeight="1" outlineLevel="2" collapsed="1">
      <c r="B483" s="321"/>
      <c r="C483" s="394" t="s">
        <v>695</v>
      </c>
      <c r="D483" s="394" t="s">
        <v>218</v>
      </c>
      <c r="E483" s="461" t="s">
        <v>1049</v>
      </c>
      <c r="F483" s="479" t="s">
        <v>1050</v>
      </c>
      <c r="G483" s="397" t="s">
        <v>1005</v>
      </c>
      <c r="H483" s="398">
        <v>174</v>
      </c>
      <c r="I483" s="399">
        <v>1393.2</v>
      </c>
      <c r="J483" s="561">
        <f>ROUND(I483*H483,2)</f>
        <v>242416.8</v>
      </c>
      <c r="K483" s="561"/>
      <c r="L483" s="398"/>
      <c r="M483" s="399">
        <v>1393.2</v>
      </c>
      <c r="N483" s="613">
        <f>ROUND(M483*L483,2)</f>
        <v>0</v>
      </c>
      <c r="O483" s="401"/>
      <c r="P483" s="399">
        <v>1393.2</v>
      </c>
      <c r="Q483" s="400">
        <f>ROUND(P483*O483,2)</f>
        <v>0</v>
      </c>
      <c r="R483" s="601">
        <f t="shared" si="5"/>
        <v>174</v>
      </c>
      <c r="S483" s="399">
        <v>1393.2</v>
      </c>
      <c r="T483" s="561">
        <f>ROUND(S483*R483,2)</f>
        <v>242416.8</v>
      </c>
      <c r="U483" s="548"/>
    </row>
    <row r="484" spans="2:21" s="420" customFormat="1" ht="13.5" hidden="1" outlineLevel="3">
      <c r="B484" s="412"/>
      <c r="C484" s="413"/>
      <c r="D484" s="404" t="s">
        <v>223</v>
      </c>
      <c r="E484" s="462" t="s">
        <v>34</v>
      </c>
      <c r="F484" s="480" t="s">
        <v>2683</v>
      </c>
      <c r="G484" s="413"/>
      <c r="H484" s="416">
        <v>174</v>
      </c>
      <c r="I484" s="417" t="s">
        <v>34</v>
      </c>
      <c r="J484" s="413"/>
      <c r="K484" s="413"/>
      <c r="L484" s="416"/>
      <c r="M484" s="417" t="s">
        <v>34</v>
      </c>
      <c r="N484" s="413"/>
      <c r="O484" s="419"/>
      <c r="P484" s="417" t="s">
        <v>34</v>
      </c>
      <c r="Q484" s="418"/>
      <c r="R484" s="416">
        <f t="shared" si="5"/>
        <v>174</v>
      </c>
      <c r="S484" s="417" t="s">
        <v>34</v>
      </c>
      <c r="T484" s="413"/>
      <c r="U484" s="563"/>
    </row>
    <row r="485" spans="2:21" s="320" customFormat="1" ht="22.5" customHeight="1" outlineLevel="2">
      <c r="B485" s="321"/>
      <c r="C485" s="394" t="s">
        <v>704</v>
      </c>
      <c r="D485" s="394" t="s">
        <v>218</v>
      </c>
      <c r="E485" s="461" t="s">
        <v>1053</v>
      </c>
      <c r="F485" s="479" t="s">
        <v>1054</v>
      </c>
      <c r="G485" s="397" t="s">
        <v>1005</v>
      </c>
      <c r="H485" s="398">
        <v>174</v>
      </c>
      <c r="I485" s="399">
        <v>418</v>
      </c>
      <c r="J485" s="561">
        <f>ROUND(I485*H485,2)</f>
        <v>72732</v>
      </c>
      <c r="K485" s="561"/>
      <c r="L485" s="398"/>
      <c r="M485" s="399">
        <v>418</v>
      </c>
      <c r="N485" s="613">
        <f>ROUND(M485*L485,2)</f>
        <v>0</v>
      </c>
      <c r="O485" s="401"/>
      <c r="P485" s="399">
        <v>418</v>
      </c>
      <c r="Q485" s="400">
        <f>ROUND(P485*O485,2)</f>
        <v>0</v>
      </c>
      <c r="R485" s="601">
        <f t="shared" si="5"/>
        <v>174</v>
      </c>
      <c r="S485" s="399">
        <v>418</v>
      </c>
      <c r="T485" s="561">
        <f>ROUND(S485*R485,2)</f>
        <v>72732</v>
      </c>
      <c r="U485" s="548"/>
    </row>
    <row r="486" spans="2:21" s="320" customFormat="1" ht="22.5" customHeight="1" outlineLevel="2" collapsed="1">
      <c r="B486" s="321"/>
      <c r="C486" s="394" t="s">
        <v>712</v>
      </c>
      <c r="D486" s="394" t="s">
        <v>218</v>
      </c>
      <c r="E486" s="461" t="s">
        <v>1056</v>
      </c>
      <c r="F486" s="479" t="s">
        <v>1057</v>
      </c>
      <c r="G486" s="397" t="s">
        <v>366</v>
      </c>
      <c r="H486" s="398">
        <v>20</v>
      </c>
      <c r="I486" s="399">
        <v>1393.2</v>
      </c>
      <c r="J486" s="561">
        <f>ROUND(I486*H486,2)</f>
        <v>27864</v>
      </c>
      <c r="K486" s="561"/>
      <c r="L486" s="398"/>
      <c r="M486" s="399">
        <v>1393.2</v>
      </c>
      <c r="N486" s="613">
        <f>ROUND(M486*L486,2)</f>
        <v>0</v>
      </c>
      <c r="O486" s="401"/>
      <c r="P486" s="399">
        <v>1393.2</v>
      </c>
      <c r="Q486" s="400">
        <f>ROUND(P486*O486,2)</f>
        <v>0</v>
      </c>
      <c r="R486" s="601">
        <f t="shared" si="5"/>
        <v>20</v>
      </c>
      <c r="S486" s="399">
        <v>1393.2</v>
      </c>
      <c r="T486" s="561">
        <f>ROUND(S486*R486,2)</f>
        <v>27864</v>
      </c>
      <c r="U486" s="548"/>
    </row>
    <row r="487" spans="2:21" s="420" customFormat="1" ht="13.5" hidden="1" outlineLevel="3">
      <c r="B487" s="412"/>
      <c r="C487" s="413"/>
      <c r="D487" s="404" t="s">
        <v>223</v>
      </c>
      <c r="E487" s="462" t="s">
        <v>34</v>
      </c>
      <c r="F487" s="480" t="s">
        <v>2684</v>
      </c>
      <c r="G487" s="413"/>
      <c r="H487" s="416">
        <v>20</v>
      </c>
      <c r="I487" s="417" t="s">
        <v>34</v>
      </c>
      <c r="J487" s="413"/>
      <c r="K487" s="413"/>
      <c r="L487" s="416"/>
      <c r="M487" s="417" t="s">
        <v>34</v>
      </c>
      <c r="N487" s="413"/>
      <c r="O487" s="419"/>
      <c r="P487" s="417" t="s">
        <v>34</v>
      </c>
      <c r="Q487" s="418"/>
      <c r="R487" s="416">
        <f t="shared" si="5"/>
        <v>20</v>
      </c>
      <c r="S487" s="417" t="s">
        <v>34</v>
      </c>
      <c r="T487" s="413"/>
      <c r="U487" s="563"/>
    </row>
    <row r="488" spans="2:21" s="521" customFormat="1" ht="22.5" customHeight="1" outlineLevel="2" collapsed="1">
      <c r="B488" s="520"/>
      <c r="C488" s="466" t="s">
        <v>719</v>
      </c>
      <c r="D488" s="466" t="s">
        <v>218</v>
      </c>
      <c r="E488" s="467" t="s">
        <v>1060</v>
      </c>
      <c r="F488" s="574" t="s">
        <v>1061</v>
      </c>
      <c r="G488" s="469" t="s">
        <v>292</v>
      </c>
      <c r="H488" s="470">
        <v>8.642</v>
      </c>
      <c r="I488" s="399">
        <v>20898</v>
      </c>
      <c r="J488" s="575">
        <f>ROUND(I488*H488,2)</f>
        <v>180600.52</v>
      </c>
      <c r="K488" s="575"/>
      <c r="L488" s="470"/>
      <c r="M488" s="399">
        <v>20898</v>
      </c>
      <c r="N488" s="614">
        <f>ROUND(M488*L488,2)</f>
        <v>0</v>
      </c>
      <c r="O488" s="474"/>
      <c r="P488" s="399">
        <v>20898</v>
      </c>
      <c r="Q488" s="471">
        <f>ROUND(P488*O488,2)</f>
        <v>0</v>
      </c>
      <c r="R488" s="602">
        <f t="shared" si="5"/>
        <v>8.642</v>
      </c>
      <c r="S488" s="399">
        <v>20898</v>
      </c>
      <c r="T488" s="575">
        <f>ROUND(S488*R488,2)</f>
        <v>180600.52</v>
      </c>
      <c r="U488" s="577"/>
    </row>
    <row r="489" spans="2:21" s="524" customFormat="1" ht="13.5" hidden="1" outlineLevel="3">
      <c r="B489" s="522"/>
      <c r="C489" s="495"/>
      <c r="D489" s="496" t="s">
        <v>223</v>
      </c>
      <c r="E489" s="499" t="s">
        <v>34</v>
      </c>
      <c r="F489" s="578" t="s">
        <v>1062</v>
      </c>
      <c r="G489" s="495"/>
      <c r="H489" s="499" t="s">
        <v>34</v>
      </c>
      <c r="I489" s="408" t="s">
        <v>34</v>
      </c>
      <c r="J489" s="495"/>
      <c r="K489" s="495"/>
      <c r="L489" s="499"/>
      <c r="M489" s="408" t="s">
        <v>3840</v>
      </c>
      <c r="N489" s="495"/>
      <c r="O489" s="501"/>
      <c r="P489" s="408" t="s">
        <v>34</v>
      </c>
      <c r="Q489" s="500"/>
      <c r="R489" s="499" t="e">
        <f t="shared" si="5"/>
        <v>#VALUE!</v>
      </c>
      <c r="S489" s="408" t="s">
        <v>34</v>
      </c>
      <c r="T489" s="495"/>
      <c r="U489" s="579"/>
    </row>
    <row r="490" spans="2:21" s="527" customFormat="1" ht="13.5" hidden="1" outlineLevel="3">
      <c r="B490" s="525"/>
      <c r="C490" s="502"/>
      <c r="D490" s="496" t="s">
        <v>223</v>
      </c>
      <c r="E490" s="526" t="s">
        <v>2506</v>
      </c>
      <c r="F490" s="576" t="s">
        <v>2685</v>
      </c>
      <c r="G490" s="502"/>
      <c r="H490" s="505">
        <v>2.765</v>
      </c>
      <c r="I490" s="417" t="s">
        <v>34</v>
      </c>
      <c r="J490" s="502"/>
      <c r="K490" s="502"/>
      <c r="L490" s="505"/>
      <c r="M490" s="417" t="s">
        <v>3841</v>
      </c>
      <c r="N490" s="502"/>
      <c r="O490" s="507"/>
      <c r="P490" s="417" t="s">
        <v>34</v>
      </c>
      <c r="Q490" s="506"/>
      <c r="R490" s="505">
        <f t="shared" si="5"/>
        <v>2.765</v>
      </c>
      <c r="S490" s="417" t="s">
        <v>34</v>
      </c>
      <c r="T490" s="502"/>
      <c r="U490" s="581"/>
    </row>
    <row r="491" spans="2:21" s="527" customFormat="1" ht="13.5" hidden="1" outlineLevel="3">
      <c r="B491" s="525"/>
      <c r="C491" s="502"/>
      <c r="D491" s="496" t="s">
        <v>223</v>
      </c>
      <c r="E491" s="526" t="s">
        <v>2507</v>
      </c>
      <c r="F491" s="576" t="s">
        <v>2686</v>
      </c>
      <c r="G491" s="502"/>
      <c r="H491" s="505">
        <v>5.877</v>
      </c>
      <c r="I491" s="417" t="s">
        <v>34</v>
      </c>
      <c r="J491" s="502"/>
      <c r="K491" s="502"/>
      <c r="L491" s="505"/>
      <c r="M491" s="417" t="s">
        <v>3842</v>
      </c>
      <c r="N491" s="502"/>
      <c r="O491" s="507"/>
      <c r="P491" s="417" t="s">
        <v>34</v>
      </c>
      <c r="Q491" s="506"/>
      <c r="R491" s="505">
        <f t="shared" si="5"/>
        <v>5.877</v>
      </c>
      <c r="S491" s="417" t="s">
        <v>34</v>
      </c>
      <c r="T491" s="502"/>
      <c r="U491" s="581"/>
    </row>
    <row r="492" spans="2:21" s="530" customFormat="1" ht="13.5" hidden="1" outlineLevel="3">
      <c r="B492" s="528"/>
      <c r="C492" s="514"/>
      <c r="D492" s="496" t="s">
        <v>223</v>
      </c>
      <c r="E492" s="529" t="s">
        <v>127</v>
      </c>
      <c r="F492" s="587" t="s">
        <v>227</v>
      </c>
      <c r="G492" s="514"/>
      <c r="H492" s="517">
        <v>8.642</v>
      </c>
      <c r="I492" s="426" t="s">
        <v>34</v>
      </c>
      <c r="J492" s="514"/>
      <c r="K492" s="514"/>
      <c r="L492" s="517"/>
      <c r="M492" s="426" t="s">
        <v>34</v>
      </c>
      <c r="N492" s="514"/>
      <c r="O492" s="519"/>
      <c r="P492" s="426" t="s">
        <v>34</v>
      </c>
      <c r="Q492" s="518"/>
      <c r="R492" s="517">
        <f t="shared" si="5"/>
        <v>8.642</v>
      </c>
      <c r="S492" s="426" t="s">
        <v>34</v>
      </c>
      <c r="T492" s="514"/>
      <c r="U492" s="588"/>
    </row>
    <row r="493" spans="2:21" s="521" customFormat="1" ht="22.5" customHeight="1" outlineLevel="2" collapsed="1">
      <c r="B493" s="520"/>
      <c r="C493" s="531" t="s">
        <v>722</v>
      </c>
      <c r="D493" s="531" t="s">
        <v>316</v>
      </c>
      <c r="E493" s="532" t="s">
        <v>2687</v>
      </c>
      <c r="F493" s="590" t="s">
        <v>2688</v>
      </c>
      <c r="G493" s="534" t="s">
        <v>292</v>
      </c>
      <c r="H493" s="535">
        <v>2.848</v>
      </c>
      <c r="I493" s="458">
        <v>8000</v>
      </c>
      <c r="J493" s="591">
        <f>ROUND(I493*H493,2)</f>
        <v>22784</v>
      </c>
      <c r="K493" s="591"/>
      <c r="L493" s="535"/>
      <c r="M493" s="458">
        <v>8000</v>
      </c>
      <c r="N493" s="635">
        <f>ROUND(M493*L493,2)</f>
        <v>0</v>
      </c>
      <c r="O493" s="537"/>
      <c r="P493" s="458">
        <v>8000</v>
      </c>
      <c r="Q493" s="536">
        <f>ROUND(P493*O493,2)</f>
        <v>0</v>
      </c>
      <c r="R493" s="641">
        <f t="shared" si="5"/>
        <v>2.848</v>
      </c>
      <c r="S493" s="458">
        <v>8000</v>
      </c>
      <c r="T493" s="591">
        <f>ROUND(S493*R493,2)</f>
        <v>22784</v>
      </c>
      <c r="U493" s="577"/>
    </row>
    <row r="494" spans="2:21" s="527" customFormat="1" ht="13.5" hidden="1" outlineLevel="3">
      <c r="B494" s="525"/>
      <c r="C494" s="502"/>
      <c r="D494" s="496" t="s">
        <v>223</v>
      </c>
      <c r="E494" s="526" t="s">
        <v>34</v>
      </c>
      <c r="F494" s="576" t="s">
        <v>2689</v>
      </c>
      <c r="G494" s="502"/>
      <c r="H494" s="505">
        <v>2.848</v>
      </c>
      <c r="I494" s="417" t="s">
        <v>34</v>
      </c>
      <c r="J494" s="502"/>
      <c r="K494" s="502"/>
      <c r="L494" s="505"/>
      <c r="M494" s="417" t="s">
        <v>34</v>
      </c>
      <c r="N494" s="502"/>
      <c r="O494" s="507"/>
      <c r="P494" s="417" t="s">
        <v>34</v>
      </c>
      <c r="Q494" s="506"/>
      <c r="R494" s="505">
        <f t="shared" si="5"/>
        <v>2.848</v>
      </c>
      <c r="S494" s="417" t="s">
        <v>34</v>
      </c>
      <c r="T494" s="502"/>
      <c r="U494" s="581"/>
    </row>
    <row r="495" spans="2:21" s="521" customFormat="1" ht="22.5" customHeight="1" outlineLevel="2" collapsed="1">
      <c r="B495" s="520"/>
      <c r="C495" s="531" t="s">
        <v>724</v>
      </c>
      <c r="D495" s="531" t="s">
        <v>316</v>
      </c>
      <c r="E495" s="532" t="s">
        <v>2690</v>
      </c>
      <c r="F495" s="590" t="s">
        <v>2691</v>
      </c>
      <c r="G495" s="534" t="s">
        <v>292</v>
      </c>
      <c r="H495" s="535">
        <v>6.053</v>
      </c>
      <c r="I495" s="458">
        <v>8000</v>
      </c>
      <c r="J495" s="591">
        <f>ROUND(I495*H495,2)</f>
        <v>48424</v>
      </c>
      <c r="K495" s="591"/>
      <c r="L495" s="535"/>
      <c r="M495" s="458">
        <v>8000</v>
      </c>
      <c r="N495" s="635">
        <f>ROUND(M495*L495,2)</f>
        <v>0</v>
      </c>
      <c r="O495" s="537"/>
      <c r="P495" s="458">
        <v>8000</v>
      </c>
      <c r="Q495" s="536">
        <f>ROUND(P495*O495,2)</f>
        <v>0</v>
      </c>
      <c r="R495" s="641">
        <f t="shared" si="5"/>
        <v>6.053</v>
      </c>
      <c r="S495" s="458">
        <v>8000</v>
      </c>
      <c r="T495" s="591">
        <f>ROUND(S495*R495,2)</f>
        <v>48424</v>
      </c>
      <c r="U495" s="577"/>
    </row>
    <row r="496" spans="2:21" s="527" customFormat="1" ht="13.5" hidden="1" outlineLevel="3">
      <c r="B496" s="525"/>
      <c r="C496" s="502"/>
      <c r="D496" s="496" t="s">
        <v>223</v>
      </c>
      <c r="E496" s="526" t="s">
        <v>34</v>
      </c>
      <c r="F496" s="576" t="s">
        <v>2692</v>
      </c>
      <c r="G496" s="502"/>
      <c r="H496" s="505">
        <v>6.053</v>
      </c>
      <c r="I496" s="417" t="s">
        <v>34</v>
      </c>
      <c r="J496" s="502"/>
      <c r="K496" s="502"/>
      <c r="L496" s="505"/>
      <c r="M496" s="417" t="s">
        <v>34</v>
      </c>
      <c r="N496" s="502"/>
      <c r="O496" s="507"/>
      <c r="P496" s="417" t="s">
        <v>34</v>
      </c>
      <c r="Q496" s="506"/>
      <c r="R496" s="505">
        <f t="shared" si="5"/>
        <v>6.053</v>
      </c>
      <c r="S496" s="417" t="s">
        <v>34</v>
      </c>
      <c r="T496" s="502"/>
      <c r="U496" s="581"/>
    </row>
    <row r="497" spans="2:21" s="521" customFormat="1" ht="22.5" customHeight="1" outlineLevel="2" collapsed="1">
      <c r="B497" s="520"/>
      <c r="C497" s="466" t="s">
        <v>727</v>
      </c>
      <c r="D497" s="466" t="s">
        <v>218</v>
      </c>
      <c r="E497" s="467" t="s">
        <v>1068</v>
      </c>
      <c r="F497" s="574" t="s">
        <v>1069</v>
      </c>
      <c r="G497" s="469" t="s">
        <v>292</v>
      </c>
      <c r="H497" s="470">
        <v>8.642</v>
      </c>
      <c r="I497" s="399">
        <v>11145.6</v>
      </c>
      <c r="J497" s="575">
        <f>ROUND(I497*H497,2)</f>
        <v>96320.28</v>
      </c>
      <c r="K497" s="575"/>
      <c r="L497" s="470"/>
      <c r="M497" s="399">
        <v>11145.6</v>
      </c>
      <c r="N497" s="614">
        <f>ROUND(M497*L497,2)</f>
        <v>0</v>
      </c>
      <c r="O497" s="474"/>
      <c r="P497" s="399">
        <v>11145.6</v>
      </c>
      <c r="Q497" s="471">
        <f>ROUND(P497*O497,2)</f>
        <v>0</v>
      </c>
      <c r="R497" s="602">
        <f t="shared" si="5"/>
        <v>8.642</v>
      </c>
      <c r="S497" s="399">
        <v>11145.6</v>
      </c>
      <c r="T497" s="575">
        <f>ROUND(S497*R497,2)</f>
        <v>96320.28</v>
      </c>
      <c r="U497" s="577"/>
    </row>
    <row r="498" spans="2:21" s="527" customFormat="1" ht="13.5" hidden="1" outlineLevel="3">
      <c r="B498" s="525"/>
      <c r="C498" s="502"/>
      <c r="D498" s="496" t="s">
        <v>223</v>
      </c>
      <c r="E498" s="526" t="s">
        <v>34</v>
      </c>
      <c r="F498" s="576" t="s">
        <v>127</v>
      </c>
      <c r="G498" s="502"/>
      <c r="H498" s="505">
        <v>8.642</v>
      </c>
      <c r="I498" s="417" t="s">
        <v>34</v>
      </c>
      <c r="J498" s="502"/>
      <c r="K498" s="502"/>
      <c r="L498" s="505"/>
      <c r="M498" s="417" t="s">
        <v>34</v>
      </c>
      <c r="N498" s="502"/>
      <c r="O498" s="507"/>
      <c r="P498" s="417" t="s">
        <v>34</v>
      </c>
      <c r="Q498" s="506"/>
      <c r="R498" s="505">
        <f t="shared" si="5"/>
        <v>8.642</v>
      </c>
      <c r="S498" s="417" t="s">
        <v>34</v>
      </c>
      <c r="T498" s="502"/>
      <c r="U498" s="581"/>
    </row>
    <row r="499" spans="2:21" s="521" customFormat="1" ht="22.5" customHeight="1" outlineLevel="2" collapsed="1">
      <c r="B499" s="520"/>
      <c r="C499" s="466" t="s">
        <v>729</v>
      </c>
      <c r="D499" s="466" t="s">
        <v>218</v>
      </c>
      <c r="E499" s="467" t="s">
        <v>1071</v>
      </c>
      <c r="F499" s="574" t="s">
        <v>1072</v>
      </c>
      <c r="G499" s="469" t="s">
        <v>292</v>
      </c>
      <c r="H499" s="470">
        <v>8.642</v>
      </c>
      <c r="I499" s="399">
        <v>9752.4</v>
      </c>
      <c r="J499" s="575">
        <f>ROUND(I499*H499,2)</f>
        <v>84280.24</v>
      </c>
      <c r="K499" s="575"/>
      <c r="L499" s="470"/>
      <c r="M499" s="399">
        <v>9752.4</v>
      </c>
      <c r="N499" s="614">
        <f>ROUND(M499*L499,2)</f>
        <v>0</v>
      </c>
      <c r="O499" s="474"/>
      <c r="P499" s="399">
        <v>9752.4</v>
      </c>
      <c r="Q499" s="471">
        <f>ROUND(P499*O499,2)</f>
        <v>0</v>
      </c>
      <c r="R499" s="602">
        <f t="shared" si="5"/>
        <v>8.642</v>
      </c>
      <c r="S499" s="399">
        <v>9752.4</v>
      </c>
      <c r="T499" s="575">
        <f>ROUND(S499*R499,2)</f>
        <v>84280.24</v>
      </c>
      <c r="U499" s="577"/>
    </row>
    <row r="500" spans="2:21" s="420" customFormat="1" ht="13.5" hidden="1" outlineLevel="3">
      <c r="B500" s="412"/>
      <c r="C500" s="413"/>
      <c r="D500" s="404" t="s">
        <v>223</v>
      </c>
      <c r="E500" s="462" t="s">
        <v>34</v>
      </c>
      <c r="F500" s="480" t="s">
        <v>127</v>
      </c>
      <c r="G500" s="413"/>
      <c r="H500" s="416">
        <v>8.642</v>
      </c>
      <c r="I500" s="417" t="s">
        <v>34</v>
      </c>
      <c r="J500" s="413"/>
      <c r="K500" s="413"/>
      <c r="L500" s="416"/>
      <c r="M500" s="417" t="s">
        <v>34</v>
      </c>
      <c r="N500" s="413"/>
      <c r="O500" s="419"/>
      <c r="P500" s="417" t="s">
        <v>34</v>
      </c>
      <c r="Q500" s="418"/>
      <c r="R500" s="416">
        <f t="shared" si="5"/>
        <v>8.642</v>
      </c>
      <c r="S500" s="417" t="s">
        <v>34</v>
      </c>
      <c r="T500" s="413"/>
      <c r="U500" s="563"/>
    </row>
    <row r="501" spans="2:21" s="320" customFormat="1" ht="31.5" customHeight="1" outlineLevel="2" collapsed="1">
      <c r="B501" s="321"/>
      <c r="C501" s="394" t="s">
        <v>738</v>
      </c>
      <c r="D501" s="394" t="s">
        <v>218</v>
      </c>
      <c r="E501" s="461" t="s">
        <v>1110</v>
      </c>
      <c r="F501" s="479" t="s">
        <v>1111</v>
      </c>
      <c r="G501" s="397" t="s">
        <v>221</v>
      </c>
      <c r="H501" s="398">
        <v>8.848</v>
      </c>
      <c r="I501" s="399">
        <v>94.7</v>
      </c>
      <c r="J501" s="561">
        <f>ROUND(I501*H501,2)</f>
        <v>837.91</v>
      </c>
      <c r="K501" s="561"/>
      <c r="L501" s="398"/>
      <c r="M501" s="399">
        <v>94.7</v>
      </c>
      <c r="N501" s="613">
        <f>ROUND(M501*L501,2)</f>
        <v>0</v>
      </c>
      <c r="O501" s="401"/>
      <c r="P501" s="399">
        <v>94.7</v>
      </c>
      <c r="Q501" s="400">
        <f>ROUND(P501*O501,2)</f>
        <v>0</v>
      </c>
      <c r="R501" s="601">
        <f t="shared" si="5"/>
        <v>8.848</v>
      </c>
      <c r="S501" s="399">
        <v>94.7</v>
      </c>
      <c r="T501" s="561">
        <f>ROUND(S501*R501,2)</f>
        <v>837.91</v>
      </c>
      <c r="U501" s="548"/>
    </row>
    <row r="502" spans="2:21" s="411" customFormat="1" ht="13.5" hidden="1" outlineLevel="3">
      <c r="B502" s="402"/>
      <c r="C502" s="403"/>
      <c r="D502" s="404" t="s">
        <v>223</v>
      </c>
      <c r="E502" s="407" t="s">
        <v>34</v>
      </c>
      <c r="F502" s="481" t="s">
        <v>1112</v>
      </c>
      <c r="G502" s="403"/>
      <c r="H502" s="407" t="s">
        <v>34</v>
      </c>
      <c r="I502" s="408" t="s">
        <v>34</v>
      </c>
      <c r="J502" s="403"/>
      <c r="K502" s="403"/>
      <c r="L502" s="407"/>
      <c r="M502" s="408" t="s">
        <v>34</v>
      </c>
      <c r="N502" s="403"/>
      <c r="O502" s="410"/>
      <c r="P502" s="408" t="s">
        <v>34</v>
      </c>
      <c r="Q502" s="409"/>
      <c r="R502" s="407" t="e">
        <f t="shared" si="5"/>
        <v>#VALUE!</v>
      </c>
      <c r="S502" s="408" t="s">
        <v>34</v>
      </c>
      <c r="T502" s="403"/>
      <c r="U502" s="562"/>
    </row>
    <row r="503" spans="2:21" s="420" customFormat="1" ht="13.5" hidden="1" outlineLevel="3">
      <c r="B503" s="412"/>
      <c r="C503" s="413"/>
      <c r="D503" s="404" t="s">
        <v>223</v>
      </c>
      <c r="E503" s="462" t="s">
        <v>34</v>
      </c>
      <c r="F503" s="480" t="s">
        <v>2693</v>
      </c>
      <c r="G503" s="413"/>
      <c r="H503" s="416">
        <v>8.848</v>
      </c>
      <c r="I503" s="417" t="s">
        <v>34</v>
      </c>
      <c r="J503" s="413"/>
      <c r="K503" s="413"/>
      <c r="L503" s="416"/>
      <c r="M503" s="417" t="s">
        <v>34</v>
      </c>
      <c r="N503" s="413"/>
      <c r="O503" s="419"/>
      <c r="P503" s="417" t="s">
        <v>34</v>
      </c>
      <c r="Q503" s="418"/>
      <c r="R503" s="416">
        <f t="shared" si="5"/>
        <v>8.848</v>
      </c>
      <c r="S503" s="417" t="s">
        <v>34</v>
      </c>
      <c r="T503" s="413"/>
      <c r="U503" s="563"/>
    </row>
    <row r="504" spans="2:21" s="445" customFormat="1" ht="13.5" hidden="1" outlineLevel="3">
      <c r="B504" s="444"/>
      <c r="C504" s="446"/>
      <c r="D504" s="404" t="s">
        <v>223</v>
      </c>
      <c r="E504" s="463" t="s">
        <v>126</v>
      </c>
      <c r="F504" s="564" t="s">
        <v>238</v>
      </c>
      <c r="G504" s="446"/>
      <c r="H504" s="449">
        <v>8.848</v>
      </c>
      <c r="I504" s="450" t="s">
        <v>34</v>
      </c>
      <c r="J504" s="446"/>
      <c r="K504" s="446"/>
      <c r="L504" s="449"/>
      <c r="M504" s="450" t="s">
        <v>34</v>
      </c>
      <c r="N504" s="446"/>
      <c r="O504" s="452"/>
      <c r="P504" s="450" t="s">
        <v>34</v>
      </c>
      <c r="Q504" s="451"/>
      <c r="R504" s="449">
        <f aca="true" t="shared" si="6" ref="R504:R558">H504+L504+O504</f>
        <v>8.848</v>
      </c>
      <c r="S504" s="450" t="s">
        <v>34</v>
      </c>
      <c r="T504" s="446"/>
      <c r="U504" s="565"/>
    </row>
    <row r="505" spans="2:21" s="320" customFormat="1" ht="22.5" customHeight="1" outlineLevel="2" collapsed="1">
      <c r="B505" s="321"/>
      <c r="C505" s="453" t="s">
        <v>740</v>
      </c>
      <c r="D505" s="453" t="s">
        <v>316</v>
      </c>
      <c r="E505" s="472" t="s">
        <v>802</v>
      </c>
      <c r="F505" s="570" t="s">
        <v>803</v>
      </c>
      <c r="G505" s="456" t="s">
        <v>292</v>
      </c>
      <c r="H505" s="457">
        <v>16.729</v>
      </c>
      <c r="I505" s="458">
        <v>278.6</v>
      </c>
      <c r="J505" s="571">
        <f>ROUND(I505*H505,2)</f>
        <v>4660.7</v>
      </c>
      <c r="K505" s="571"/>
      <c r="L505" s="457"/>
      <c r="M505" s="458">
        <v>278.6</v>
      </c>
      <c r="N505" s="615">
        <f>ROUND(M505*L505,2)</f>
        <v>0</v>
      </c>
      <c r="O505" s="460"/>
      <c r="P505" s="458">
        <v>278.6</v>
      </c>
      <c r="Q505" s="459">
        <f>ROUND(P505*O505,2)</f>
        <v>0</v>
      </c>
      <c r="R505" s="603">
        <f t="shared" si="6"/>
        <v>16.729</v>
      </c>
      <c r="S505" s="458">
        <v>278.6</v>
      </c>
      <c r="T505" s="571">
        <f>ROUND(S505*R505,2)</f>
        <v>4660.7</v>
      </c>
      <c r="U505" s="548"/>
    </row>
    <row r="506" spans="2:21" s="420" customFormat="1" ht="13.5" hidden="1" outlineLevel="3">
      <c r="B506" s="412"/>
      <c r="C506" s="413"/>
      <c r="D506" s="404" t="s">
        <v>223</v>
      </c>
      <c r="E506" s="462" t="s">
        <v>34</v>
      </c>
      <c r="F506" s="480" t="s">
        <v>1115</v>
      </c>
      <c r="G506" s="413"/>
      <c r="H506" s="416">
        <v>16.729</v>
      </c>
      <c r="I506" s="417" t="s">
        <v>34</v>
      </c>
      <c r="J506" s="413"/>
      <c r="K506" s="413"/>
      <c r="L506" s="416"/>
      <c r="M506" s="417" t="s">
        <v>34</v>
      </c>
      <c r="N506" s="413"/>
      <c r="O506" s="419"/>
      <c r="P506" s="417" t="s">
        <v>34</v>
      </c>
      <c r="Q506" s="418"/>
      <c r="R506" s="416">
        <f t="shared" si="6"/>
        <v>16.729</v>
      </c>
      <c r="S506" s="417" t="s">
        <v>34</v>
      </c>
      <c r="T506" s="413"/>
      <c r="U506" s="563"/>
    </row>
    <row r="507" spans="2:21" s="320" customFormat="1" ht="22.5" customHeight="1" outlineLevel="2" collapsed="1">
      <c r="B507" s="321"/>
      <c r="C507" s="394" t="s">
        <v>742</v>
      </c>
      <c r="D507" s="394" t="s">
        <v>218</v>
      </c>
      <c r="E507" s="461" t="s">
        <v>816</v>
      </c>
      <c r="F507" s="479" t="s">
        <v>817</v>
      </c>
      <c r="G507" s="397" t="s">
        <v>221</v>
      </c>
      <c r="H507" s="398">
        <v>8.848</v>
      </c>
      <c r="I507" s="399">
        <v>36.1</v>
      </c>
      <c r="J507" s="561">
        <f>ROUND(I507*H507,2)</f>
        <v>319.41</v>
      </c>
      <c r="K507" s="561"/>
      <c r="L507" s="398"/>
      <c r="M507" s="399">
        <v>36.1</v>
      </c>
      <c r="N507" s="613">
        <f>ROUND(M507*L507,2)</f>
        <v>0</v>
      </c>
      <c r="O507" s="401"/>
      <c r="P507" s="399">
        <v>36.1</v>
      </c>
      <c r="Q507" s="400">
        <f>ROUND(P507*O507,2)</f>
        <v>0</v>
      </c>
      <c r="R507" s="601">
        <f t="shared" si="6"/>
        <v>8.848</v>
      </c>
      <c r="S507" s="399">
        <v>36.1</v>
      </c>
      <c r="T507" s="561">
        <f>ROUND(S507*R507,2)</f>
        <v>319.41</v>
      </c>
      <c r="U507" s="548"/>
    </row>
    <row r="508" spans="2:21" s="420" customFormat="1" ht="13.5" hidden="1" outlineLevel="3">
      <c r="B508" s="412"/>
      <c r="C508" s="413"/>
      <c r="D508" s="404" t="s">
        <v>223</v>
      </c>
      <c r="E508" s="462" t="s">
        <v>34</v>
      </c>
      <c r="F508" s="480" t="s">
        <v>1117</v>
      </c>
      <c r="G508" s="413"/>
      <c r="H508" s="416">
        <v>8.848</v>
      </c>
      <c r="I508" s="417" t="s">
        <v>34</v>
      </c>
      <c r="J508" s="413"/>
      <c r="K508" s="413"/>
      <c r="L508" s="416"/>
      <c r="M508" s="417" t="s">
        <v>34</v>
      </c>
      <c r="N508" s="413"/>
      <c r="O508" s="419"/>
      <c r="P508" s="417" t="s">
        <v>34</v>
      </c>
      <c r="Q508" s="418"/>
      <c r="R508" s="416">
        <f t="shared" si="6"/>
        <v>8.848</v>
      </c>
      <c r="S508" s="417" t="s">
        <v>34</v>
      </c>
      <c r="T508" s="413"/>
      <c r="U508" s="563"/>
    </row>
    <row r="509" spans="2:21" s="320" customFormat="1" ht="22.5" customHeight="1" outlineLevel="2">
      <c r="B509" s="321"/>
      <c r="C509" s="394" t="s">
        <v>744</v>
      </c>
      <c r="D509" s="394" t="s">
        <v>218</v>
      </c>
      <c r="E509" s="461" t="s">
        <v>808</v>
      </c>
      <c r="F509" s="479" t="s">
        <v>809</v>
      </c>
      <c r="G509" s="397" t="s">
        <v>221</v>
      </c>
      <c r="H509" s="398">
        <v>8.848</v>
      </c>
      <c r="I509" s="399">
        <v>10.3</v>
      </c>
      <c r="J509" s="561">
        <f>ROUND(I509*H509,2)</f>
        <v>91.13</v>
      </c>
      <c r="K509" s="561"/>
      <c r="L509" s="398"/>
      <c r="M509" s="399">
        <v>10.3</v>
      </c>
      <c r="N509" s="613">
        <f>ROUND(M509*L509,2)</f>
        <v>0</v>
      </c>
      <c r="O509" s="401"/>
      <c r="P509" s="399">
        <v>10.3</v>
      </c>
      <c r="Q509" s="400">
        <f>ROUND(P509*O509,2)</f>
        <v>0</v>
      </c>
      <c r="R509" s="601">
        <f t="shared" si="6"/>
        <v>8.848</v>
      </c>
      <c r="S509" s="399">
        <v>10.3</v>
      </c>
      <c r="T509" s="561">
        <f>ROUND(S509*R509,2)</f>
        <v>91.13</v>
      </c>
      <c r="U509" s="548"/>
    </row>
    <row r="510" spans="2:21" s="521" customFormat="1" ht="22.5" customHeight="1" outlineLevel="2" collapsed="1">
      <c r="B510" s="520"/>
      <c r="C510" s="466" t="s">
        <v>745</v>
      </c>
      <c r="D510" s="466" t="s">
        <v>218</v>
      </c>
      <c r="E510" s="467" t="s">
        <v>275</v>
      </c>
      <c r="F510" s="574" t="s">
        <v>276</v>
      </c>
      <c r="G510" s="469" t="s">
        <v>221</v>
      </c>
      <c r="H510" s="470">
        <v>568.022</v>
      </c>
      <c r="I510" s="399">
        <v>75.2</v>
      </c>
      <c r="J510" s="575">
        <f>ROUND(I510*H510,2)</f>
        <v>42715.25</v>
      </c>
      <c r="K510" s="575"/>
      <c r="L510" s="470"/>
      <c r="M510" s="399">
        <v>75.2</v>
      </c>
      <c r="N510" s="614">
        <f>ROUND(M510*L510,2)</f>
        <v>0</v>
      </c>
      <c r="O510" s="474"/>
      <c r="P510" s="399">
        <v>75.2</v>
      </c>
      <c r="Q510" s="471">
        <f>ROUND(P510*O510,2)</f>
        <v>0</v>
      </c>
      <c r="R510" s="602">
        <f t="shared" si="6"/>
        <v>568.022</v>
      </c>
      <c r="S510" s="399">
        <v>75.2</v>
      </c>
      <c r="T510" s="575">
        <f>ROUND(S510*R510,2)</f>
        <v>42715.25</v>
      </c>
      <c r="U510" s="577"/>
    </row>
    <row r="511" spans="2:21" s="411" customFormat="1" ht="13.5" hidden="1" outlineLevel="3">
      <c r="B511" s="402"/>
      <c r="C511" s="403"/>
      <c r="D511" s="404" t="s">
        <v>223</v>
      </c>
      <c r="E511" s="407" t="s">
        <v>34</v>
      </c>
      <c r="F511" s="481" t="s">
        <v>2651</v>
      </c>
      <c r="G511" s="403"/>
      <c r="H511" s="407" t="s">
        <v>34</v>
      </c>
      <c r="I511" s="408" t="s">
        <v>34</v>
      </c>
      <c r="J511" s="403"/>
      <c r="K511" s="403"/>
      <c r="L511" s="407"/>
      <c r="M511" s="408" t="s">
        <v>34</v>
      </c>
      <c r="N511" s="403"/>
      <c r="O511" s="410"/>
      <c r="P511" s="408" t="s">
        <v>34</v>
      </c>
      <c r="Q511" s="409"/>
      <c r="R511" s="407" t="e">
        <f t="shared" si="6"/>
        <v>#VALUE!</v>
      </c>
      <c r="S511" s="408" t="s">
        <v>34</v>
      </c>
      <c r="T511" s="403"/>
      <c r="U511" s="562"/>
    </row>
    <row r="512" spans="2:21" s="411" customFormat="1" ht="13.5" hidden="1" outlineLevel="3">
      <c r="B512" s="402"/>
      <c r="C512" s="403"/>
      <c r="D512" s="404" t="s">
        <v>223</v>
      </c>
      <c r="E512" s="407" t="s">
        <v>34</v>
      </c>
      <c r="F512" s="481" t="s">
        <v>2694</v>
      </c>
      <c r="G512" s="403"/>
      <c r="H512" s="407" t="s">
        <v>34</v>
      </c>
      <c r="I512" s="408" t="s">
        <v>34</v>
      </c>
      <c r="J512" s="403"/>
      <c r="K512" s="403"/>
      <c r="L512" s="407"/>
      <c r="M512" s="408" t="s">
        <v>34</v>
      </c>
      <c r="N512" s="403"/>
      <c r="O512" s="410"/>
      <c r="P512" s="408" t="s">
        <v>34</v>
      </c>
      <c r="Q512" s="409"/>
      <c r="R512" s="407" t="e">
        <f t="shared" si="6"/>
        <v>#VALUE!</v>
      </c>
      <c r="S512" s="408" t="s">
        <v>34</v>
      </c>
      <c r="T512" s="403"/>
      <c r="U512" s="562"/>
    </row>
    <row r="513" spans="2:21" s="420" customFormat="1" ht="13.5" hidden="1" outlineLevel="3">
      <c r="B513" s="412"/>
      <c r="C513" s="413"/>
      <c r="D513" s="404" t="s">
        <v>223</v>
      </c>
      <c r="E513" s="462" t="s">
        <v>34</v>
      </c>
      <c r="F513" s="480" t="s">
        <v>2512</v>
      </c>
      <c r="G513" s="413"/>
      <c r="H513" s="416">
        <v>1088.055</v>
      </c>
      <c r="I513" s="417" t="s">
        <v>34</v>
      </c>
      <c r="J513" s="413"/>
      <c r="K513" s="413"/>
      <c r="L513" s="416"/>
      <c r="M513" s="417" t="s">
        <v>34</v>
      </c>
      <c r="N513" s="413"/>
      <c r="O513" s="419"/>
      <c r="P513" s="417" t="s">
        <v>34</v>
      </c>
      <c r="Q513" s="418"/>
      <c r="R513" s="416">
        <f t="shared" si="6"/>
        <v>1088.055</v>
      </c>
      <c r="S513" s="417" t="s">
        <v>34</v>
      </c>
      <c r="T513" s="413"/>
      <c r="U513" s="563"/>
    </row>
    <row r="514" spans="2:21" s="411" customFormat="1" ht="13.5" hidden="1" outlineLevel="3">
      <c r="B514" s="402"/>
      <c r="C514" s="403"/>
      <c r="D514" s="404" t="s">
        <v>223</v>
      </c>
      <c r="E514" s="407" t="s">
        <v>34</v>
      </c>
      <c r="F514" s="481" t="s">
        <v>502</v>
      </c>
      <c r="G514" s="403"/>
      <c r="H514" s="407" t="s">
        <v>34</v>
      </c>
      <c r="I514" s="408" t="s">
        <v>34</v>
      </c>
      <c r="J514" s="403"/>
      <c r="K514" s="403"/>
      <c r="L514" s="407"/>
      <c r="M514" s="408" t="s">
        <v>34</v>
      </c>
      <c r="N514" s="403"/>
      <c r="O514" s="410"/>
      <c r="P514" s="408" t="s">
        <v>34</v>
      </c>
      <c r="Q514" s="409"/>
      <c r="R514" s="407" t="e">
        <f t="shared" si="6"/>
        <v>#VALUE!</v>
      </c>
      <c r="S514" s="408" t="s">
        <v>34</v>
      </c>
      <c r="T514" s="403"/>
      <c r="U514" s="562"/>
    </row>
    <row r="515" spans="2:21" s="420" customFormat="1" ht="13.5" hidden="1" outlineLevel="3">
      <c r="B515" s="412"/>
      <c r="C515" s="413"/>
      <c r="D515" s="404" t="s">
        <v>223</v>
      </c>
      <c r="E515" s="462" t="s">
        <v>34</v>
      </c>
      <c r="F515" s="480" t="s">
        <v>2695</v>
      </c>
      <c r="G515" s="413"/>
      <c r="H515" s="416">
        <v>-36.21</v>
      </c>
      <c r="I515" s="417" t="s">
        <v>34</v>
      </c>
      <c r="J515" s="413"/>
      <c r="K515" s="413"/>
      <c r="L515" s="416"/>
      <c r="M515" s="417" t="s">
        <v>34</v>
      </c>
      <c r="N515" s="413"/>
      <c r="O515" s="419"/>
      <c r="P515" s="417" t="s">
        <v>34</v>
      </c>
      <c r="Q515" s="418"/>
      <c r="R515" s="416">
        <f t="shared" si="6"/>
        <v>-36.21</v>
      </c>
      <c r="S515" s="417" t="s">
        <v>34</v>
      </c>
      <c r="T515" s="413"/>
      <c r="U515" s="563"/>
    </row>
    <row r="516" spans="2:21" s="411" customFormat="1" ht="13.5" hidden="1" outlineLevel="3">
      <c r="B516" s="402"/>
      <c r="C516" s="403"/>
      <c r="D516" s="404" t="s">
        <v>223</v>
      </c>
      <c r="E516" s="407" t="s">
        <v>34</v>
      </c>
      <c r="F516" s="481" t="s">
        <v>749</v>
      </c>
      <c r="G516" s="403"/>
      <c r="H516" s="407" t="s">
        <v>34</v>
      </c>
      <c r="I516" s="408" t="s">
        <v>34</v>
      </c>
      <c r="J516" s="403"/>
      <c r="K516" s="403"/>
      <c r="L516" s="407"/>
      <c r="M516" s="408" t="s">
        <v>34</v>
      </c>
      <c r="N516" s="403"/>
      <c r="O516" s="410"/>
      <c r="P516" s="408" t="s">
        <v>34</v>
      </c>
      <c r="Q516" s="409"/>
      <c r="R516" s="407" t="e">
        <f t="shared" si="6"/>
        <v>#VALUE!</v>
      </c>
      <c r="S516" s="408" t="s">
        <v>34</v>
      </c>
      <c r="T516" s="403"/>
      <c r="U516" s="562"/>
    </row>
    <row r="517" spans="2:21" s="411" customFormat="1" ht="13.5" hidden="1" outlineLevel="3">
      <c r="B517" s="402"/>
      <c r="C517" s="403"/>
      <c r="D517" s="404" t="s">
        <v>223</v>
      </c>
      <c r="E517" s="407" t="s">
        <v>34</v>
      </c>
      <c r="F517" s="481" t="s">
        <v>2651</v>
      </c>
      <c r="G517" s="403"/>
      <c r="H517" s="407" t="s">
        <v>34</v>
      </c>
      <c r="I517" s="408" t="s">
        <v>34</v>
      </c>
      <c r="J517" s="403"/>
      <c r="K517" s="403"/>
      <c r="L517" s="407"/>
      <c r="M517" s="408" t="s">
        <v>34</v>
      </c>
      <c r="N517" s="403"/>
      <c r="O517" s="410"/>
      <c r="P517" s="408" t="s">
        <v>34</v>
      </c>
      <c r="Q517" s="409"/>
      <c r="R517" s="407" t="e">
        <f t="shared" si="6"/>
        <v>#VALUE!</v>
      </c>
      <c r="S517" s="408" t="s">
        <v>34</v>
      </c>
      <c r="T517" s="403"/>
      <c r="U517" s="562"/>
    </row>
    <row r="518" spans="2:21" s="411" customFormat="1" ht="13.5" hidden="1" outlineLevel="3">
      <c r="B518" s="402"/>
      <c r="C518" s="403"/>
      <c r="D518" s="404" t="s">
        <v>223</v>
      </c>
      <c r="E518" s="407" t="s">
        <v>34</v>
      </c>
      <c r="F518" s="481" t="s">
        <v>1240</v>
      </c>
      <c r="G518" s="403"/>
      <c r="H518" s="407" t="s">
        <v>34</v>
      </c>
      <c r="I518" s="408" t="s">
        <v>34</v>
      </c>
      <c r="J518" s="403"/>
      <c r="K518" s="403"/>
      <c r="L518" s="407"/>
      <c r="M518" s="408" t="s">
        <v>34</v>
      </c>
      <c r="N518" s="403"/>
      <c r="O518" s="410"/>
      <c r="P518" s="408" t="s">
        <v>34</v>
      </c>
      <c r="Q518" s="409"/>
      <c r="R518" s="407" t="e">
        <f t="shared" si="6"/>
        <v>#VALUE!</v>
      </c>
      <c r="S518" s="408" t="s">
        <v>34</v>
      </c>
      <c r="T518" s="403"/>
      <c r="U518" s="562"/>
    </row>
    <row r="519" spans="2:21" s="420" customFormat="1" ht="13.5" hidden="1" outlineLevel="3">
      <c r="B519" s="412"/>
      <c r="C519" s="413"/>
      <c r="D519" s="404" t="s">
        <v>223</v>
      </c>
      <c r="E519" s="462" t="s">
        <v>34</v>
      </c>
      <c r="F519" s="480" t="s">
        <v>2696</v>
      </c>
      <c r="G519" s="413"/>
      <c r="H519" s="416">
        <v>-85.674</v>
      </c>
      <c r="I519" s="417" t="s">
        <v>34</v>
      </c>
      <c r="J519" s="413"/>
      <c r="K519" s="413"/>
      <c r="L519" s="416"/>
      <c r="M519" s="417" t="s">
        <v>34</v>
      </c>
      <c r="N519" s="413"/>
      <c r="O519" s="419"/>
      <c r="P519" s="417" t="s">
        <v>34</v>
      </c>
      <c r="Q519" s="418"/>
      <c r="R519" s="416">
        <f t="shared" si="6"/>
        <v>-85.674</v>
      </c>
      <c r="S519" s="417" t="s">
        <v>34</v>
      </c>
      <c r="T519" s="413"/>
      <c r="U519" s="563"/>
    </row>
    <row r="520" spans="2:21" s="411" customFormat="1" ht="13.5" hidden="1" outlineLevel="3">
      <c r="B520" s="402"/>
      <c r="C520" s="403"/>
      <c r="D520" s="404" t="s">
        <v>223</v>
      </c>
      <c r="E520" s="407" t="s">
        <v>34</v>
      </c>
      <c r="F520" s="481" t="s">
        <v>2697</v>
      </c>
      <c r="G520" s="403"/>
      <c r="H520" s="407" t="s">
        <v>34</v>
      </c>
      <c r="I520" s="408" t="s">
        <v>34</v>
      </c>
      <c r="J520" s="403"/>
      <c r="K520" s="403"/>
      <c r="L520" s="407"/>
      <c r="M520" s="408" t="s">
        <v>34</v>
      </c>
      <c r="N520" s="403"/>
      <c r="O520" s="410"/>
      <c r="P520" s="408" t="s">
        <v>34</v>
      </c>
      <c r="Q520" s="409"/>
      <c r="R520" s="407" t="e">
        <f t="shared" si="6"/>
        <v>#VALUE!</v>
      </c>
      <c r="S520" s="408" t="s">
        <v>34</v>
      </c>
      <c r="T520" s="403"/>
      <c r="U520" s="562"/>
    </row>
    <row r="521" spans="2:21" s="420" customFormat="1" ht="13.5" hidden="1" outlineLevel="3">
      <c r="B521" s="412"/>
      <c r="C521" s="413"/>
      <c r="D521" s="404" t="s">
        <v>223</v>
      </c>
      <c r="E521" s="462" t="s">
        <v>34</v>
      </c>
      <c r="F521" s="480" t="s">
        <v>2698</v>
      </c>
      <c r="G521" s="413"/>
      <c r="H521" s="416">
        <v>-304.912</v>
      </c>
      <c r="I521" s="417" t="s">
        <v>34</v>
      </c>
      <c r="J521" s="413"/>
      <c r="K521" s="413"/>
      <c r="L521" s="416"/>
      <c r="M521" s="417" t="s">
        <v>34</v>
      </c>
      <c r="N521" s="413"/>
      <c r="O521" s="419"/>
      <c r="P521" s="417" t="s">
        <v>34</v>
      </c>
      <c r="Q521" s="418"/>
      <c r="R521" s="416">
        <f t="shared" si="6"/>
        <v>-304.912</v>
      </c>
      <c r="S521" s="417" t="s">
        <v>34</v>
      </c>
      <c r="T521" s="413"/>
      <c r="U521" s="563"/>
    </row>
    <row r="522" spans="2:21" s="411" customFormat="1" ht="13.5" hidden="1" outlineLevel="3">
      <c r="B522" s="402"/>
      <c r="C522" s="403"/>
      <c r="D522" s="404" t="s">
        <v>223</v>
      </c>
      <c r="E522" s="407" t="s">
        <v>34</v>
      </c>
      <c r="F522" s="481" t="s">
        <v>1275</v>
      </c>
      <c r="G522" s="403"/>
      <c r="H522" s="407" t="s">
        <v>34</v>
      </c>
      <c r="I522" s="408" t="s">
        <v>34</v>
      </c>
      <c r="J522" s="403"/>
      <c r="K522" s="403"/>
      <c r="L522" s="407"/>
      <c r="M522" s="408" t="s">
        <v>34</v>
      </c>
      <c r="N522" s="403"/>
      <c r="O522" s="410"/>
      <c r="P522" s="408" t="s">
        <v>34</v>
      </c>
      <c r="Q522" s="409"/>
      <c r="R522" s="407" t="e">
        <f t="shared" si="6"/>
        <v>#VALUE!</v>
      </c>
      <c r="S522" s="408" t="s">
        <v>34</v>
      </c>
      <c r="T522" s="403"/>
      <c r="U522" s="562"/>
    </row>
    <row r="523" spans="2:21" s="420" customFormat="1" ht="13.5" hidden="1" outlineLevel="3">
      <c r="B523" s="412"/>
      <c r="C523" s="413"/>
      <c r="D523" s="404" t="s">
        <v>223</v>
      </c>
      <c r="E523" s="462" t="s">
        <v>34</v>
      </c>
      <c r="F523" s="480" t="s">
        <v>2699</v>
      </c>
      <c r="G523" s="413"/>
      <c r="H523" s="416">
        <v>-48.918</v>
      </c>
      <c r="I523" s="417" t="s">
        <v>34</v>
      </c>
      <c r="J523" s="413"/>
      <c r="K523" s="413"/>
      <c r="L523" s="416"/>
      <c r="M523" s="417" t="s">
        <v>34</v>
      </c>
      <c r="N523" s="413"/>
      <c r="O523" s="419"/>
      <c r="P523" s="417" t="s">
        <v>34</v>
      </c>
      <c r="Q523" s="418"/>
      <c r="R523" s="416">
        <f t="shared" si="6"/>
        <v>-48.918</v>
      </c>
      <c r="S523" s="417" t="s">
        <v>34</v>
      </c>
      <c r="T523" s="413"/>
      <c r="U523" s="563"/>
    </row>
    <row r="524" spans="2:21" s="420" customFormat="1" ht="13.5" hidden="1" outlineLevel="3">
      <c r="B524" s="412"/>
      <c r="C524" s="413"/>
      <c r="D524" s="404" t="s">
        <v>223</v>
      </c>
      <c r="E524" s="462" t="s">
        <v>34</v>
      </c>
      <c r="F524" s="480" t="s">
        <v>2700</v>
      </c>
      <c r="G524" s="413"/>
      <c r="H524" s="416">
        <v>-25.419</v>
      </c>
      <c r="I524" s="417" t="s">
        <v>34</v>
      </c>
      <c r="J524" s="413"/>
      <c r="K524" s="413"/>
      <c r="L524" s="416"/>
      <c r="M524" s="417" t="s">
        <v>34</v>
      </c>
      <c r="N524" s="413"/>
      <c r="O524" s="419"/>
      <c r="P524" s="417" t="s">
        <v>34</v>
      </c>
      <c r="Q524" s="418"/>
      <c r="R524" s="416">
        <f t="shared" si="6"/>
        <v>-25.419</v>
      </c>
      <c r="S524" s="417" t="s">
        <v>34</v>
      </c>
      <c r="T524" s="413"/>
      <c r="U524" s="563"/>
    </row>
    <row r="525" spans="2:21" s="411" customFormat="1" ht="13.5" hidden="1" outlineLevel="3">
      <c r="B525" s="402"/>
      <c r="C525" s="403"/>
      <c r="D525" s="404" t="s">
        <v>223</v>
      </c>
      <c r="E525" s="407" t="s">
        <v>34</v>
      </c>
      <c r="F525" s="481" t="s">
        <v>2701</v>
      </c>
      <c r="G525" s="403"/>
      <c r="H525" s="407" t="s">
        <v>34</v>
      </c>
      <c r="I525" s="408" t="s">
        <v>34</v>
      </c>
      <c r="J525" s="403"/>
      <c r="K525" s="403"/>
      <c r="L525" s="407"/>
      <c r="M525" s="408" t="s">
        <v>34</v>
      </c>
      <c r="N525" s="403"/>
      <c r="O525" s="410"/>
      <c r="P525" s="408" t="s">
        <v>34</v>
      </c>
      <c r="Q525" s="409"/>
      <c r="R525" s="407" t="e">
        <f t="shared" si="6"/>
        <v>#VALUE!</v>
      </c>
      <c r="S525" s="408" t="s">
        <v>34</v>
      </c>
      <c r="T525" s="403"/>
      <c r="U525" s="562"/>
    </row>
    <row r="526" spans="2:21" s="420" customFormat="1" ht="13.5" hidden="1" outlineLevel="3">
      <c r="B526" s="412"/>
      <c r="C526" s="413"/>
      <c r="D526" s="404" t="s">
        <v>223</v>
      </c>
      <c r="E526" s="462" t="s">
        <v>34</v>
      </c>
      <c r="F526" s="480" t="s">
        <v>2702</v>
      </c>
      <c r="G526" s="413"/>
      <c r="H526" s="416">
        <v>-18.9</v>
      </c>
      <c r="I526" s="417" t="s">
        <v>34</v>
      </c>
      <c r="J526" s="413"/>
      <c r="K526" s="413"/>
      <c r="L526" s="416"/>
      <c r="M526" s="417" t="s">
        <v>34</v>
      </c>
      <c r="N526" s="413"/>
      <c r="O526" s="419"/>
      <c r="P526" s="417" t="s">
        <v>34</v>
      </c>
      <c r="Q526" s="418"/>
      <c r="R526" s="416">
        <f t="shared" si="6"/>
        <v>-18.9</v>
      </c>
      <c r="S526" s="417" t="s">
        <v>34</v>
      </c>
      <c r="T526" s="413"/>
      <c r="U526" s="563"/>
    </row>
    <row r="527" spans="2:21" s="429" customFormat="1" ht="13.5" hidden="1" outlineLevel="3">
      <c r="B527" s="421"/>
      <c r="C527" s="422"/>
      <c r="D527" s="404" t="s">
        <v>223</v>
      </c>
      <c r="E527" s="464" t="s">
        <v>201</v>
      </c>
      <c r="F527" s="566" t="s">
        <v>227</v>
      </c>
      <c r="G527" s="422"/>
      <c r="H527" s="425">
        <v>568.022</v>
      </c>
      <c r="I527" s="426" t="s">
        <v>34</v>
      </c>
      <c r="J527" s="422"/>
      <c r="K527" s="422"/>
      <c r="L527" s="425"/>
      <c r="M527" s="426" t="s">
        <v>34</v>
      </c>
      <c r="N527" s="422"/>
      <c r="O527" s="428"/>
      <c r="P527" s="426" t="s">
        <v>34</v>
      </c>
      <c r="Q527" s="427"/>
      <c r="R527" s="425">
        <f t="shared" si="6"/>
        <v>568.022</v>
      </c>
      <c r="S527" s="426" t="s">
        <v>34</v>
      </c>
      <c r="T527" s="422"/>
      <c r="U527" s="567"/>
    </row>
    <row r="528" spans="2:21" s="320" customFormat="1" ht="22.5" customHeight="1" outlineLevel="2" collapsed="1">
      <c r="B528" s="321"/>
      <c r="C528" s="394" t="s">
        <v>777</v>
      </c>
      <c r="D528" s="394" t="s">
        <v>218</v>
      </c>
      <c r="E528" s="461" t="s">
        <v>2252</v>
      </c>
      <c r="F528" s="479" t="s">
        <v>998</v>
      </c>
      <c r="G528" s="397" t="s">
        <v>221</v>
      </c>
      <c r="H528" s="398">
        <v>568.022</v>
      </c>
      <c r="I528" s="399">
        <v>76.7</v>
      </c>
      <c r="J528" s="561">
        <f>ROUND(I528*H528,2)</f>
        <v>43567.29</v>
      </c>
      <c r="K528" s="561"/>
      <c r="L528" s="398"/>
      <c r="M528" s="399">
        <v>76.7</v>
      </c>
      <c r="N528" s="613">
        <f>ROUND(M528*L528,2)</f>
        <v>0</v>
      </c>
      <c r="O528" s="401"/>
      <c r="P528" s="399">
        <v>76.7</v>
      </c>
      <c r="Q528" s="400">
        <f>ROUND(P528*O528,2)</f>
        <v>0</v>
      </c>
      <c r="R528" s="601">
        <f t="shared" si="6"/>
        <v>568.022</v>
      </c>
      <c r="S528" s="399">
        <v>76.7</v>
      </c>
      <c r="T528" s="561">
        <f>ROUND(S528*R528,2)</f>
        <v>43567.29</v>
      </c>
      <c r="U528" s="548"/>
    </row>
    <row r="529" spans="2:21" s="420" customFormat="1" ht="13.5" hidden="1" outlineLevel="3">
      <c r="B529" s="412"/>
      <c r="C529" s="413"/>
      <c r="D529" s="404" t="s">
        <v>223</v>
      </c>
      <c r="E529" s="462" t="s">
        <v>34</v>
      </c>
      <c r="F529" s="480" t="s">
        <v>201</v>
      </c>
      <c r="G529" s="413"/>
      <c r="H529" s="416">
        <v>568.022</v>
      </c>
      <c r="I529" s="417" t="s">
        <v>34</v>
      </c>
      <c r="J529" s="413"/>
      <c r="K529" s="413"/>
      <c r="L529" s="416"/>
      <c r="M529" s="417" t="s">
        <v>34</v>
      </c>
      <c r="N529" s="413"/>
      <c r="O529" s="419"/>
      <c r="P529" s="417" t="s">
        <v>34</v>
      </c>
      <c r="Q529" s="418"/>
      <c r="R529" s="416">
        <f t="shared" si="6"/>
        <v>568.022</v>
      </c>
      <c r="S529" s="417" t="s">
        <v>34</v>
      </c>
      <c r="T529" s="413"/>
      <c r="U529" s="563"/>
    </row>
    <row r="530" spans="2:21" s="320" customFormat="1" ht="22.5" customHeight="1" outlineLevel="2" collapsed="1">
      <c r="B530" s="321"/>
      <c r="C530" s="394" t="s">
        <v>787</v>
      </c>
      <c r="D530" s="394" t="s">
        <v>218</v>
      </c>
      <c r="E530" s="461" t="s">
        <v>307</v>
      </c>
      <c r="F530" s="479" t="s">
        <v>308</v>
      </c>
      <c r="G530" s="397" t="s">
        <v>221</v>
      </c>
      <c r="H530" s="398">
        <v>568.022</v>
      </c>
      <c r="I530" s="399">
        <v>36.1</v>
      </c>
      <c r="J530" s="561">
        <f>ROUND(I530*H530,2)</f>
        <v>20505.59</v>
      </c>
      <c r="K530" s="561"/>
      <c r="L530" s="398"/>
      <c r="M530" s="399">
        <v>36.1</v>
      </c>
      <c r="N530" s="613">
        <f>ROUND(M530*L530,2)</f>
        <v>0</v>
      </c>
      <c r="O530" s="401"/>
      <c r="P530" s="399">
        <v>36.1</v>
      </c>
      <c r="Q530" s="400">
        <f>ROUND(P530*O530,2)</f>
        <v>0</v>
      </c>
      <c r="R530" s="601">
        <f t="shared" si="6"/>
        <v>568.022</v>
      </c>
      <c r="S530" s="399">
        <v>36.1</v>
      </c>
      <c r="T530" s="561">
        <f>ROUND(S530*R530,2)</f>
        <v>20505.59</v>
      </c>
      <c r="U530" s="548"/>
    </row>
    <row r="531" spans="2:21" s="420" customFormat="1" ht="13.5" hidden="1" outlineLevel="3">
      <c r="B531" s="412"/>
      <c r="C531" s="413"/>
      <c r="D531" s="404" t="s">
        <v>223</v>
      </c>
      <c r="E531" s="462" t="s">
        <v>34</v>
      </c>
      <c r="F531" s="480" t="s">
        <v>2703</v>
      </c>
      <c r="G531" s="413"/>
      <c r="H531" s="416">
        <v>568.022</v>
      </c>
      <c r="I531" s="417" t="s">
        <v>34</v>
      </c>
      <c r="J531" s="413"/>
      <c r="K531" s="413"/>
      <c r="L531" s="416"/>
      <c r="M531" s="417" t="s">
        <v>34</v>
      </c>
      <c r="N531" s="413"/>
      <c r="O531" s="419"/>
      <c r="P531" s="417" t="s">
        <v>34</v>
      </c>
      <c r="Q531" s="418"/>
      <c r="R531" s="416">
        <f t="shared" si="6"/>
        <v>568.022</v>
      </c>
      <c r="S531" s="417" t="s">
        <v>34</v>
      </c>
      <c r="T531" s="413"/>
      <c r="U531" s="563"/>
    </row>
    <row r="532" spans="2:21" s="320" customFormat="1" ht="22.5" customHeight="1" outlineLevel="2">
      <c r="B532" s="321"/>
      <c r="C532" s="394" t="s">
        <v>790</v>
      </c>
      <c r="D532" s="394" t="s">
        <v>218</v>
      </c>
      <c r="E532" s="461" t="s">
        <v>2548</v>
      </c>
      <c r="F532" s="479" t="s">
        <v>2549</v>
      </c>
      <c r="G532" s="397" t="s">
        <v>221</v>
      </c>
      <c r="H532" s="398">
        <v>568.022</v>
      </c>
      <c r="I532" s="399">
        <v>22.7</v>
      </c>
      <c r="J532" s="561">
        <f>ROUND(I532*H532,2)</f>
        <v>12894.1</v>
      </c>
      <c r="K532" s="561"/>
      <c r="L532" s="398"/>
      <c r="M532" s="399">
        <v>22.7</v>
      </c>
      <c r="N532" s="613">
        <f>ROUND(M532*L532,2)</f>
        <v>0</v>
      </c>
      <c r="O532" s="401"/>
      <c r="P532" s="399">
        <v>22.7</v>
      </c>
      <c r="Q532" s="400">
        <f>ROUND(P532*O532,2)</f>
        <v>0</v>
      </c>
      <c r="R532" s="601">
        <f t="shared" si="6"/>
        <v>568.022</v>
      </c>
      <c r="S532" s="399">
        <v>22.7</v>
      </c>
      <c r="T532" s="561">
        <f>ROUND(S532*R532,2)</f>
        <v>12894.1</v>
      </c>
      <c r="U532" s="548"/>
    </row>
    <row r="533" spans="2:21" s="320" customFormat="1" ht="22.5" customHeight="1" outlineLevel="2" collapsed="1">
      <c r="B533" s="321"/>
      <c r="C533" s="394" t="s">
        <v>792</v>
      </c>
      <c r="D533" s="394" t="s">
        <v>218</v>
      </c>
      <c r="E533" s="461" t="s">
        <v>811</v>
      </c>
      <c r="F533" s="479" t="s">
        <v>812</v>
      </c>
      <c r="G533" s="397" t="s">
        <v>265</v>
      </c>
      <c r="H533" s="398">
        <v>140.869</v>
      </c>
      <c r="I533" s="399">
        <v>34.9</v>
      </c>
      <c r="J533" s="561">
        <f>ROUND(I533*H533,2)</f>
        <v>4916.33</v>
      </c>
      <c r="K533" s="561"/>
      <c r="L533" s="398"/>
      <c r="M533" s="399">
        <v>34.9</v>
      </c>
      <c r="N533" s="613">
        <f>ROUND(M533*L533,2)</f>
        <v>0</v>
      </c>
      <c r="O533" s="401"/>
      <c r="P533" s="399">
        <v>34.9</v>
      </c>
      <c r="Q533" s="400">
        <f>ROUND(P533*O533,2)</f>
        <v>0</v>
      </c>
      <c r="R533" s="601">
        <f t="shared" si="6"/>
        <v>140.869</v>
      </c>
      <c r="S533" s="399">
        <v>34.9</v>
      </c>
      <c r="T533" s="561">
        <f>ROUND(S533*R533,2)</f>
        <v>4916.33</v>
      </c>
      <c r="U533" s="548"/>
    </row>
    <row r="534" spans="2:21" s="420" customFormat="1" ht="13.5" hidden="1" outlineLevel="3">
      <c r="B534" s="412"/>
      <c r="C534" s="413"/>
      <c r="D534" s="404" t="s">
        <v>223</v>
      </c>
      <c r="E534" s="462" t="s">
        <v>34</v>
      </c>
      <c r="F534" s="480" t="s">
        <v>2704</v>
      </c>
      <c r="G534" s="413"/>
      <c r="H534" s="416">
        <v>181.051</v>
      </c>
      <c r="I534" s="417" t="s">
        <v>34</v>
      </c>
      <c r="J534" s="413"/>
      <c r="K534" s="413"/>
      <c r="L534" s="416"/>
      <c r="M534" s="417" t="s">
        <v>34</v>
      </c>
      <c r="N534" s="413"/>
      <c r="O534" s="419"/>
      <c r="P534" s="417" t="s">
        <v>34</v>
      </c>
      <c r="Q534" s="418"/>
      <c r="R534" s="416">
        <f t="shared" si="6"/>
        <v>181.051</v>
      </c>
      <c r="S534" s="417" t="s">
        <v>34</v>
      </c>
      <c r="T534" s="413"/>
      <c r="U534" s="563"/>
    </row>
    <row r="535" spans="2:21" s="411" customFormat="1" ht="13.5" hidden="1" outlineLevel="3">
      <c r="B535" s="402"/>
      <c r="C535" s="403"/>
      <c r="D535" s="404" t="s">
        <v>223</v>
      </c>
      <c r="E535" s="407" t="s">
        <v>34</v>
      </c>
      <c r="F535" s="481" t="s">
        <v>1275</v>
      </c>
      <c r="G535" s="403"/>
      <c r="H535" s="407" t="s">
        <v>34</v>
      </c>
      <c r="I535" s="408" t="s">
        <v>34</v>
      </c>
      <c r="J535" s="403"/>
      <c r="K535" s="403"/>
      <c r="L535" s="407"/>
      <c r="M535" s="408" t="s">
        <v>34</v>
      </c>
      <c r="N535" s="403"/>
      <c r="O535" s="410"/>
      <c r="P535" s="408" t="s">
        <v>34</v>
      </c>
      <c r="Q535" s="409"/>
      <c r="R535" s="407" t="e">
        <f t="shared" si="6"/>
        <v>#VALUE!</v>
      </c>
      <c r="S535" s="408" t="s">
        <v>34</v>
      </c>
      <c r="T535" s="403"/>
      <c r="U535" s="562"/>
    </row>
    <row r="536" spans="2:21" s="420" customFormat="1" ht="13.5" hidden="1" outlineLevel="3">
      <c r="B536" s="412"/>
      <c r="C536" s="413"/>
      <c r="D536" s="404" t="s">
        <v>223</v>
      </c>
      <c r="E536" s="462" t="s">
        <v>34</v>
      </c>
      <c r="F536" s="480" t="s">
        <v>2705</v>
      </c>
      <c r="G536" s="413"/>
      <c r="H536" s="416">
        <v>-26.442</v>
      </c>
      <c r="I536" s="417" t="s">
        <v>34</v>
      </c>
      <c r="J536" s="413"/>
      <c r="K536" s="413"/>
      <c r="L536" s="416"/>
      <c r="M536" s="417" t="s">
        <v>34</v>
      </c>
      <c r="N536" s="413"/>
      <c r="O536" s="419"/>
      <c r="P536" s="417" t="s">
        <v>34</v>
      </c>
      <c r="Q536" s="418"/>
      <c r="R536" s="416">
        <f t="shared" si="6"/>
        <v>-26.442</v>
      </c>
      <c r="S536" s="417" t="s">
        <v>34</v>
      </c>
      <c r="T536" s="413"/>
      <c r="U536" s="563"/>
    </row>
    <row r="537" spans="2:21" s="420" customFormat="1" ht="13.5" hidden="1" outlineLevel="3">
      <c r="B537" s="412"/>
      <c r="C537" s="413"/>
      <c r="D537" s="404" t="s">
        <v>223</v>
      </c>
      <c r="E537" s="462" t="s">
        <v>34</v>
      </c>
      <c r="F537" s="480" t="s">
        <v>2706</v>
      </c>
      <c r="G537" s="413"/>
      <c r="H537" s="416">
        <v>-13.74</v>
      </c>
      <c r="I537" s="417" t="s">
        <v>34</v>
      </c>
      <c r="J537" s="413"/>
      <c r="K537" s="413"/>
      <c r="L537" s="416"/>
      <c r="M537" s="417" t="s">
        <v>34</v>
      </c>
      <c r="N537" s="413"/>
      <c r="O537" s="419"/>
      <c r="P537" s="417" t="s">
        <v>34</v>
      </c>
      <c r="Q537" s="418"/>
      <c r="R537" s="416">
        <f t="shared" si="6"/>
        <v>-13.74</v>
      </c>
      <c r="S537" s="417" t="s">
        <v>34</v>
      </c>
      <c r="T537" s="413"/>
      <c r="U537" s="563"/>
    </row>
    <row r="538" spans="2:21" s="429" customFormat="1" ht="13.5" hidden="1" outlineLevel="3">
      <c r="B538" s="421"/>
      <c r="C538" s="422"/>
      <c r="D538" s="404" t="s">
        <v>223</v>
      </c>
      <c r="E538" s="464" t="s">
        <v>2514</v>
      </c>
      <c r="F538" s="566" t="s">
        <v>227</v>
      </c>
      <c r="G538" s="422"/>
      <c r="H538" s="425">
        <v>140.869</v>
      </c>
      <c r="I538" s="426" t="s">
        <v>34</v>
      </c>
      <c r="J538" s="422"/>
      <c r="K538" s="422"/>
      <c r="L538" s="425"/>
      <c r="M538" s="426" t="s">
        <v>34</v>
      </c>
      <c r="N538" s="422"/>
      <c r="O538" s="428"/>
      <c r="P538" s="426" t="s">
        <v>34</v>
      </c>
      <c r="Q538" s="427"/>
      <c r="R538" s="425">
        <f t="shared" si="6"/>
        <v>140.869</v>
      </c>
      <c r="S538" s="426" t="s">
        <v>34</v>
      </c>
      <c r="T538" s="422"/>
      <c r="U538" s="567"/>
    </row>
    <row r="539" spans="2:21" s="320" customFormat="1" ht="22.5" customHeight="1" outlineLevel="2" collapsed="1">
      <c r="B539" s="321"/>
      <c r="C539" s="394" t="s">
        <v>793</v>
      </c>
      <c r="D539" s="394" t="s">
        <v>218</v>
      </c>
      <c r="E539" s="461" t="s">
        <v>816</v>
      </c>
      <c r="F539" s="479" t="s">
        <v>817</v>
      </c>
      <c r="G539" s="397" t="s">
        <v>221</v>
      </c>
      <c r="H539" s="398">
        <v>28.174</v>
      </c>
      <c r="I539" s="399">
        <v>36.1</v>
      </c>
      <c r="J539" s="561">
        <f>ROUND(I539*H539,2)</f>
        <v>1017.08</v>
      </c>
      <c r="K539" s="561"/>
      <c r="L539" s="398"/>
      <c r="M539" s="399">
        <v>36.1</v>
      </c>
      <c r="N539" s="613">
        <f>ROUND(M539*L539,2)</f>
        <v>0</v>
      </c>
      <c r="O539" s="401"/>
      <c r="P539" s="399">
        <v>36.1</v>
      </c>
      <c r="Q539" s="400">
        <f>ROUND(P539*O539,2)</f>
        <v>0</v>
      </c>
      <c r="R539" s="601">
        <f t="shared" si="6"/>
        <v>28.174</v>
      </c>
      <c r="S539" s="399">
        <v>36.1</v>
      </c>
      <c r="T539" s="561">
        <f>ROUND(S539*R539,2)</f>
        <v>1017.08</v>
      </c>
      <c r="U539" s="548"/>
    </row>
    <row r="540" spans="2:21" s="420" customFormat="1" ht="13.5" hidden="1" outlineLevel="3">
      <c r="B540" s="412"/>
      <c r="C540" s="413"/>
      <c r="D540" s="404" t="s">
        <v>223</v>
      </c>
      <c r="E540" s="462" t="s">
        <v>34</v>
      </c>
      <c r="F540" s="480" t="s">
        <v>2707</v>
      </c>
      <c r="G540" s="413"/>
      <c r="H540" s="416">
        <v>28.174</v>
      </c>
      <c r="I540" s="417" t="s">
        <v>34</v>
      </c>
      <c r="J540" s="413"/>
      <c r="K540" s="413"/>
      <c r="L540" s="416"/>
      <c r="M540" s="417" t="s">
        <v>34</v>
      </c>
      <c r="N540" s="413"/>
      <c r="O540" s="419"/>
      <c r="P540" s="417" t="s">
        <v>34</v>
      </c>
      <c r="Q540" s="418"/>
      <c r="R540" s="416">
        <f t="shared" si="6"/>
        <v>28.174</v>
      </c>
      <c r="S540" s="417" t="s">
        <v>34</v>
      </c>
      <c r="T540" s="413"/>
      <c r="U540" s="563"/>
    </row>
    <row r="541" spans="2:21" s="320" customFormat="1" ht="22.5" customHeight="1" outlineLevel="2">
      <c r="B541" s="321"/>
      <c r="C541" s="394" t="s">
        <v>801</v>
      </c>
      <c r="D541" s="394" t="s">
        <v>218</v>
      </c>
      <c r="E541" s="461" t="s">
        <v>2548</v>
      </c>
      <c r="F541" s="479" t="s">
        <v>2549</v>
      </c>
      <c r="G541" s="397" t="s">
        <v>221</v>
      </c>
      <c r="H541" s="398">
        <v>28.174</v>
      </c>
      <c r="I541" s="399">
        <v>22.7</v>
      </c>
      <c r="J541" s="561">
        <f>ROUND(I541*H541,2)</f>
        <v>639.55</v>
      </c>
      <c r="K541" s="561"/>
      <c r="L541" s="398"/>
      <c r="M541" s="399">
        <v>22.7</v>
      </c>
      <c r="N541" s="613">
        <f>ROUND(M541*L541,2)</f>
        <v>0</v>
      </c>
      <c r="O541" s="401"/>
      <c r="P541" s="399">
        <v>22.7</v>
      </c>
      <c r="Q541" s="400">
        <f>ROUND(P541*O541,2)</f>
        <v>0</v>
      </c>
      <c r="R541" s="601">
        <f t="shared" si="6"/>
        <v>28.174</v>
      </c>
      <c r="S541" s="399">
        <v>22.7</v>
      </c>
      <c r="T541" s="561">
        <f>ROUND(S541*R541,2)</f>
        <v>639.55</v>
      </c>
      <c r="U541" s="548"/>
    </row>
    <row r="542" spans="2:21" s="320" customFormat="1" ht="31.5" customHeight="1" outlineLevel="2" collapsed="1">
      <c r="B542" s="321"/>
      <c r="C542" s="394" t="s">
        <v>805</v>
      </c>
      <c r="D542" s="394" t="s">
        <v>218</v>
      </c>
      <c r="E542" s="461" t="s">
        <v>312</v>
      </c>
      <c r="F542" s="479" t="s">
        <v>313</v>
      </c>
      <c r="G542" s="397" t="s">
        <v>265</v>
      </c>
      <c r="H542" s="398">
        <v>291.31</v>
      </c>
      <c r="I542" s="399">
        <v>13.9</v>
      </c>
      <c r="J542" s="561">
        <f>ROUND(I542*H542,2)</f>
        <v>4049.21</v>
      </c>
      <c r="K542" s="561"/>
      <c r="L542" s="398"/>
      <c r="M542" s="399">
        <v>13.9</v>
      </c>
      <c r="N542" s="613">
        <f>ROUND(M542*L542,2)</f>
        <v>0</v>
      </c>
      <c r="O542" s="401"/>
      <c r="P542" s="399">
        <v>13.9</v>
      </c>
      <c r="Q542" s="400">
        <f>ROUND(P542*O542,2)</f>
        <v>0</v>
      </c>
      <c r="R542" s="601">
        <f t="shared" si="6"/>
        <v>291.31</v>
      </c>
      <c r="S542" s="399">
        <v>13.9</v>
      </c>
      <c r="T542" s="561">
        <f>ROUND(S542*R542,2)</f>
        <v>4049.21</v>
      </c>
      <c r="U542" s="548"/>
    </row>
    <row r="543" spans="2:21" s="411" customFormat="1" ht="13.5" hidden="1" outlineLevel="3">
      <c r="B543" s="402"/>
      <c r="C543" s="403"/>
      <c r="D543" s="404" t="s">
        <v>223</v>
      </c>
      <c r="E543" s="407" t="s">
        <v>34</v>
      </c>
      <c r="F543" s="481" t="s">
        <v>2528</v>
      </c>
      <c r="G543" s="403"/>
      <c r="H543" s="407" t="s">
        <v>34</v>
      </c>
      <c r="I543" s="408" t="s">
        <v>34</v>
      </c>
      <c r="J543" s="403"/>
      <c r="K543" s="403"/>
      <c r="L543" s="407"/>
      <c r="M543" s="408" t="s">
        <v>34</v>
      </c>
      <c r="N543" s="403"/>
      <c r="O543" s="410"/>
      <c r="P543" s="408" t="s">
        <v>34</v>
      </c>
      <c r="Q543" s="409"/>
      <c r="R543" s="407" t="e">
        <f t="shared" si="6"/>
        <v>#VALUE!</v>
      </c>
      <c r="S543" s="408" t="s">
        <v>34</v>
      </c>
      <c r="T543" s="403"/>
      <c r="U543" s="562"/>
    </row>
    <row r="544" spans="2:21" s="420" customFormat="1" ht="13.5" hidden="1" outlineLevel="3">
      <c r="B544" s="412"/>
      <c r="C544" s="413"/>
      <c r="D544" s="404" t="s">
        <v>223</v>
      </c>
      <c r="E544" s="462" t="s">
        <v>34</v>
      </c>
      <c r="F544" s="480" t="s">
        <v>2708</v>
      </c>
      <c r="G544" s="413"/>
      <c r="H544" s="416">
        <v>291.31</v>
      </c>
      <c r="I544" s="417" t="s">
        <v>34</v>
      </c>
      <c r="J544" s="413"/>
      <c r="K544" s="413"/>
      <c r="L544" s="416"/>
      <c r="M544" s="417" t="s">
        <v>34</v>
      </c>
      <c r="N544" s="413"/>
      <c r="O544" s="419"/>
      <c r="P544" s="417" t="s">
        <v>34</v>
      </c>
      <c r="Q544" s="418"/>
      <c r="R544" s="416">
        <f t="shared" si="6"/>
        <v>291.31</v>
      </c>
      <c r="S544" s="417" t="s">
        <v>34</v>
      </c>
      <c r="T544" s="413"/>
      <c r="U544" s="563"/>
    </row>
    <row r="545" spans="2:21" s="429" customFormat="1" ht="13.5" hidden="1" outlineLevel="3">
      <c r="B545" s="421"/>
      <c r="C545" s="422"/>
      <c r="D545" s="404" t="s">
        <v>223</v>
      </c>
      <c r="E545" s="464" t="s">
        <v>2505</v>
      </c>
      <c r="F545" s="566" t="s">
        <v>227</v>
      </c>
      <c r="G545" s="422"/>
      <c r="H545" s="425">
        <v>291.31</v>
      </c>
      <c r="I545" s="426" t="s">
        <v>34</v>
      </c>
      <c r="J545" s="422"/>
      <c r="K545" s="422"/>
      <c r="L545" s="425"/>
      <c r="M545" s="426" t="s">
        <v>34</v>
      </c>
      <c r="N545" s="422"/>
      <c r="O545" s="428"/>
      <c r="P545" s="426" t="s">
        <v>34</v>
      </c>
      <c r="Q545" s="427"/>
      <c r="R545" s="425">
        <f t="shared" si="6"/>
        <v>291.31</v>
      </c>
      <c r="S545" s="426" t="s">
        <v>34</v>
      </c>
      <c r="T545" s="422"/>
      <c r="U545" s="567"/>
    </row>
    <row r="546" spans="2:21" s="320" customFormat="1" ht="22.5" customHeight="1" outlineLevel="2" collapsed="1">
      <c r="B546" s="321"/>
      <c r="C546" s="453" t="s">
        <v>807</v>
      </c>
      <c r="D546" s="453" t="s">
        <v>316</v>
      </c>
      <c r="E546" s="472" t="s">
        <v>317</v>
      </c>
      <c r="F546" s="570" t="s">
        <v>318</v>
      </c>
      <c r="G546" s="456" t="s">
        <v>319</v>
      </c>
      <c r="H546" s="457">
        <v>10.502</v>
      </c>
      <c r="I546" s="458">
        <v>111.5</v>
      </c>
      <c r="J546" s="571">
        <f>ROUND(I546*H546,2)</f>
        <v>1170.97</v>
      </c>
      <c r="K546" s="571"/>
      <c r="L546" s="457"/>
      <c r="M546" s="458">
        <v>111.5</v>
      </c>
      <c r="N546" s="615">
        <f>ROUND(M546*L546,2)</f>
        <v>0</v>
      </c>
      <c r="O546" s="460"/>
      <c r="P546" s="458">
        <v>111.5</v>
      </c>
      <c r="Q546" s="459">
        <f>ROUND(P546*O546,2)</f>
        <v>0</v>
      </c>
      <c r="R546" s="603">
        <f t="shared" si="6"/>
        <v>10.502</v>
      </c>
      <c r="S546" s="458">
        <v>111.5</v>
      </c>
      <c r="T546" s="571">
        <f>ROUND(S546*R546,2)</f>
        <v>1170.97</v>
      </c>
      <c r="U546" s="548"/>
    </row>
    <row r="547" spans="2:21" s="420" customFormat="1" ht="13.5" hidden="1" outlineLevel="3">
      <c r="B547" s="412"/>
      <c r="C547" s="413"/>
      <c r="D547" s="404" t="s">
        <v>223</v>
      </c>
      <c r="E547" s="462" t="s">
        <v>34</v>
      </c>
      <c r="F547" s="480" t="s">
        <v>2709</v>
      </c>
      <c r="G547" s="413"/>
      <c r="H547" s="416">
        <v>10.502</v>
      </c>
      <c r="I547" s="417" t="s">
        <v>34</v>
      </c>
      <c r="J547" s="413"/>
      <c r="K547" s="413"/>
      <c r="L547" s="416"/>
      <c r="M547" s="417" t="s">
        <v>34</v>
      </c>
      <c r="N547" s="413"/>
      <c r="O547" s="419"/>
      <c r="P547" s="417" t="s">
        <v>34</v>
      </c>
      <c r="Q547" s="418"/>
      <c r="R547" s="416">
        <f t="shared" si="6"/>
        <v>10.502</v>
      </c>
      <c r="S547" s="417" t="s">
        <v>34</v>
      </c>
      <c r="T547" s="413"/>
      <c r="U547" s="563"/>
    </row>
    <row r="548" spans="2:21" s="320" customFormat="1" ht="31.5" customHeight="1" outlineLevel="2" collapsed="1">
      <c r="B548" s="321"/>
      <c r="C548" s="394" t="s">
        <v>810</v>
      </c>
      <c r="D548" s="394" t="s">
        <v>218</v>
      </c>
      <c r="E548" s="461" t="s">
        <v>322</v>
      </c>
      <c r="F548" s="479" t="s">
        <v>323</v>
      </c>
      <c r="G548" s="397" t="s">
        <v>265</v>
      </c>
      <c r="H548" s="398">
        <v>291.31</v>
      </c>
      <c r="I548" s="399">
        <v>16.7</v>
      </c>
      <c r="J548" s="561">
        <f>ROUND(I548*H548,2)</f>
        <v>4864.88</v>
      </c>
      <c r="K548" s="561"/>
      <c r="L548" s="398"/>
      <c r="M548" s="399">
        <v>16.7</v>
      </c>
      <c r="N548" s="613">
        <f>ROUND(M548*L548,2)</f>
        <v>0</v>
      </c>
      <c r="O548" s="401"/>
      <c r="P548" s="399">
        <v>16.7</v>
      </c>
      <c r="Q548" s="400">
        <f>ROUND(P548*O548,2)</f>
        <v>0</v>
      </c>
      <c r="R548" s="601">
        <f t="shared" si="6"/>
        <v>291.31</v>
      </c>
      <c r="S548" s="399">
        <v>16.7</v>
      </c>
      <c r="T548" s="561">
        <f>ROUND(S548*R548,2)</f>
        <v>4864.88</v>
      </c>
      <c r="U548" s="548"/>
    </row>
    <row r="549" spans="2:21" s="420" customFormat="1" ht="13.5" hidden="1" outlineLevel="3">
      <c r="B549" s="412"/>
      <c r="C549" s="413"/>
      <c r="D549" s="404" t="s">
        <v>223</v>
      </c>
      <c r="E549" s="462" t="s">
        <v>34</v>
      </c>
      <c r="F549" s="480" t="s">
        <v>2505</v>
      </c>
      <c r="G549" s="413"/>
      <c r="H549" s="416">
        <v>291.31</v>
      </c>
      <c r="I549" s="417" t="s">
        <v>34</v>
      </c>
      <c r="J549" s="413"/>
      <c r="K549" s="413"/>
      <c r="L549" s="416"/>
      <c r="M549" s="417" t="s">
        <v>34</v>
      </c>
      <c r="N549" s="413"/>
      <c r="O549" s="419"/>
      <c r="P549" s="417" t="s">
        <v>34</v>
      </c>
      <c r="Q549" s="418"/>
      <c r="R549" s="416">
        <f t="shared" si="6"/>
        <v>291.31</v>
      </c>
      <c r="S549" s="417" t="s">
        <v>34</v>
      </c>
      <c r="T549" s="413"/>
      <c r="U549" s="563"/>
    </row>
    <row r="550" spans="2:21" s="320" customFormat="1" ht="22.5" customHeight="1" outlineLevel="2" collapsed="1">
      <c r="B550" s="321"/>
      <c r="C550" s="394" t="s">
        <v>815</v>
      </c>
      <c r="D550" s="394" t="s">
        <v>218</v>
      </c>
      <c r="E550" s="461" t="s">
        <v>1120</v>
      </c>
      <c r="F550" s="479" t="s">
        <v>1121</v>
      </c>
      <c r="G550" s="397" t="s">
        <v>265</v>
      </c>
      <c r="H550" s="398">
        <v>132.749</v>
      </c>
      <c r="I550" s="399">
        <v>16.7</v>
      </c>
      <c r="J550" s="561">
        <f>ROUND(I550*H550,2)</f>
        <v>2216.91</v>
      </c>
      <c r="K550" s="561"/>
      <c r="L550" s="398"/>
      <c r="M550" s="399">
        <v>16.7</v>
      </c>
      <c r="N550" s="613">
        <f>ROUND(M550*L550,2)</f>
        <v>0</v>
      </c>
      <c r="O550" s="401"/>
      <c r="P550" s="399">
        <v>16.7</v>
      </c>
      <c r="Q550" s="400">
        <f>ROUND(P550*O550,2)</f>
        <v>0</v>
      </c>
      <c r="R550" s="601">
        <f t="shared" si="6"/>
        <v>132.749</v>
      </c>
      <c r="S550" s="399">
        <v>16.7</v>
      </c>
      <c r="T550" s="561">
        <f>ROUND(S550*R550,2)</f>
        <v>2216.91</v>
      </c>
      <c r="U550" s="548"/>
    </row>
    <row r="551" spans="2:21" s="420" customFormat="1" ht="13.5" hidden="1" outlineLevel="3">
      <c r="B551" s="412"/>
      <c r="C551" s="413"/>
      <c r="D551" s="404" t="s">
        <v>223</v>
      </c>
      <c r="E551" s="462" t="s">
        <v>34</v>
      </c>
      <c r="F551" s="480" t="s">
        <v>2710</v>
      </c>
      <c r="G551" s="413"/>
      <c r="H551" s="416">
        <v>132.749</v>
      </c>
      <c r="I551" s="417" t="s">
        <v>34</v>
      </c>
      <c r="J551" s="413"/>
      <c r="K551" s="413"/>
      <c r="L551" s="416"/>
      <c r="M551" s="417" t="s">
        <v>34</v>
      </c>
      <c r="N551" s="413"/>
      <c r="O551" s="419"/>
      <c r="P551" s="417" t="s">
        <v>34</v>
      </c>
      <c r="Q551" s="418"/>
      <c r="R551" s="416">
        <f t="shared" si="6"/>
        <v>132.749</v>
      </c>
      <c r="S551" s="417" t="s">
        <v>34</v>
      </c>
      <c r="T551" s="413"/>
      <c r="U551" s="563"/>
    </row>
    <row r="552" spans="2:21" s="320" customFormat="1" ht="22.5" customHeight="1" outlineLevel="2" collapsed="1">
      <c r="B552" s="321"/>
      <c r="C552" s="394" t="s">
        <v>819</v>
      </c>
      <c r="D552" s="394" t="s">
        <v>218</v>
      </c>
      <c r="E552" s="461" t="s">
        <v>1124</v>
      </c>
      <c r="F552" s="479" t="s">
        <v>1125</v>
      </c>
      <c r="G552" s="397" t="s">
        <v>265</v>
      </c>
      <c r="H552" s="398">
        <v>19.836</v>
      </c>
      <c r="I552" s="399">
        <v>20.9</v>
      </c>
      <c r="J552" s="561">
        <f>ROUND(I552*H552,2)</f>
        <v>414.57</v>
      </c>
      <c r="K552" s="561"/>
      <c r="L552" s="398"/>
      <c r="M552" s="399">
        <v>20.9</v>
      </c>
      <c r="N552" s="613">
        <f>ROUND(M552*L552,2)</f>
        <v>0</v>
      </c>
      <c r="O552" s="401"/>
      <c r="P552" s="399">
        <v>20.9</v>
      </c>
      <c r="Q552" s="400">
        <f>ROUND(P552*O552,2)</f>
        <v>0</v>
      </c>
      <c r="R552" s="601">
        <f t="shared" si="6"/>
        <v>19.836</v>
      </c>
      <c r="S552" s="399">
        <v>20.9</v>
      </c>
      <c r="T552" s="561">
        <f>ROUND(S552*R552,2)</f>
        <v>414.57</v>
      </c>
      <c r="U552" s="548"/>
    </row>
    <row r="553" spans="2:21" s="420" customFormat="1" ht="13.5" hidden="1" outlineLevel="3">
      <c r="B553" s="412"/>
      <c r="C553" s="413"/>
      <c r="D553" s="404" t="s">
        <v>223</v>
      </c>
      <c r="E553" s="462" t="s">
        <v>34</v>
      </c>
      <c r="F553" s="480" t="s">
        <v>2711</v>
      </c>
      <c r="G553" s="413"/>
      <c r="H553" s="416">
        <v>19.836</v>
      </c>
      <c r="I553" s="417" t="s">
        <v>34</v>
      </c>
      <c r="J553" s="413"/>
      <c r="K553" s="413"/>
      <c r="L553" s="416"/>
      <c r="M553" s="417" t="s">
        <v>34</v>
      </c>
      <c r="N553" s="413"/>
      <c r="O553" s="419"/>
      <c r="P553" s="417" t="s">
        <v>34</v>
      </c>
      <c r="Q553" s="418"/>
      <c r="R553" s="416">
        <f t="shared" si="6"/>
        <v>19.836</v>
      </c>
      <c r="S553" s="417" t="s">
        <v>34</v>
      </c>
      <c r="T553" s="413"/>
      <c r="U553" s="563"/>
    </row>
    <row r="554" spans="2:21" s="390" customFormat="1" ht="29.85" customHeight="1" outlineLevel="1">
      <c r="B554" s="384"/>
      <c r="C554" s="385"/>
      <c r="D554" s="386" t="s">
        <v>71</v>
      </c>
      <c r="E554" s="391" t="s">
        <v>79</v>
      </c>
      <c r="F554" s="391" t="s">
        <v>1127</v>
      </c>
      <c r="G554" s="385"/>
      <c r="H554" s="385"/>
      <c r="I554" s="388" t="s">
        <v>34</v>
      </c>
      <c r="J554" s="560">
        <f>SUM(J555:J609)</f>
        <v>176852.22999999992</v>
      </c>
      <c r="K554" s="560"/>
      <c r="L554" s="385"/>
      <c r="M554" s="388" t="s">
        <v>34</v>
      </c>
      <c r="N554" s="560">
        <f>SUM(N555:N609)</f>
        <v>0</v>
      </c>
      <c r="O554" s="384"/>
      <c r="P554" s="388" t="s">
        <v>34</v>
      </c>
      <c r="Q554" s="393">
        <f>SUM(Q555:Q609)</f>
        <v>0</v>
      </c>
      <c r="R554" s="385"/>
      <c r="S554" s="388" t="s">
        <v>34</v>
      </c>
      <c r="T554" s="560">
        <f>SUM(T555:T609)</f>
        <v>176852.22999999992</v>
      </c>
      <c r="U554" s="559"/>
    </row>
    <row r="555" spans="2:21" s="320" customFormat="1" ht="22.5" customHeight="1" outlineLevel="2" collapsed="1">
      <c r="B555" s="321"/>
      <c r="C555" s="394" t="s">
        <v>820</v>
      </c>
      <c r="D555" s="394" t="s">
        <v>218</v>
      </c>
      <c r="E555" s="461" t="s">
        <v>1129</v>
      </c>
      <c r="F555" s="479" t="s">
        <v>1130</v>
      </c>
      <c r="G555" s="397" t="s">
        <v>265</v>
      </c>
      <c r="H555" s="398">
        <v>447.14</v>
      </c>
      <c r="I555" s="399">
        <v>20.9</v>
      </c>
      <c r="J555" s="561">
        <f>ROUND(I555*H555,2)</f>
        <v>9345.23</v>
      </c>
      <c r="K555" s="561"/>
      <c r="L555" s="398"/>
      <c r="M555" s="399">
        <v>20.9</v>
      </c>
      <c r="N555" s="613">
        <f>ROUND(M555*L555,2)</f>
        <v>0</v>
      </c>
      <c r="O555" s="401"/>
      <c r="P555" s="399">
        <v>20.9</v>
      </c>
      <c r="Q555" s="400">
        <f>ROUND(P555*O555,2)</f>
        <v>0</v>
      </c>
      <c r="R555" s="601">
        <f t="shared" si="6"/>
        <v>447.14</v>
      </c>
      <c r="S555" s="399">
        <v>20.9</v>
      </c>
      <c r="T555" s="561">
        <f>ROUND(S555*R555,2)</f>
        <v>9345.23</v>
      </c>
      <c r="U555" s="548"/>
    </row>
    <row r="556" spans="2:21" s="420" customFormat="1" ht="13.5" hidden="1" outlineLevel="3">
      <c r="B556" s="412"/>
      <c r="C556" s="413"/>
      <c r="D556" s="404" t="s">
        <v>223</v>
      </c>
      <c r="E556" s="462" t="s">
        <v>34</v>
      </c>
      <c r="F556" s="480" t="s">
        <v>2712</v>
      </c>
      <c r="G556" s="413"/>
      <c r="H556" s="416">
        <v>447.14</v>
      </c>
      <c r="I556" s="417" t="s">
        <v>34</v>
      </c>
      <c r="J556" s="413"/>
      <c r="K556" s="413"/>
      <c r="L556" s="416"/>
      <c r="M556" s="417" t="s">
        <v>34</v>
      </c>
      <c r="N556" s="413"/>
      <c r="O556" s="419"/>
      <c r="P556" s="417" t="s">
        <v>34</v>
      </c>
      <c r="Q556" s="418"/>
      <c r="R556" s="416">
        <f t="shared" si="6"/>
        <v>447.14</v>
      </c>
      <c r="S556" s="417" t="s">
        <v>34</v>
      </c>
      <c r="T556" s="413"/>
      <c r="U556" s="563"/>
    </row>
    <row r="557" spans="2:21" s="429" customFormat="1" ht="13.5" hidden="1" outlineLevel="3">
      <c r="B557" s="421"/>
      <c r="C557" s="422"/>
      <c r="D557" s="404" t="s">
        <v>223</v>
      </c>
      <c r="E557" s="464" t="s">
        <v>142</v>
      </c>
      <c r="F557" s="566" t="s">
        <v>227</v>
      </c>
      <c r="G557" s="422"/>
      <c r="H557" s="425">
        <v>447.14</v>
      </c>
      <c r="I557" s="426" t="s">
        <v>34</v>
      </c>
      <c r="J557" s="422"/>
      <c r="K557" s="422"/>
      <c r="L557" s="425"/>
      <c r="M557" s="426" t="s">
        <v>34</v>
      </c>
      <c r="N557" s="422"/>
      <c r="O557" s="428"/>
      <c r="P557" s="426" t="s">
        <v>34</v>
      </c>
      <c r="Q557" s="427"/>
      <c r="R557" s="425">
        <f t="shared" si="6"/>
        <v>447.14</v>
      </c>
      <c r="S557" s="426" t="s">
        <v>34</v>
      </c>
      <c r="T557" s="422"/>
      <c r="U557" s="567"/>
    </row>
    <row r="558" spans="2:21" s="320" customFormat="1" ht="22.5" customHeight="1" outlineLevel="2" collapsed="1">
      <c r="B558" s="321"/>
      <c r="C558" s="453" t="s">
        <v>824</v>
      </c>
      <c r="D558" s="453" t="s">
        <v>316</v>
      </c>
      <c r="E558" s="472" t="s">
        <v>1133</v>
      </c>
      <c r="F558" s="570" t="s">
        <v>1134</v>
      </c>
      <c r="G558" s="456" t="s">
        <v>265</v>
      </c>
      <c r="H558" s="457">
        <v>514.211</v>
      </c>
      <c r="I558" s="458">
        <v>34.9</v>
      </c>
      <c r="J558" s="571">
        <f>ROUND(I558*H558,2)</f>
        <v>17945.96</v>
      </c>
      <c r="K558" s="571"/>
      <c r="L558" s="457"/>
      <c r="M558" s="458">
        <v>34.9</v>
      </c>
      <c r="N558" s="615">
        <f>ROUND(M558*L558,2)</f>
        <v>0</v>
      </c>
      <c r="O558" s="460"/>
      <c r="P558" s="458">
        <v>34.9</v>
      </c>
      <c r="Q558" s="459">
        <f>ROUND(P558*O558,2)</f>
        <v>0</v>
      </c>
      <c r="R558" s="603">
        <f t="shared" si="6"/>
        <v>514.211</v>
      </c>
      <c r="S558" s="458">
        <v>34.9</v>
      </c>
      <c r="T558" s="571">
        <f>ROUND(S558*R558,2)</f>
        <v>17945.96</v>
      </c>
      <c r="U558" s="548"/>
    </row>
    <row r="559" spans="2:21" s="420" customFormat="1" ht="13.5" hidden="1" outlineLevel="3">
      <c r="B559" s="412"/>
      <c r="C559" s="413"/>
      <c r="D559" s="404" t="s">
        <v>223</v>
      </c>
      <c r="E559" s="413"/>
      <c r="F559" s="480" t="s">
        <v>2713</v>
      </c>
      <c r="G559" s="413"/>
      <c r="H559" s="416">
        <v>514.211</v>
      </c>
      <c r="I559" s="417" t="s">
        <v>34</v>
      </c>
      <c r="J559" s="413"/>
      <c r="K559" s="413"/>
      <c r="L559" s="416"/>
      <c r="M559" s="417" t="s">
        <v>34</v>
      </c>
      <c r="N559" s="413"/>
      <c r="O559" s="419"/>
      <c r="P559" s="417" t="s">
        <v>34</v>
      </c>
      <c r="Q559" s="418"/>
      <c r="R559" s="416">
        <f aca="true" t="shared" si="7" ref="R559:R622">H559+L559+O559</f>
        <v>514.211</v>
      </c>
      <c r="S559" s="417" t="s">
        <v>34</v>
      </c>
      <c r="T559" s="413"/>
      <c r="U559" s="563"/>
    </row>
    <row r="560" spans="2:21" s="320" customFormat="1" ht="22.5" customHeight="1" outlineLevel="2" collapsed="1">
      <c r="B560" s="321"/>
      <c r="C560" s="394" t="s">
        <v>828</v>
      </c>
      <c r="D560" s="394" t="s">
        <v>218</v>
      </c>
      <c r="E560" s="461" t="s">
        <v>1137</v>
      </c>
      <c r="F560" s="479" t="s">
        <v>1138</v>
      </c>
      <c r="G560" s="397" t="s">
        <v>366</v>
      </c>
      <c r="H560" s="398">
        <v>59</v>
      </c>
      <c r="I560" s="399">
        <v>167.2</v>
      </c>
      <c r="J560" s="561">
        <f>ROUND(I560*H560,2)</f>
        <v>9864.8</v>
      </c>
      <c r="K560" s="561"/>
      <c r="L560" s="398"/>
      <c r="M560" s="399">
        <v>167.2</v>
      </c>
      <c r="N560" s="613">
        <f>ROUND(M560*L560,2)</f>
        <v>0</v>
      </c>
      <c r="O560" s="401"/>
      <c r="P560" s="399">
        <v>167.2</v>
      </c>
      <c r="Q560" s="400">
        <f>ROUND(P560*O560,2)</f>
        <v>0</v>
      </c>
      <c r="R560" s="601">
        <f t="shared" si="7"/>
        <v>59</v>
      </c>
      <c r="S560" s="399">
        <v>167.2</v>
      </c>
      <c r="T560" s="561">
        <f>ROUND(S560*R560,2)</f>
        <v>9864.8</v>
      </c>
      <c r="U560" s="548"/>
    </row>
    <row r="561" spans="2:21" s="420" customFormat="1" ht="13.5" hidden="1" outlineLevel="3">
      <c r="B561" s="412"/>
      <c r="C561" s="413"/>
      <c r="D561" s="404" t="s">
        <v>223</v>
      </c>
      <c r="E561" s="462" t="s">
        <v>34</v>
      </c>
      <c r="F561" s="480" t="s">
        <v>2714</v>
      </c>
      <c r="G561" s="413"/>
      <c r="H561" s="416">
        <v>43</v>
      </c>
      <c r="I561" s="417" t="s">
        <v>34</v>
      </c>
      <c r="J561" s="413"/>
      <c r="K561" s="413"/>
      <c r="L561" s="416"/>
      <c r="M561" s="417" t="s">
        <v>34</v>
      </c>
      <c r="N561" s="413"/>
      <c r="O561" s="419"/>
      <c r="P561" s="417" t="s">
        <v>34</v>
      </c>
      <c r="Q561" s="418"/>
      <c r="R561" s="416">
        <f t="shared" si="7"/>
        <v>43</v>
      </c>
      <c r="S561" s="417" t="s">
        <v>34</v>
      </c>
      <c r="T561" s="413"/>
      <c r="U561" s="563"/>
    </row>
    <row r="562" spans="2:21" s="420" customFormat="1" ht="13.5" hidden="1" outlineLevel="3">
      <c r="B562" s="412"/>
      <c r="C562" s="413"/>
      <c r="D562" s="404" t="s">
        <v>223</v>
      </c>
      <c r="E562" s="462" t="s">
        <v>34</v>
      </c>
      <c r="F562" s="480" t="s">
        <v>2715</v>
      </c>
      <c r="G562" s="413"/>
      <c r="H562" s="416">
        <v>16</v>
      </c>
      <c r="I562" s="417" t="s">
        <v>34</v>
      </c>
      <c r="J562" s="413"/>
      <c r="K562" s="413"/>
      <c r="L562" s="416"/>
      <c r="M562" s="417" t="s">
        <v>34</v>
      </c>
      <c r="N562" s="413"/>
      <c r="O562" s="419"/>
      <c r="P562" s="417" t="s">
        <v>34</v>
      </c>
      <c r="Q562" s="418"/>
      <c r="R562" s="416">
        <f t="shared" si="7"/>
        <v>16</v>
      </c>
      <c r="S562" s="417" t="s">
        <v>34</v>
      </c>
      <c r="T562" s="413"/>
      <c r="U562" s="563"/>
    </row>
    <row r="563" spans="2:21" s="445" customFormat="1" ht="13.5" hidden="1" outlineLevel="3">
      <c r="B563" s="444"/>
      <c r="C563" s="446"/>
      <c r="D563" s="404" t="s">
        <v>223</v>
      </c>
      <c r="E563" s="463" t="s">
        <v>1142</v>
      </c>
      <c r="F563" s="564" t="s">
        <v>238</v>
      </c>
      <c r="G563" s="446"/>
      <c r="H563" s="449">
        <v>59</v>
      </c>
      <c r="I563" s="450" t="s">
        <v>34</v>
      </c>
      <c r="J563" s="446"/>
      <c r="K563" s="446"/>
      <c r="L563" s="449"/>
      <c r="M563" s="450" t="s">
        <v>34</v>
      </c>
      <c r="N563" s="446"/>
      <c r="O563" s="452"/>
      <c r="P563" s="450" t="s">
        <v>34</v>
      </c>
      <c r="Q563" s="451"/>
      <c r="R563" s="449">
        <f t="shared" si="7"/>
        <v>59</v>
      </c>
      <c r="S563" s="450" t="s">
        <v>34</v>
      </c>
      <c r="T563" s="446"/>
      <c r="U563" s="565"/>
    </row>
    <row r="564" spans="2:21" s="320" customFormat="1" ht="22.5" customHeight="1" outlineLevel="2" collapsed="1">
      <c r="B564" s="321"/>
      <c r="C564" s="394" t="s">
        <v>830</v>
      </c>
      <c r="D564" s="394" t="s">
        <v>218</v>
      </c>
      <c r="E564" s="461" t="s">
        <v>2716</v>
      </c>
      <c r="F564" s="479" t="s">
        <v>2717</v>
      </c>
      <c r="G564" s="397" t="s">
        <v>265</v>
      </c>
      <c r="H564" s="398">
        <v>87.5</v>
      </c>
      <c r="I564" s="399">
        <v>27.9</v>
      </c>
      <c r="J564" s="561">
        <f>ROUND(I564*H564,2)</f>
        <v>2441.25</v>
      </c>
      <c r="K564" s="561"/>
      <c r="L564" s="398"/>
      <c r="M564" s="399">
        <v>27.9</v>
      </c>
      <c r="N564" s="613">
        <f>ROUND(M564*L564,2)</f>
        <v>0</v>
      </c>
      <c r="O564" s="401"/>
      <c r="P564" s="399">
        <v>27.9</v>
      </c>
      <c r="Q564" s="400">
        <f>ROUND(P564*O564,2)</f>
        <v>0</v>
      </c>
      <c r="R564" s="601">
        <f t="shared" si="7"/>
        <v>87.5</v>
      </c>
      <c r="S564" s="399">
        <v>27.9</v>
      </c>
      <c r="T564" s="561">
        <f>ROUND(S564*R564,2)</f>
        <v>2441.25</v>
      </c>
      <c r="U564" s="548"/>
    </row>
    <row r="565" spans="2:21" s="411" customFormat="1" ht="13.5" hidden="1" outlineLevel="3">
      <c r="B565" s="402"/>
      <c r="C565" s="403"/>
      <c r="D565" s="404" t="s">
        <v>223</v>
      </c>
      <c r="E565" s="407" t="s">
        <v>34</v>
      </c>
      <c r="F565" s="481" t="s">
        <v>2718</v>
      </c>
      <c r="G565" s="403"/>
      <c r="H565" s="407" t="s">
        <v>34</v>
      </c>
      <c r="I565" s="408" t="s">
        <v>34</v>
      </c>
      <c r="J565" s="403"/>
      <c r="K565" s="403"/>
      <c r="L565" s="407"/>
      <c r="M565" s="408" t="s">
        <v>34</v>
      </c>
      <c r="N565" s="403"/>
      <c r="O565" s="410"/>
      <c r="P565" s="408" t="s">
        <v>34</v>
      </c>
      <c r="Q565" s="409"/>
      <c r="R565" s="407" t="e">
        <f t="shared" si="7"/>
        <v>#VALUE!</v>
      </c>
      <c r="S565" s="408" t="s">
        <v>34</v>
      </c>
      <c r="T565" s="403"/>
      <c r="U565" s="562"/>
    </row>
    <row r="566" spans="2:21" s="420" customFormat="1" ht="13.5" hidden="1" outlineLevel="3">
      <c r="B566" s="412"/>
      <c r="C566" s="413"/>
      <c r="D566" s="404" t="s">
        <v>223</v>
      </c>
      <c r="E566" s="462" t="s">
        <v>34</v>
      </c>
      <c r="F566" s="480" t="s">
        <v>2719</v>
      </c>
      <c r="G566" s="413"/>
      <c r="H566" s="416">
        <v>87.5</v>
      </c>
      <c r="I566" s="417" t="s">
        <v>34</v>
      </c>
      <c r="J566" s="413"/>
      <c r="K566" s="413"/>
      <c r="L566" s="416"/>
      <c r="M566" s="417" t="s">
        <v>34</v>
      </c>
      <c r="N566" s="413"/>
      <c r="O566" s="419"/>
      <c r="P566" s="417" t="s">
        <v>34</v>
      </c>
      <c r="Q566" s="418"/>
      <c r="R566" s="416">
        <f t="shared" si="7"/>
        <v>87.5</v>
      </c>
      <c r="S566" s="417" t="s">
        <v>34</v>
      </c>
      <c r="T566" s="413"/>
      <c r="U566" s="563"/>
    </row>
    <row r="567" spans="2:21" s="320" customFormat="1" ht="22.5" customHeight="1" outlineLevel="2" collapsed="1">
      <c r="B567" s="321"/>
      <c r="C567" s="453" t="s">
        <v>831</v>
      </c>
      <c r="D567" s="453" t="s">
        <v>316</v>
      </c>
      <c r="E567" s="472" t="s">
        <v>1133</v>
      </c>
      <c r="F567" s="570" t="s">
        <v>1134</v>
      </c>
      <c r="G567" s="456" t="s">
        <v>265</v>
      </c>
      <c r="H567" s="457">
        <v>100.625</v>
      </c>
      <c r="I567" s="458">
        <v>34.9</v>
      </c>
      <c r="J567" s="571">
        <f>ROUND(I567*H567,2)</f>
        <v>3511.81</v>
      </c>
      <c r="K567" s="571"/>
      <c r="L567" s="457"/>
      <c r="M567" s="458">
        <v>34.9</v>
      </c>
      <c r="N567" s="615">
        <f>ROUND(M567*L567,2)</f>
        <v>0</v>
      </c>
      <c r="O567" s="460"/>
      <c r="P567" s="458">
        <v>34.9</v>
      </c>
      <c r="Q567" s="459">
        <f>ROUND(P567*O567,2)</f>
        <v>0</v>
      </c>
      <c r="R567" s="603">
        <f t="shared" si="7"/>
        <v>100.625</v>
      </c>
      <c r="S567" s="458">
        <v>34.9</v>
      </c>
      <c r="T567" s="571">
        <f>ROUND(S567*R567,2)</f>
        <v>3511.81</v>
      </c>
      <c r="U567" s="548"/>
    </row>
    <row r="568" spans="2:21" s="420" customFormat="1" ht="13.5" hidden="1" outlineLevel="3">
      <c r="B568" s="412"/>
      <c r="C568" s="413"/>
      <c r="D568" s="404" t="s">
        <v>223</v>
      </c>
      <c r="E568" s="413"/>
      <c r="F568" s="480" t="s">
        <v>2720</v>
      </c>
      <c r="G568" s="413"/>
      <c r="H568" s="416">
        <v>100.625</v>
      </c>
      <c r="I568" s="417" t="s">
        <v>34</v>
      </c>
      <c r="J568" s="413"/>
      <c r="K568" s="413"/>
      <c r="L568" s="416"/>
      <c r="M568" s="417" t="s">
        <v>34</v>
      </c>
      <c r="N568" s="413"/>
      <c r="O568" s="419"/>
      <c r="P568" s="417" t="s">
        <v>34</v>
      </c>
      <c r="Q568" s="418"/>
      <c r="R568" s="416">
        <f t="shared" si="7"/>
        <v>100.625</v>
      </c>
      <c r="S568" s="417" t="s">
        <v>34</v>
      </c>
      <c r="T568" s="413"/>
      <c r="U568" s="563"/>
    </row>
    <row r="569" spans="2:21" s="521" customFormat="1" ht="22.5" customHeight="1" outlineLevel="2" collapsed="1">
      <c r="B569" s="520"/>
      <c r="C569" s="466" t="s">
        <v>837</v>
      </c>
      <c r="D569" s="466" t="s">
        <v>218</v>
      </c>
      <c r="E569" s="467" t="s">
        <v>2721</v>
      </c>
      <c r="F569" s="574" t="s">
        <v>2722</v>
      </c>
      <c r="G569" s="469" t="s">
        <v>221</v>
      </c>
      <c r="H569" s="470">
        <v>14.354</v>
      </c>
      <c r="I569" s="399">
        <v>668.7</v>
      </c>
      <c r="J569" s="575">
        <f>ROUND(I569*H569,2)</f>
        <v>9598.52</v>
      </c>
      <c r="K569" s="575"/>
      <c r="L569" s="470"/>
      <c r="M569" s="399">
        <v>668.7</v>
      </c>
      <c r="N569" s="614">
        <f>ROUND(M569*L569,2)</f>
        <v>0</v>
      </c>
      <c r="O569" s="474"/>
      <c r="P569" s="399">
        <v>668.7</v>
      </c>
      <c r="Q569" s="471">
        <f>ROUND(P569*O569,2)</f>
        <v>0</v>
      </c>
      <c r="R569" s="602">
        <f t="shared" si="7"/>
        <v>14.354</v>
      </c>
      <c r="S569" s="399">
        <v>668.7</v>
      </c>
      <c r="T569" s="575">
        <f>ROUND(S569*R569,2)</f>
        <v>9598.52</v>
      </c>
      <c r="U569" s="577"/>
    </row>
    <row r="570" spans="2:21" s="524" customFormat="1" ht="13.5" hidden="1" outlineLevel="3">
      <c r="B570" s="522"/>
      <c r="C570" s="495"/>
      <c r="D570" s="496" t="s">
        <v>223</v>
      </c>
      <c r="E570" s="499" t="s">
        <v>34</v>
      </c>
      <c r="F570" s="578" t="s">
        <v>2723</v>
      </c>
      <c r="G570" s="495"/>
      <c r="H570" s="499" t="s">
        <v>34</v>
      </c>
      <c r="I570" s="408" t="s">
        <v>34</v>
      </c>
      <c r="J570" s="495"/>
      <c r="K570" s="495"/>
      <c r="L570" s="592"/>
      <c r="M570" s="408"/>
      <c r="N570" s="495"/>
      <c r="O570" s="501"/>
      <c r="P570" s="408" t="s">
        <v>34</v>
      </c>
      <c r="Q570" s="500"/>
      <c r="R570" s="499"/>
      <c r="S570" s="408" t="s">
        <v>34</v>
      </c>
      <c r="T570" s="495"/>
      <c r="U570" s="579"/>
    </row>
    <row r="571" spans="2:21" s="527" customFormat="1" ht="24" hidden="1" outlineLevel="3">
      <c r="B571" s="525"/>
      <c r="C571" s="502"/>
      <c r="D571" s="496" t="s">
        <v>223</v>
      </c>
      <c r="E571" s="526" t="s">
        <v>34</v>
      </c>
      <c r="F571" s="576" t="s">
        <v>2654</v>
      </c>
      <c r="G571" s="502"/>
      <c r="H571" s="505">
        <v>20.808</v>
      </c>
      <c r="I571" s="417" t="s">
        <v>34</v>
      </c>
      <c r="J571" s="502"/>
      <c r="K571" s="502"/>
      <c r="L571" s="505"/>
      <c r="M571" s="592"/>
      <c r="N571" s="502"/>
      <c r="O571" s="507"/>
      <c r="P571" s="417" t="s">
        <v>34</v>
      </c>
      <c r="Q571" s="506"/>
      <c r="R571" s="505"/>
      <c r="S571" s="417" t="s">
        <v>34</v>
      </c>
      <c r="T571" s="502"/>
      <c r="U571" s="581"/>
    </row>
    <row r="572" spans="2:21" s="527" customFormat="1" ht="13.5" hidden="1" outlineLevel="3">
      <c r="B572" s="525"/>
      <c r="C572" s="502"/>
      <c r="D572" s="496" t="s">
        <v>223</v>
      </c>
      <c r="E572" s="526" t="s">
        <v>34</v>
      </c>
      <c r="F572" s="576" t="s">
        <v>2724</v>
      </c>
      <c r="G572" s="502"/>
      <c r="H572" s="505">
        <v>-1.414</v>
      </c>
      <c r="I572" s="417" t="s">
        <v>34</v>
      </c>
      <c r="J572" s="502"/>
      <c r="K572" s="502"/>
      <c r="L572" s="505"/>
      <c r="M572" s="417" t="s">
        <v>34</v>
      </c>
      <c r="N572" s="502"/>
      <c r="O572" s="507"/>
      <c r="P572" s="417" t="s">
        <v>34</v>
      </c>
      <c r="Q572" s="506"/>
      <c r="R572" s="505"/>
      <c r="S572" s="417" t="s">
        <v>34</v>
      </c>
      <c r="T572" s="502"/>
      <c r="U572" s="581"/>
    </row>
    <row r="573" spans="2:21" s="527" customFormat="1" ht="13.5" hidden="1" outlineLevel="3">
      <c r="B573" s="525"/>
      <c r="C573" s="502"/>
      <c r="D573" s="496" t="s">
        <v>223</v>
      </c>
      <c r="E573" s="526" t="s">
        <v>34</v>
      </c>
      <c r="F573" s="576" t="s">
        <v>2725</v>
      </c>
      <c r="G573" s="502"/>
      <c r="H573" s="505">
        <v>-5.04</v>
      </c>
      <c r="I573" s="417" t="s">
        <v>34</v>
      </c>
      <c r="J573" s="502"/>
      <c r="K573" s="502"/>
      <c r="L573" s="505"/>
      <c r="M573" s="417" t="s">
        <v>34</v>
      </c>
      <c r="N573" s="502"/>
      <c r="O573" s="507"/>
      <c r="P573" s="417" t="s">
        <v>34</v>
      </c>
      <c r="Q573" s="506"/>
      <c r="R573" s="505"/>
      <c r="S573" s="417" t="s">
        <v>34</v>
      </c>
      <c r="T573" s="502"/>
      <c r="U573" s="581"/>
    </row>
    <row r="574" spans="2:21" s="530" customFormat="1" ht="13.5" hidden="1" outlineLevel="3">
      <c r="B574" s="528"/>
      <c r="C574" s="514"/>
      <c r="D574" s="496" t="s">
        <v>223</v>
      </c>
      <c r="E574" s="529" t="s">
        <v>2726</v>
      </c>
      <c r="F574" s="587" t="s">
        <v>227</v>
      </c>
      <c r="G574" s="514"/>
      <c r="H574" s="517">
        <v>14.354</v>
      </c>
      <c r="I574" s="426" t="s">
        <v>34</v>
      </c>
      <c r="J574" s="514"/>
      <c r="K574" s="514"/>
      <c r="L574" s="517"/>
      <c r="M574" s="426" t="s">
        <v>34</v>
      </c>
      <c r="N574" s="514"/>
      <c r="O574" s="519"/>
      <c r="P574" s="426" t="s">
        <v>34</v>
      </c>
      <c r="Q574" s="518"/>
      <c r="R574" s="517"/>
      <c r="S574" s="426" t="s">
        <v>34</v>
      </c>
      <c r="T574" s="514"/>
      <c r="U574" s="588"/>
    </row>
    <row r="575" spans="2:21" s="521" customFormat="1" ht="22.5" customHeight="1" outlineLevel="2" collapsed="1">
      <c r="B575" s="520"/>
      <c r="C575" s="466" t="s">
        <v>839</v>
      </c>
      <c r="D575" s="466" t="s">
        <v>218</v>
      </c>
      <c r="E575" s="467" t="s">
        <v>1161</v>
      </c>
      <c r="F575" s="574" t="s">
        <v>1162</v>
      </c>
      <c r="G575" s="469" t="s">
        <v>366</v>
      </c>
      <c r="H575" s="470">
        <v>18</v>
      </c>
      <c r="I575" s="399">
        <v>1393.2</v>
      </c>
      <c r="J575" s="575">
        <f>ROUND(I575*H575,2)</f>
        <v>25077.6</v>
      </c>
      <c r="K575" s="575"/>
      <c r="L575" s="470"/>
      <c r="M575" s="399">
        <v>1393.2</v>
      </c>
      <c r="N575" s="614">
        <f>ROUND(M575*L575,2)</f>
        <v>0</v>
      </c>
      <c r="O575" s="474"/>
      <c r="P575" s="399">
        <v>1393.2</v>
      </c>
      <c r="Q575" s="471">
        <f>ROUND(P575*O575,2)</f>
        <v>0</v>
      </c>
      <c r="R575" s="602">
        <f t="shared" si="7"/>
        <v>18</v>
      </c>
      <c r="S575" s="399">
        <v>1393.2</v>
      </c>
      <c r="T575" s="575">
        <f>ROUND(S575*R575,2)</f>
        <v>25077.6</v>
      </c>
      <c r="U575" s="577"/>
    </row>
    <row r="576" spans="2:21" s="527" customFormat="1" ht="13.5" hidden="1" outlineLevel="3">
      <c r="B576" s="525"/>
      <c r="C576" s="502"/>
      <c r="D576" s="496" t="s">
        <v>223</v>
      </c>
      <c r="E576" s="526" t="s">
        <v>34</v>
      </c>
      <c r="F576" s="576" t="s">
        <v>2727</v>
      </c>
      <c r="G576" s="502"/>
      <c r="H576" s="505">
        <v>36</v>
      </c>
      <c r="I576" s="417" t="s">
        <v>34</v>
      </c>
      <c r="J576" s="502"/>
      <c r="K576" s="502"/>
      <c r="L576" s="505"/>
      <c r="M576" s="505"/>
      <c r="N576" s="502"/>
      <c r="O576" s="507"/>
      <c r="P576" s="417" t="s">
        <v>34</v>
      </c>
      <c r="Q576" s="506"/>
      <c r="R576" s="505"/>
      <c r="S576" s="417" t="s">
        <v>34</v>
      </c>
      <c r="T576" s="502"/>
      <c r="U576" s="581"/>
    </row>
    <row r="577" spans="2:21" s="586" customFormat="1" ht="13.5" hidden="1" outlineLevel="3">
      <c r="B577" s="582"/>
      <c r="C577" s="508"/>
      <c r="D577" s="496" t="s">
        <v>223</v>
      </c>
      <c r="E577" s="583" t="s">
        <v>120</v>
      </c>
      <c r="F577" s="584" t="s">
        <v>238</v>
      </c>
      <c r="G577" s="508"/>
      <c r="H577" s="511">
        <v>36</v>
      </c>
      <c r="I577" s="450" t="s">
        <v>34</v>
      </c>
      <c r="J577" s="508"/>
      <c r="K577" s="508"/>
      <c r="L577" s="511"/>
      <c r="M577" s="450" t="s">
        <v>34</v>
      </c>
      <c r="N577" s="508"/>
      <c r="O577" s="513"/>
      <c r="P577" s="450" t="s">
        <v>34</v>
      </c>
      <c r="Q577" s="512"/>
      <c r="R577" s="511"/>
      <c r="S577" s="450" t="s">
        <v>34</v>
      </c>
      <c r="T577" s="508"/>
      <c r="U577" s="585"/>
    </row>
    <row r="578" spans="2:21" s="527" customFormat="1" ht="13.5" hidden="1" outlineLevel="3">
      <c r="B578" s="525"/>
      <c r="C578" s="502"/>
      <c r="D578" s="496" t="s">
        <v>223</v>
      </c>
      <c r="E578" s="526" t="s">
        <v>34</v>
      </c>
      <c r="F578" s="576" t="s">
        <v>1164</v>
      </c>
      <c r="G578" s="502"/>
      <c r="H578" s="505">
        <v>18</v>
      </c>
      <c r="I578" s="417" t="s">
        <v>34</v>
      </c>
      <c r="J578" s="502"/>
      <c r="K578" s="502"/>
      <c r="L578" s="505"/>
      <c r="M578" s="417" t="s">
        <v>34</v>
      </c>
      <c r="N578" s="502"/>
      <c r="O578" s="507"/>
      <c r="P578" s="417" t="s">
        <v>34</v>
      </c>
      <c r="Q578" s="506"/>
      <c r="R578" s="505"/>
      <c r="S578" s="417" t="s">
        <v>34</v>
      </c>
      <c r="T578" s="502"/>
      <c r="U578" s="581"/>
    </row>
    <row r="579" spans="2:21" s="521" customFormat="1" ht="22.5" customHeight="1" outlineLevel="2" collapsed="1">
      <c r="B579" s="520"/>
      <c r="C579" s="466" t="s">
        <v>844</v>
      </c>
      <c r="D579" s="466" t="s">
        <v>218</v>
      </c>
      <c r="E579" s="467" t="s">
        <v>1166</v>
      </c>
      <c r="F579" s="574" t="s">
        <v>1167</v>
      </c>
      <c r="G579" s="469" t="s">
        <v>366</v>
      </c>
      <c r="H579" s="470">
        <v>18</v>
      </c>
      <c r="I579" s="399">
        <v>1462.9</v>
      </c>
      <c r="J579" s="575">
        <f>ROUND(I579*H579,2)</f>
        <v>26332.2</v>
      </c>
      <c r="K579" s="575"/>
      <c r="L579" s="470"/>
      <c r="M579" s="399">
        <v>1462.9</v>
      </c>
      <c r="N579" s="614">
        <f>ROUND(M579*L579,2)</f>
        <v>0</v>
      </c>
      <c r="O579" s="474"/>
      <c r="P579" s="399">
        <v>1462.9</v>
      </c>
      <c r="Q579" s="471">
        <f>ROUND(P579*O579,2)</f>
        <v>0</v>
      </c>
      <c r="R579" s="602">
        <f t="shared" si="7"/>
        <v>18</v>
      </c>
      <c r="S579" s="399">
        <v>1462.9</v>
      </c>
      <c r="T579" s="575">
        <f>ROUND(S579*R579,2)</f>
        <v>26332.2</v>
      </c>
      <c r="U579" s="577"/>
    </row>
    <row r="580" spans="2:21" s="527" customFormat="1" ht="13.5" hidden="1" outlineLevel="3">
      <c r="B580" s="525"/>
      <c r="C580" s="502"/>
      <c r="D580" s="496" t="s">
        <v>223</v>
      </c>
      <c r="E580" s="526" t="s">
        <v>34</v>
      </c>
      <c r="F580" s="576" t="s">
        <v>1164</v>
      </c>
      <c r="G580" s="502"/>
      <c r="H580" s="505">
        <v>18</v>
      </c>
      <c r="I580" s="417" t="s">
        <v>34</v>
      </c>
      <c r="J580" s="502"/>
      <c r="K580" s="502"/>
      <c r="L580" s="505"/>
      <c r="M580" s="417" t="s">
        <v>34</v>
      </c>
      <c r="N580" s="502"/>
      <c r="O580" s="507"/>
      <c r="P580" s="417" t="s">
        <v>34</v>
      </c>
      <c r="Q580" s="506"/>
      <c r="R580" s="505">
        <f t="shared" si="7"/>
        <v>18</v>
      </c>
      <c r="S580" s="417" t="s">
        <v>34</v>
      </c>
      <c r="T580" s="502"/>
      <c r="U580" s="581"/>
    </row>
    <row r="581" spans="2:21" s="521" customFormat="1" ht="22.5" customHeight="1" outlineLevel="2" collapsed="1">
      <c r="B581" s="520"/>
      <c r="C581" s="466" t="s">
        <v>846</v>
      </c>
      <c r="D581" s="466" t="s">
        <v>218</v>
      </c>
      <c r="E581" s="467" t="s">
        <v>1173</v>
      </c>
      <c r="F581" s="574" t="s">
        <v>1174</v>
      </c>
      <c r="G581" s="469" t="s">
        <v>366</v>
      </c>
      <c r="H581" s="470">
        <v>36</v>
      </c>
      <c r="I581" s="399">
        <v>348.3</v>
      </c>
      <c r="J581" s="575">
        <f>ROUND(I581*H581,2)</f>
        <v>12538.8</v>
      </c>
      <c r="K581" s="575"/>
      <c r="L581" s="470"/>
      <c r="M581" s="399">
        <v>348.3</v>
      </c>
      <c r="N581" s="614">
        <f>ROUND(M581*L581,2)</f>
        <v>0</v>
      </c>
      <c r="O581" s="474"/>
      <c r="P581" s="399">
        <v>348.3</v>
      </c>
      <c r="Q581" s="471">
        <f>ROUND(P581*O581,2)</f>
        <v>0</v>
      </c>
      <c r="R581" s="602">
        <f t="shared" si="7"/>
        <v>36</v>
      </c>
      <c r="S581" s="399">
        <v>348.3</v>
      </c>
      <c r="T581" s="575">
        <f>ROUND(S581*R581,2)</f>
        <v>12538.8</v>
      </c>
      <c r="U581" s="577"/>
    </row>
    <row r="582" spans="2:21" s="527" customFormat="1" ht="13.5" hidden="1" outlineLevel="3">
      <c r="B582" s="525"/>
      <c r="C582" s="502"/>
      <c r="D582" s="496" t="s">
        <v>223</v>
      </c>
      <c r="E582" s="526" t="s">
        <v>34</v>
      </c>
      <c r="F582" s="576" t="s">
        <v>1175</v>
      </c>
      <c r="G582" s="502"/>
      <c r="H582" s="505">
        <v>36</v>
      </c>
      <c r="I582" s="417" t="s">
        <v>34</v>
      </c>
      <c r="J582" s="502"/>
      <c r="K582" s="502"/>
      <c r="L582" s="505"/>
      <c r="M582" s="417" t="s">
        <v>34</v>
      </c>
      <c r="N582" s="502"/>
      <c r="O582" s="507"/>
      <c r="P582" s="417" t="s">
        <v>34</v>
      </c>
      <c r="Q582" s="506"/>
      <c r="R582" s="505">
        <f t="shared" si="7"/>
        <v>36</v>
      </c>
      <c r="S582" s="417" t="s">
        <v>34</v>
      </c>
      <c r="T582" s="502"/>
      <c r="U582" s="581"/>
    </row>
    <row r="583" spans="2:21" s="521" customFormat="1" ht="22.5" customHeight="1" outlineLevel="2" collapsed="1">
      <c r="B583" s="520"/>
      <c r="C583" s="531" t="s">
        <v>850</v>
      </c>
      <c r="D583" s="531" t="s">
        <v>316</v>
      </c>
      <c r="E583" s="532" t="s">
        <v>1177</v>
      </c>
      <c r="F583" s="590" t="s">
        <v>1178</v>
      </c>
      <c r="G583" s="534" t="s">
        <v>366</v>
      </c>
      <c r="H583" s="535">
        <v>20.6</v>
      </c>
      <c r="I583" s="458">
        <v>418</v>
      </c>
      <c r="J583" s="591">
        <f>ROUND(I583*H583,2)</f>
        <v>8610.8</v>
      </c>
      <c r="K583" s="591"/>
      <c r="L583" s="535"/>
      <c r="M583" s="458">
        <v>418</v>
      </c>
      <c r="N583" s="635">
        <f>ROUND(M583*L583,2)</f>
        <v>0</v>
      </c>
      <c r="O583" s="537"/>
      <c r="P583" s="458">
        <v>418</v>
      </c>
      <c r="Q583" s="536">
        <f>ROUND(P583*O583,2)</f>
        <v>0</v>
      </c>
      <c r="R583" s="641">
        <f t="shared" si="7"/>
        <v>20.6</v>
      </c>
      <c r="S583" s="458">
        <v>418</v>
      </c>
      <c r="T583" s="591">
        <f>ROUND(S583*R583,2)</f>
        <v>8610.8</v>
      </c>
      <c r="U583" s="577"/>
    </row>
    <row r="584" spans="2:21" s="527" customFormat="1" ht="13.5" hidden="1" outlineLevel="3">
      <c r="B584" s="525"/>
      <c r="C584" s="502"/>
      <c r="D584" s="496" t="s">
        <v>223</v>
      </c>
      <c r="E584" s="526" t="s">
        <v>148</v>
      </c>
      <c r="F584" s="576" t="s">
        <v>2728</v>
      </c>
      <c r="G584" s="502"/>
      <c r="H584" s="505">
        <v>20</v>
      </c>
      <c r="I584" s="417" t="s">
        <v>34</v>
      </c>
      <c r="J584" s="502"/>
      <c r="K584" s="502"/>
      <c r="L584" s="505"/>
      <c r="M584" s="417" t="s">
        <v>34</v>
      </c>
      <c r="N584" s="502"/>
      <c r="O584" s="507"/>
      <c r="P584" s="417" t="s">
        <v>34</v>
      </c>
      <c r="Q584" s="506"/>
      <c r="R584" s="505">
        <f t="shared" si="7"/>
        <v>20</v>
      </c>
      <c r="S584" s="417" t="s">
        <v>34</v>
      </c>
      <c r="T584" s="502"/>
      <c r="U584" s="581"/>
    </row>
    <row r="585" spans="2:21" s="527" customFormat="1" ht="13.5" hidden="1" outlineLevel="3">
      <c r="B585" s="525"/>
      <c r="C585" s="502"/>
      <c r="D585" s="496" t="s">
        <v>223</v>
      </c>
      <c r="E585" s="526" t="s">
        <v>34</v>
      </c>
      <c r="F585" s="576" t="s">
        <v>1180</v>
      </c>
      <c r="G585" s="502"/>
      <c r="H585" s="505">
        <v>20.6</v>
      </c>
      <c r="I585" s="417" t="s">
        <v>34</v>
      </c>
      <c r="J585" s="502"/>
      <c r="K585" s="502"/>
      <c r="L585" s="505"/>
      <c r="M585" s="417" t="s">
        <v>34</v>
      </c>
      <c r="N585" s="502"/>
      <c r="O585" s="507"/>
      <c r="P585" s="417" t="s">
        <v>34</v>
      </c>
      <c r="Q585" s="506"/>
      <c r="R585" s="505">
        <f t="shared" si="7"/>
        <v>20.6</v>
      </c>
      <c r="S585" s="417" t="s">
        <v>34</v>
      </c>
      <c r="T585" s="502"/>
      <c r="U585" s="581"/>
    </row>
    <row r="586" spans="2:21" s="521" customFormat="1" ht="22.5" customHeight="1" outlineLevel="2" collapsed="1">
      <c r="B586" s="520"/>
      <c r="C586" s="531" t="s">
        <v>854</v>
      </c>
      <c r="D586" s="531" t="s">
        <v>316</v>
      </c>
      <c r="E586" s="532" t="s">
        <v>1182</v>
      </c>
      <c r="F586" s="590" t="s">
        <v>1183</v>
      </c>
      <c r="G586" s="534" t="s">
        <v>366</v>
      </c>
      <c r="H586" s="535">
        <v>20.6</v>
      </c>
      <c r="I586" s="458">
        <v>445.8</v>
      </c>
      <c r="J586" s="591">
        <f>ROUND(I586*H586,2)</f>
        <v>9183.48</v>
      </c>
      <c r="K586" s="591"/>
      <c r="L586" s="535"/>
      <c r="M586" s="458">
        <v>445.8</v>
      </c>
      <c r="N586" s="635">
        <f>ROUND(M586*L586,2)</f>
        <v>0</v>
      </c>
      <c r="O586" s="537"/>
      <c r="P586" s="458">
        <v>445.8</v>
      </c>
      <c r="Q586" s="536">
        <f>ROUND(P586*O586,2)</f>
        <v>0</v>
      </c>
      <c r="R586" s="641">
        <f t="shared" si="7"/>
        <v>20.6</v>
      </c>
      <c r="S586" s="458">
        <v>445.8</v>
      </c>
      <c r="T586" s="591">
        <f>ROUND(S586*R586,2)</f>
        <v>9183.48</v>
      </c>
      <c r="U586" s="577"/>
    </row>
    <row r="587" spans="2:21" s="527" customFormat="1" ht="13.5" hidden="1" outlineLevel="3">
      <c r="B587" s="525"/>
      <c r="C587" s="502"/>
      <c r="D587" s="496" t="s">
        <v>223</v>
      </c>
      <c r="E587" s="526" t="s">
        <v>146</v>
      </c>
      <c r="F587" s="576" t="s">
        <v>2728</v>
      </c>
      <c r="G587" s="502"/>
      <c r="H587" s="505">
        <v>20</v>
      </c>
      <c r="I587" s="417" t="s">
        <v>34</v>
      </c>
      <c r="J587" s="502"/>
      <c r="K587" s="502"/>
      <c r="L587" s="505"/>
      <c r="M587" s="417" t="s">
        <v>34</v>
      </c>
      <c r="N587" s="502"/>
      <c r="O587" s="507"/>
      <c r="P587" s="417" t="s">
        <v>34</v>
      </c>
      <c r="Q587" s="506"/>
      <c r="R587" s="505">
        <f t="shared" si="7"/>
        <v>20</v>
      </c>
      <c r="S587" s="417" t="s">
        <v>34</v>
      </c>
      <c r="T587" s="502"/>
      <c r="U587" s="581"/>
    </row>
    <row r="588" spans="2:21" s="527" customFormat="1" ht="13.5" hidden="1" outlineLevel="3">
      <c r="B588" s="525"/>
      <c r="C588" s="502"/>
      <c r="D588" s="496" t="s">
        <v>223</v>
      </c>
      <c r="E588" s="526" t="s">
        <v>34</v>
      </c>
      <c r="F588" s="576" t="s">
        <v>1184</v>
      </c>
      <c r="G588" s="502"/>
      <c r="H588" s="505">
        <v>20.6</v>
      </c>
      <c r="I588" s="417" t="s">
        <v>34</v>
      </c>
      <c r="J588" s="502"/>
      <c r="K588" s="502"/>
      <c r="L588" s="505"/>
      <c r="M588" s="417" t="s">
        <v>34</v>
      </c>
      <c r="N588" s="502"/>
      <c r="O588" s="507"/>
      <c r="P588" s="417" t="s">
        <v>34</v>
      </c>
      <c r="Q588" s="506"/>
      <c r="R588" s="505">
        <f t="shared" si="7"/>
        <v>20.6</v>
      </c>
      <c r="S588" s="417" t="s">
        <v>34</v>
      </c>
      <c r="T588" s="502"/>
      <c r="U588" s="581"/>
    </row>
    <row r="589" spans="2:21" s="521" customFormat="1" ht="22.5" customHeight="1" outlineLevel="2" collapsed="1">
      <c r="B589" s="520"/>
      <c r="C589" s="466" t="s">
        <v>858</v>
      </c>
      <c r="D589" s="466" t="s">
        <v>218</v>
      </c>
      <c r="E589" s="467" t="s">
        <v>1186</v>
      </c>
      <c r="F589" s="574" t="s">
        <v>1187</v>
      </c>
      <c r="G589" s="469" t="s">
        <v>366</v>
      </c>
      <c r="H589" s="470">
        <v>36</v>
      </c>
      <c r="I589" s="399">
        <v>69.7</v>
      </c>
      <c r="J589" s="575">
        <f>ROUND(I589*H589,2)</f>
        <v>2509.2</v>
      </c>
      <c r="K589" s="575"/>
      <c r="L589" s="470"/>
      <c r="M589" s="399">
        <v>69.7</v>
      </c>
      <c r="N589" s="614">
        <f>ROUND(M589*L589,2)</f>
        <v>0</v>
      </c>
      <c r="O589" s="474"/>
      <c r="P589" s="399">
        <v>69.7</v>
      </c>
      <c r="Q589" s="471">
        <f>ROUND(P589*O589,2)</f>
        <v>0</v>
      </c>
      <c r="R589" s="602">
        <f t="shared" si="7"/>
        <v>36</v>
      </c>
      <c r="S589" s="399">
        <v>69.7</v>
      </c>
      <c r="T589" s="575">
        <f>ROUND(S589*R589,2)</f>
        <v>2509.2</v>
      </c>
      <c r="U589" s="577"/>
    </row>
    <row r="590" spans="2:21" s="420" customFormat="1" ht="13.5" hidden="1" outlineLevel="3">
      <c r="B590" s="412"/>
      <c r="C590" s="413"/>
      <c r="D590" s="404" t="s">
        <v>223</v>
      </c>
      <c r="E590" s="462" t="s">
        <v>34</v>
      </c>
      <c r="F590" s="480" t="s">
        <v>1175</v>
      </c>
      <c r="G590" s="413"/>
      <c r="H590" s="416">
        <v>36</v>
      </c>
      <c r="I590" s="417" t="s">
        <v>34</v>
      </c>
      <c r="J590" s="413"/>
      <c r="K590" s="413"/>
      <c r="L590" s="416"/>
      <c r="M590" s="417" t="s">
        <v>34</v>
      </c>
      <c r="N590" s="413"/>
      <c r="O590" s="419"/>
      <c r="P590" s="417" t="s">
        <v>34</v>
      </c>
      <c r="Q590" s="418"/>
      <c r="R590" s="416">
        <f t="shared" si="7"/>
        <v>36</v>
      </c>
      <c r="S590" s="417" t="s">
        <v>34</v>
      </c>
      <c r="T590" s="413"/>
      <c r="U590" s="563"/>
    </row>
    <row r="591" spans="2:21" s="320" customFormat="1" ht="22.5" customHeight="1" outlineLevel="2" collapsed="1">
      <c r="B591" s="321"/>
      <c r="C591" s="394" t="s">
        <v>862</v>
      </c>
      <c r="D591" s="394" t="s">
        <v>218</v>
      </c>
      <c r="E591" s="461" t="s">
        <v>1152</v>
      </c>
      <c r="F591" s="479" t="s">
        <v>1153</v>
      </c>
      <c r="G591" s="397" t="s">
        <v>366</v>
      </c>
      <c r="H591" s="398">
        <v>12</v>
      </c>
      <c r="I591" s="399">
        <v>529.4</v>
      </c>
      <c r="J591" s="561">
        <f>ROUND(I591*H591,2)</f>
        <v>6352.8</v>
      </c>
      <c r="K591" s="561"/>
      <c r="L591" s="398"/>
      <c r="M591" s="399">
        <v>529.4</v>
      </c>
      <c r="N591" s="613">
        <f>ROUND(M591*L591,2)</f>
        <v>0</v>
      </c>
      <c r="O591" s="401"/>
      <c r="P591" s="399">
        <v>529.4</v>
      </c>
      <c r="Q591" s="400">
        <f>ROUND(P591*O591,2)</f>
        <v>0</v>
      </c>
      <c r="R591" s="601">
        <f t="shared" si="7"/>
        <v>12</v>
      </c>
      <c r="S591" s="399">
        <v>529.4</v>
      </c>
      <c r="T591" s="561">
        <f>ROUND(S591*R591,2)</f>
        <v>6352.8</v>
      </c>
      <c r="U591" s="548"/>
    </row>
    <row r="592" spans="2:21" s="411" customFormat="1" ht="13.5" hidden="1" outlineLevel="3">
      <c r="B592" s="402"/>
      <c r="C592" s="403"/>
      <c r="D592" s="404" t="s">
        <v>223</v>
      </c>
      <c r="E592" s="407" t="s">
        <v>34</v>
      </c>
      <c r="F592" s="481" t="s">
        <v>2729</v>
      </c>
      <c r="G592" s="403"/>
      <c r="H592" s="407" t="s">
        <v>34</v>
      </c>
      <c r="I592" s="408" t="s">
        <v>34</v>
      </c>
      <c r="J592" s="403"/>
      <c r="K592" s="403"/>
      <c r="L592" s="407"/>
      <c r="M592" s="408" t="s">
        <v>34</v>
      </c>
      <c r="N592" s="403"/>
      <c r="O592" s="410"/>
      <c r="P592" s="408" t="s">
        <v>34</v>
      </c>
      <c r="Q592" s="409"/>
      <c r="R592" s="407" t="e">
        <f t="shared" si="7"/>
        <v>#VALUE!</v>
      </c>
      <c r="S592" s="408" t="s">
        <v>34</v>
      </c>
      <c r="T592" s="403"/>
      <c r="U592" s="562"/>
    </row>
    <row r="593" spans="2:21" s="420" customFormat="1" ht="13.5" hidden="1" outlineLevel="3">
      <c r="B593" s="412"/>
      <c r="C593" s="413"/>
      <c r="D593" s="404" t="s">
        <v>223</v>
      </c>
      <c r="E593" s="462" t="s">
        <v>34</v>
      </c>
      <c r="F593" s="480" t="s">
        <v>2730</v>
      </c>
      <c r="G593" s="413"/>
      <c r="H593" s="416">
        <v>12</v>
      </c>
      <c r="I593" s="417" t="s">
        <v>34</v>
      </c>
      <c r="J593" s="413"/>
      <c r="K593" s="413"/>
      <c r="L593" s="416"/>
      <c r="M593" s="417" t="s">
        <v>34</v>
      </c>
      <c r="N593" s="413"/>
      <c r="O593" s="419"/>
      <c r="P593" s="417" t="s">
        <v>34</v>
      </c>
      <c r="Q593" s="418"/>
      <c r="R593" s="416">
        <f t="shared" si="7"/>
        <v>12</v>
      </c>
      <c r="S593" s="417" t="s">
        <v>34</v>
      </c>
      <c r="T593" s="413"/>
      <c r="U593" s="563"/>
    </row>
    <row r="594" spans="2:21" s="320" customFormat="1" ht="22.5" customHeight="1" outlineLevel="2" collapsed="1">
      <c r="B594" s="321"/>
      <c r="C594" s="453" t="s">
        <v>866</v>
      </c>
      <c r="D594" s="453" t="s">
        <v>316</v>
      </c>
      <c r="E594" s="472" t="s">
        <v>1157</v>
      </c>
      <c r="F594" s="570" t="s">
        <v>1158</v>
      </c>
      <c r="G594" s="456" t="s">
        <v>1005</v>
      </c>
      <c r="H594" s="457">
        <v>12.24</v>
      </c>
      <c r="I594" s="458">
        <v>1057.5</v>
      </c>
      <c r="J594" s="571">
        <f>ROUND(I594*H594,2)</f>
        <v>12943.8</v>
      </c>
      <c r="K594" s="571"/>
      <c r="L594" s="457"/>
      <c r="M594" s="458">
        <v>1057.5</v>
      </c>
      <c r="N594" s="615">
        <f>ROUND(M594*L594,2)</f>
        <v>0</v>
      </c>
      <c r="O594" s="460"/>
      <c r="P594" s="458">
        <v>1057.5</v>
      </c>
      <c r="Q594" s="459">
        <f>ROUND(P594*O594,2)</f>
        <v>0</v>
      </c>
      <c r="R594" s="603">
        <f t="shared" si="7"/>
        <v>12.24</v>
      </c>
      <c r="S594" s="458">
        <v>1057.5</v>
      </c>
      <c r="T594" s="571">
        <f>ROUND(S594*R594,2)</f>
        <v>12943.8</v>
      </c>
      <c r="U594" s="548"/>
    </row>
    <row r="595" spans="2:21" s="420" customFormat="1" ht="13.5" hidden="1" outlineLevel="3">
      <c r="B595" s="412"/>
      <c r="C595" s="413"/>
      <c r="D595" s="404" t="s">
        <v>223</v>
      </c>
      <c r="E595" s="413"/>
      <c r="F595" s="480" t="s">
        <v>2731</v>
      </c>
      <c r="G595" s="413"/>
      <c r="H595" s="416">
        <v>12.24</v>
      </c>
      <c r="I595" s="417" t="s">
        <v>34</v>
      </c>
      <c r="J595" s="413"/>
      <c r="K595" s="413"/>
      <c r="L595" s="416"/>
      <c r="M595" s="417" t="s">
        <v>34</v>
      </c>
      <c r="N595" s="413"/>
      <c r="O595" s="419"/>
      <c r="P595" s="417" t="s">
        <v>34</v>
      </c>
      <c r="Q595" s="418"/>
      <c r="R595" s="416">
        <f t="shared" si="7"/>
        <v>12.24</v>
      </c>
      <c r="S595" s="417" t="s">
        <v>34</v>
      </c>
      <c r="T595" s="413"/>
      <c r="U595" s="563"/>
    </row>
    <row r="596" spans="2:21" s="320" customFormat="1" ht="22.5" customHeight="1" outlineLevel="2" collapsed="1">
      <c r="B596" s="321"/>
      <c r="C596" s="394" t="s">
        <v>876</v>
      </c>
      <c r="D596" s="394" t="s">
        <v>218</v>
      </c>
      <c r="E596" s="461" t="s">
        <v>1189</v>
      </c>
      <c r="F596" s="479" t="s">
        <v>1190</v>
      </c>
      <c r="G596" s="397" t="s">
        <v>265</v>
      </c>
      <c r="H596" s="398">
        <v>15.08</v>
      </c>
      <c r="I596" s="399">
        <v>62.7</v>
      </c>
      <c r="J596" s="561">
        <f>ROUND(I596*H596,2)</f>
        <v>945.52</v>
      </c>
      <c r="K596" s="561"/>
      <c r="L596" s="398"/>
      <c r="M596" s="399">
        <v>62.7</v>
      </c>
      <c r="N596" s="613">
        <f>ROUND(M596*L596,2)</f>
        <v>0</v>
      </c>
      <c r="O596" s="401"/>
      <c r="P596" s="399">
        <v>62.7</v>
      </c>
      <c r="Q596" s="400">
        <f>ROUND(P596*O596,2)</f>
        <v>0</v>
      </c>
      <c r="R596" s="601">
        <f t="shared" si="7"/>
        <v>15.08</v>
      </c>
      <c r="S596" s="399">
        <v>62.7</v>
      </c>
      <c r="T596" s="561">
        <f>ROUND(S596*R596,2)</f>
        <v>945.52</v>
      </c>
      <c r="U596" s="548"/>
    </row>
    <row r="597" spans="2:21" s="420" customFormat="1" ht="13.5" hidden="1" outlineLevel="3">
      <c r="B597" s="412"/>
      <c r="C597" s="413"/>
      <c r="D597" s="404" t="s">
        <v>223</v>
      </c>
      <c r="E597" s="462" t="s">
        <v>34</v>
      </c>
      <c r="F597" s="480" t="s">
        <v>1191</v>
      </c>
      <c r="G597" s="413"/>
      <c r="H597" s="416">
        <v>15.08</v>
      </c>
      <c r="I597" s="417" t="s">
        <v>34</v>
      </c>
      <c r="J597" s="413"/>
      <c r="K597" s="413"/>
      <c r="L597" s="416"/>
      <c r="M597" s="417" t="s">
        <v>34</v>
      </c>
      <c r="N597" s="413"/>
      <c r="O597" s="419"/>
      <c r="P597" s="417" t="s">
        <v>34</v>
      </c>
      <c r="Q597" s="418"/>
      <c r="R597" s="416">
        <f t="shared" si="7"/>
        <v>15.08</v>
      </c>
      <c r="S597" s="417" t="s">
        <v>34</v>
      </c>
      <c r="T597" s="413"/>
      <c r="U597" s="563"/>
    </row>
    <row r="598" spans="2:21" s="320" customFormat="1" ht="22.5" customHeight="1" outlineLevel="2" collapsed="1">
      <c r="B598" s="321"/>
      <c r="C598" s="453" t="s">
        <v>879</v>
      </c>
      <c r="D598" s="453" t="s">
        <v>316</v>
      </c>
      <c r="E598" s="472" t="s">
        <v>1193</v>
      </c>
      <c r="F598" s="570" t="s">
        <v>1194</v>
      </c>
      <c r="G598" s="456" t="s">
        <v>265</v>
      </c>
      <c r="H598" s="457">
        <v>16.588</v>
      </c>
      <c r="I598" s="458">
        <v>27.9</v>
      </c>
      <c r="J598" s="571">
        <f>ROUND(I598*H598,2)</f>
        <v>462.81</v>
      </c>
      <c r="K598" s="571"/>
      <c r="L598" s="457"/>
      <c r="M598" s="458">
        <v>27.9</v>
      </c>
      <c r="N598" s="615">
        <f>ROUND(M598*L598,2)</f>
        <v>0</v>
      </c>
      <c r="O598" s="460"/>
      <c r="P598" s="458">
        <v>27.9</v>
      </c>
      <c r="Q598" s="459">
        <f>ROUND(P598*O598,2)</f>
        <v>0</v>
      </c>
      <c r="R598" s="603">
        <f t="shared" si="7"/>
        <v>16.588</v>
      </c>
      <c r="S598" s="458">
        <v>27.9</v>
      </c>
      <c r="T598" s="571">
        <f>ROUND(S598*R598,2)</f>
        <v>462.81</v>
      </c>
      <c r="U598" s="548"/>
    </row>
    <row r="599" spans="2:21" s="420" customFormat="1" ht="13.5" hidden="1" outlineLevel="3">
      <c r="B599" s="412"/>
      <c r="C599" s="413"/>
      <c r="D599" s="404" t="s">
        <v>223</v>
      </c>
      <c r="E599" s="462" t="s">
        <v>34</v>
      </c>
      <c r="F599" s="480" t="s">
        <v>1195</v>
      </c>
      <c r="G599" s="413"/>
      <c r="H599" s="416">
        <v>16.588</v>
      </c>
      <c r="I599" s="417" t="s">
        <v>34</v>
      </c>
      <c r="J599" s="413"/>
      <c r="K599" s="413"/>
      <c r="L599" s="416"/>
      <c r="M599" s="417" t="s">
        <v>34</v>
      </c>
      <c r="N599" s="413"/>
      <c r="O599" s="419"/>
      <c r="P599" s="417" t="s">
        <v>34</v>
      </c>
      <c r="Q599" s="418"/>
      <c r="R599" s="416">
        <f t="shared" si="7"/>
        <v>16.588</v>
      </c>
      <c r="S599" s="417" t="s">
        <v>34</v>
      </c>
      <c r="T599" s="413"/>
      <c r="U599" s="563"/>
    </row>
    <row r="600" spans="2:21" s="320" customFormat="1" ht="22.5" customHeight="1" outlineLevel="2" collapsed="1">
      <c r="B600" s="321"/>
      <c r="C600" s="394" t="s">
        <v>884</v>
      </c>
      <c r="D600" s="394" t="s">
        <v>218</v>
      </c>
      <c r="E600" s="461" t="s">
        <v>2732</v>
      </c>
      <c r="F600" s="479" t="s">
        <v>2733</v>
      </c>
      <c r="G600" s="397" t="s">
        <v>221</v>
      </c>
      <c r="H600" s="398">
        <v>6.809</v>
      </c>
      <c r="I600" s="399">
        <v>668.7</v>
      </c>
      <c r="J600" s="561">
        <f>ROUND(I600*H600,2)</f>
        <v>4553.18</v>
      </c>
      <c r="K600" s="561"/>
      <c r="L600" s="398"/>
      <c r="M600" s="399">
        <v>668.7</v>
      </c>
      <c r="N600" s="613">
        <f>ROUND(M600*L600,2)</f>
        <v>0</v>
      </c>
      <c r="O600" s="401"/>
      <c r="P600" s="399">
        <v>668.7</v>
      </c>
      <c r="Q600" s="400">
        <f>ROUND(P600*O600,2)</f>
        <v>0</v>
      </c>
      <c r="R600" s="601">
        <f t="shared" si="7"/>
        <v>6.809</v>
      </c>
      <c r="S600" s="399">
        <v>668.7</v>
      </c>
      <c r="T600" s="561">
        <f>ROUND(S600*R600,2)</f>
        <v>4553.18</v>
      </c>
      <c r="U600" s="548"/>
    </row>
    <row r="601" spans="2:21" s="411" customFormat="1" ht="13.5" hidden="1" outlineLevel="3">
      <c r="B601" s="402"/>
      <c r="C601" s="403"/>
      <c r="D601" s="404" t="s">
        <v>223</v>
      </c>
      <c r="E601" s="407" t="s">
        <v>34</v>
      </c>
      <c r="F601" s="481" t="s">
        <v>2734</v>
      </c>
      <c r="G601" s="403"/>
      <c r="H601" s="407" t="s">
        <v>34</v>
      </c>
      <c r="I601" s="408" t="s">
        <v>34</v>
      </c>
      <c r="J601" s="403"/>
      <c r="K601" s="403"/>
      <c r="L601" s="407"/>
      <c r="M601" s="408" t="s">
        <v>34</v>
      </c>
      <c r="N601" s="403"/>
      <c r="O601" s="410"/>
      <c r="P601" s="408" t="s">
        <v>34</v>
      </c>
      <c r="Q601" s="409"/>
      <c r="R601" s="407" t="e">
        <f t="shared" si="7"/>
        <v>#VALUE!</v>
      </c>
      <c r="S601" s="408" t="s">
        <v>34</v>
      </c>
      <c r="T601" s="403"/>
      <c r="U601" s="562"/>
    </row>
    <row r="602" spans="2:21" s="420" customFormat="1" ht="13.5" hidden="1" outlineLevel="3">
      <c r="B602" s="412"/>
      <c r="C602" s="413"/>
      <c r="D602" s="404" t="s">
        <v>223</v>
      </c>
      <c r="E602" s="462" t="s">
        <v>34</v>
      </c>
      <c r="F602" s="480" t="s">
        <v>2735</v>
      </c>
      <c r="G602" s="413"/>
      <c r="H602" s="416">
        <v>6.809</v>
      </c>
      <c r="I602" s="417" t="s">
        <v>34</v>
      </c>
      <c r="J602" s="413"/>
      <c r="K602" s="413"/>
      <c r="L602" s="416"/>
      <c r="M602" s="417" t="s">
        <v>34</v>
      </c>
      <c r="N602" s="413"/>
      <c r="O602" s="419"/>
      <c r="P602" s="417" t="s">
        <v>34</v>
      </c>
      <c r="Q602" s="418"/>
      <c r="R602" s="416">
        <f t="shared" si="7"/>
        <v>6.809</v>
      </c>
      <c r="S602" s="417" t="s">
        <v>34</v>
      </c>
      <c r="T602" s="413"/>
      <c r="U602" s="563"/>
    </row>
    <row r="603" spans="2:21" s="320" customFormat="1" ht="22.5" customHeight="1" outlineLevel="2" collapsed="1">
      <c r="B603" s="321"/>
      <c r="C603" s="394" t="s">
        <v>886</v>
      </c>
      <c r="D603" s="394" t="s">
        <v>218</v>
      </c>
      <c r="E603" s="461" t="s">
        <v>1197</v>
      </c>
      <c r="F603" s="479" t="s">
        <v>1198</v>
      </c>
      <c r="G603" s="397" t="s">
        <v>221</v>
      </c>
      <c r="H603" s="398">
        <v>1.131</v>
      </c>
      <c r="I603" s="399">
        <v>668.7</v>
      </c>
      <c r="J603" s="561">
        <f>ROUND(I603*H603,2)</f>
        <v>756.3</v>
      </c>
      <c r="K603" s="561"/>
      <c r="L603" s="398"/>
      <c r="M603" s="399">
        <v>668.7</v>
      </c>
      <c r="N603" s="613">
        <f>ROUND(M603*L603,2)</f>
        <v>0</v>
      </c>
      <c r="O603" s="401"/>
      <c r="P603" s="399">
        <v>668.7</v>
      </c>
      <c r="Q603" s="400">
        <f>ROUND(P603*O603,2)</f>
        <v>0</v>
      </c>
      <c r="R603" s="601">
        <f t="shared" si="7"/>
        <v>1.131</v>
      </c>
      <c r="S603" s="399">
        <v>668.7</v>
      </c>
      <c r="T603" s="561">
        <f>ROUND(S603*R603,2)</f>
        <v>756.3</v>
      </c>
      <c r="U603" s="548"/>
    </row>
    <row r="604" spans="2:21" s="411" customFormat="1" ht="13.5" hidden="1" outlineLevel="3">
      <c r="B604" s="402"/>
      <c r="C604" s="403"/>
      <c r="D604" s="404" t="s">
        <v>223</v>
      </c>
      <c r="E604" s="407" t="s">
        <v>34</v>
      </c>
      <c r="F604" s="481" t="s">
        <v>1199</v>
      </c>
      <c r="G604" s="403"/>
      <c r="H604" s="407" t="s">
        <v>34</v>
      </c>
      <c r="I604" s="408" t="s">
        <v>34</v>
      </c>
      <c r="J604" s="403"/>
      <c r="K604" s="403"/>
      <c r="L604" s="407"/>
      <c r="M604" s="408" t="s">
        <v>34</v>
      </c>
      <c r="N604" s="403"/>
      <c r="O604" s="410"/>
      <c r="P604" s="408" t="s">
        <v>34</v>
      </c>
      <c r="Q604" s="409"/>
      <c r="R604" s="407" t="e">
        <f t="shared" si="7"/>
        <v>#VALUE!</v>
      </c>
      <c r="S604" s="408" t="s">
        <v>34</v>
      </c>
      <c r="T604" s="403"/>
      <c r="U604" s="562"/>
    </row>
    <row r="605" spans="2:21" s="420" customFormat="1" ht="13.5" hidden="1" outlineLevel="3">
      <c r="B605" s="412"/>
      <c r="C605" s="413"/>
      <c r="D605" s="404" t="s">
        <v>223</v>
      </c>
      <c r="E605" s="462" t="s">
        <v>34</v>
      </c>
      <c r="F605" s="480" t="s">
        <v>1200</v>
      </c>
      <c r="G605" s="413"/>
      <c r="H605" s="416">
        <v>1.131</v>
      </c>
      <c r="I605" s="417" t="s">
        <v>34</v>
      </c>
      <c r="J605" s="413"/>
      <c r="K605" s="413"/>
      <c r="L605" s="416"/>
      <c r="M605" s="417" t="s">
        <v>34</v>
      </c>
      <c r="N605" s="413"/>
      <c r="O605" s="419"/>
      <c r="P605" s="417" t="s">
        <v>34</v>
      </c>
      <c r="Q605" s="418"/>
      <c r="R605" s="416">
        <f t="shared" si="7"/>
        <v>1.131</v>
      </c>
      <c r="S605" s="417" t="s">
        <v>34</v>
      </c>
      <c r="T605" s="413"/>
      <c r="U605" s="563"/>
    </row>
    <row r="606" spans="2:21" s="521" customFormat="1" ht="22.5" customHeight="1" outlineLevel="2" collapsed="1">
      <c r="B606" s="520"/>
      <c r="C606" s="466" t="s">
        <v>891</v>
      </c>
      <c r="D606" s="466" t="s">
        <v>218</v>
      </c>
      <c r="E606" s="467" t="s">
        <v>1202</v>
      </c>
      <c r="F606" s="574" t="s">
        <v>1203</v>
      </c>
      <c r="G606" s="469" t="s">
        <v>221</v>
      </c>
      <c r="H606" s="470">
        <v>3.384</v>
      </c>
      <c r="I606" s="399">
        <v>2619.2</v>
      </c>
      <c r="J606" s="575">
        <f>ROUND(I606*H606,2)</f>
        <v>8863.37</v>
      </c>
      <c r="K606" s="575"/>
      <c r="L606" s="470"/>
      <c r="M606" s="399">
        <v>2619.2</v>
      </c>
      <c r="N606" s="614">
        <f>ROUND(M606*L606,2)</f>
        <v>0</v>
      </c>
      <c r="O606" s="474"/>
      <c r="P606" s="399">
        <v>2619.2</v>
      </c>
      <c r="Q606" s="471">
        <f>ROUND(P606*O606,2)</f>
        <v>0</v>
      </c>
      <c r="R606" s="602">
        <f t="shared" si="7"/>
        <v>3.384</v>
      </c>
      <c r="S606" s="399">
        <v>2619.2</v>
      </c>
      <c r="T606" s="575">
        <f>ROUND(S606*R606,2)</f>
        <v>8863.37</v>
      </c>
      <c r="U606" s="577"/>
    </row>
    <row r="607" spans="2:21" s="527" customFormat="1" ht="13.5" hidden="1" outlineLevel="3">
      <c r="B607" s="525"/>
      <c r="C607" s="502"/>
      <c r="D607" s="496" t="s">
        <v>223</v>
      </c>
      <c r="E607" s="526" t="s">
        <v>34</v>
      </c>
      <c r="F607" s="576" t="s">
        <v>2736</v>
      </c>
      <c r="G607" s="502"/>
      <c r="H607" s="505">
        <v>3.384</v>
      </c>
      <c r="I607" s="417" t="s">
        <v>34</v>
      </c>
      <c r="J607" s="502"/>
      <c r="K607" s="502"/>
      <c r="L607" s="505"/>
      <c r="M607" s="417" t="s">
        <v>34</v>
      </c>
      <c r="N607" s="502"/>
      <c r="O607" s="507"/>
      <c r="P607" s="417" t="s">
        <v>34</v>
      </c>
      <c r="Q607" s="506"/>
      <c r="R607" s="505">
        <f t="shared" si="7"/>
        <v>3.384</v>
      </c>
      <c r="S607" s="417" t="s">
        <v>34</v>
      </c>
      <c r="T607" s="502"/>
      <c r="U607" s="581"/>
    </row>
    <row r="608" spans="2:21" s="586" customFormat="1" ht="13.5" hidden="1" outlineLevel="3">
      <c r="B608" s="582"/>
      <c r="C608" s="508"/>
      <c r="D608" s="496" t="s">
        <v>223</v>
      </c>
      <c r="E608" s="583" t="s">
        <v>1205</v>
      </c>
      <c r="F608" s="584" t="s">
        <v>238</v>
      </c>
      <c r="G608" s="508"/>
      <c r="H608" s="511">
        <v>3.384</v>
      </c>
      <c r="I608" s="450" t="s">
        <v>34</v>
      </c>
      <c r="J608" s="508"/>
      <c r="K608" s="508"/>
      <c r="L608" s="511"/>
      <c r="M608" s="450" t="s">
        <v>34</v>
      </c>
      <c r="N608" s="508"/>
      <c r="O608" s="513"/>
      <c r="P608" s="450" t="s">
        <v>34</v>
      </c>
      <c r="Q608" s="512"/>
      <c r="R608" s="511">
        <f t="shared" si="7"/>
        <v>3.384</v>
      </c>
      <c r="S608" s="450" t="s">
        <v>34</v>
      </c>
      <c r="T608" s="508"/>
      <c r="U608" s="585"/>
    </row>
    <row r="609" spans="2:21" s="521" customFormat="1" ht="22.5" customHeight="1" outlineLevel="2" collapsed="1">
      <c r="B609" s="520"/>
      <c r="C609" s="466" t="s">
        <v>907</v>
      </c>
      <c r="D609" s="466" t="s">
        <v>218</v>
      </c>
      <c r="E609" s="467" t="s">
        <v>1207</v>
      </c>
      <c r="F609" s="574" t="s">
        <v>1208</v>
      </c>
      <c r="G609" s="469" t="s">
        <v>366</v>
      </c>
      <c r="H609" s="470">
        <v>36</v>
      </c>
      <c r="I609" s="399">
        <v>139.3</v>
      </c>
      <c r="J609" s="575">
        <f>ROUND(I609*H609,2)</f>
        <v>5014.8</v>
      </c>
      <c r="K609" s="575"/>
      <c r="L609" s="470"/>
      <c r="M609" s="399">
        <v>139.3</v>
      </c>
      <c r="N609" s="614">
        <f>ROUND(M609*L609,2)</f>
        <v>0</v>
      </c>
      <c r="O609" s="474"/>
      <c r="P609" s="399">
        <v>139.3</v>
      </c>
      <c r="Q609" s="471">
        <f>ROUND(P609*O609,2)</f>
        <v>0</v>
      </c>
      <c r="R609" s="602">
        <f t="shared" si="7"/>
        <v>36</v>
      </c>
      <c r="S609" s="399">
        <v>139.3</v>
      </c>
      <c r="T609" s="575">
        <f>ROUND(S609*R609,2)</f>
        <v>5014.8</v>
      </c>
      <c r="U609" s="577"/>
    </row>
    <row r="610" spans="2:21" s="420" customFormat="1" ht="13.5" hidden="1" outlineLevel="3">
      <c r="B610" s="412"/>
      <c r="C610" s="413"/>
      <c r="D610" s="404" t="s">
        <v>223</v>
      </c>
      <c r="E610" s="462" t="s">
        <v>34</v>
      </c>
      <c r="F610" s="480" t="s">
        <v>120</v>
      </c>
      <c r="G610" s="413"/>
      <c r="H610" s="416">
        <v>36</v>
      </c>
      <c r="I610" s="417" t="s">
        <v>34</v>
      </c>
      <c r="J610" s="413"/>
      <c r="K610" s="413"/>
      <c r="L610" s="416"/>
      <c r="M610" s="417" t="s">
        <v>34</v>
      </c>
      <c r="N610" s="413"/>
      <c r="O610" s="419"/>
      <c r="P610" s="417" t="s">
        <v>34</v>
      </c>
      <c r="Q610" s="418"/>
      <c r="R610" s="416">
        <f t="shared" si="7"/>
        <v>36</v>
      </c>
      <c r="S610" s="417" t="s">
        <v>34</v>
      </c>
      <c r="T610" s="413"/>
      <c r="U610" s="563"/>
    </row>
    <row r="611" spans="2:21" s="390" customFormat="1" ht="29.85" customHeight="1" outlineLevel="1">
      <c r="B611" s="384"/>
      <c r="C611" s="385"/>
      <c r="D611" s="386" t="s">
        <v>71</v>
      </c>
      <c r="E611" s="391" t="s">
        <v>83</v>
      </c>
      <c r="F611" s="391" t="s">
        <v>1236</v>
      </c>
      <c r="G611" s="385"/>
      <c r="H611" s="385"/>
      <c r="I611" s="388" t="s">
        <v>34</v>
      </c>
      <c r="J611" s="560">
        <f>SUM(J612:J724)</f>
        <v>2115233.75</v>
      </c>
      <c r="K611" s="560"/>
      <c r="L611" s="385"/>
      <c r="M611" s="388" t="s">
        <v>34</v>
      </c>
      <c r="N611" s="560">
        <f>SUM(N612:N724)</f>
        <v>0</v>
      </c>
      <c r="O611" s="384"/>
      <c r="P611" s="388" t="s">
        <v>34</v>
      </c>
      <c r="Q611" s="393">
        <f>SUM(Q612:Q724)</f>
        <v>0</v>
      </c>
      <c r="R611" s="385"/>
      <c r="S611" s="388" t="s">
        <v>34</v>
      </c>
      <c r="T611" s="560">
        <f>SUM(T612:T724)</f>
        <v>2115233.75</v>
      </c>
      <c r="U611" s="559"/>
    </row>
    <row r="612" spans="2:21" s="320" customFormat="1" ht="31.5" customHeight="1" outlineLevel="2" collapsed="1">
      <c r="B612" s="321"/>
      <c r="C612" s="394" t="s">
        <v>911</v>
      </c>
      <c r="D612" s="394" t="s">
        <v>218</v>
      </c>
      <c r="E612" s="461" t="s">
        <v>1396</v>
      </c>
      <c r="F612" s="479" t="s">
        <v>1397</v>
      </c>
      <c r="G612" s="397" t="s">
        <v>221</v>
      </c>
      <c r="H612" s="398">
        <v>20.645</v>
      </c>
      <c r="I612" s="399">
        <v>1741.5</v>
      </c>
      <c r="J612" s="561">
        <f>ROUND(I612*H612,2)</f>
        <v>35953.27</v>
      </c>
      <c r="K612" s="561"/>
      <c r="L612" s="398"/>
      <c r="M612" s="399">
        <v>1741.5</v>
      </c>
      <c r="N612" s="613">
        <f>ROUND(M612*L612,2)</f>
        <v>0</v>
      </c>
      <c r="O612" s="401"/>
      <c r="P612" s="399">
        <v>1741.5</v>
      </c>
      <c r="Q612" s="400">
        <f>ROUND(P612*O612,2)</f>
        <v>0</v>
      </c>
      <c r="R612" s="601">
        <f t="shared" si="7"/>
        <v>20.645</v>
      </c>
      <c r="S612" s="399">
        <v>1741.5</v>
      </c>
      <c r="T612" s="561">
        <f>ROUND(S612*R612,2)</f>
        <v>35953.27</v>
      </c>
      <c r="U612" s="548"/>
    </row>
    <row r="613" spans="2:21" s="411" customFormat="1" ht="13.5" hidden="1" outlineLevel="3">
      <c r="B613" s="402"/>
      <c r="C613" s="403"/>
      <c r="D613" s="404" t="s">
        <v>223</v>
      </c>
      <c r="E613" s="407" t="s">
        <v>34</v>
      </c>
      <c r="F613" s="481" t="s">
        <v>1398</v>
      </c>
      <c r="G613" s="403"/>
      <c r="H613" s="407" t="s">
        <v>34</v>
      </c>
      <c r="I613" s="408" t="s">
        <v>34</v>
      </c>
      <c r="J613" s="403"/>
      <c r="K613" s="403"/>
      <c r="L613" s="407"/>
      <c r="M613" s="408" t="s">
        <v>34</v>
      </c>
      <c r="N613" s="403"/>
      <c r="O613" s="410"/>
      <c r="P613" s="408" t="s">
        <v>34</v>
      </c>
      <c r="Q613" s="409"/>
      <c r="R613" s="407" t="e">
        <f t="shared" si="7"/>
        <v>#VALUE!</v>
      </c>
      <c r="S613" s="408" t="s">
        <v>34</v>
      </c>
      <c r="T613" s="403"/>
      <c r="U613" s="562"/>
    </row>
    <row r="614" spans="2:21" s="420" customFormat="1" ht="13.5" hidden="1" outlineLevel="3">
      <c r="B614" s="412"/>
      <c r="C614" s="413"/>
      <c r="D614" s="404" t="s">
        <v>223</v>
      </c>
      <c r="E614" s="462" t="s">
        <v>34</v>
      </c>
      <c r="F614" s="480" t="s">
        <v>2737</v>
      </c>
      <c r="G614" s="413"/>
      <c r="H614" s="416">
        <v>13.085</v>
      </c>
      <c r="I614" s="417" t="s">
        <v>34</v>
      </c>
      <c r="J614" s="413"/>
      <c r="K614" s="413"/>
      <c r="L614" s="416"/>
      <c r="M614" s="417" t="s">
        <v>34</v>
      </c>
      <c r="N614" s="413"/>
      <c r="O614" s="419"/>
      <c r="P614" s="417" t="s">
        <v>34</v>
      </c>
      <c r="Q614" s="418"/>
      <c r="R614" s="416">
        <f t="shared" si="7"/>
        <v>13.085</v>
      </c>
      <c r="S614" s="417" t="s">
        <v>34</v>
      </c>
      <c r="T614" s="413"/>
      <c r="U614" s="563"/>
    </row>
    <row r="615" spans="2:21" s="411" customFormat="1" ht="13.5" hidden="1" outlineLevel="3">
      <c r="B615" s="402"/>
      <c r="C615" s="403"/>
      <c r="D615" s="404" t="s">
        <v>223</v>
      </c>
      <c r="E615" s="407" t="s">
        <v>34</v>
      </c>
      <c r="F615" s="481" t="s">
        <v>1401</v>
      </c>
      <c r="G615" s="403"/>
      <c r="H615" s="407" t="s">
        <v>34</v>
      </c>
      <c r="I615" s="408" t="s">
        <v>34</v>
      </c>
      <c r="J615" s="403"/>
      <c r="K615" s="403"/>
      <c r="L615" s="407"/>
      <c r="M615" s="408" t="s">
        <v>34</v>
      </c>
      <c r="N615" s="403"/>
      <c r="O615" s="410"/>
      <c r="P615" s="408" t="s">
        <v>34</v>
      </c>
      <c r="Q615" s="409"/>
      <c r="R615" s="407" t="e">
        <f t="shared" si="7"/>
        <v>#VALUE!</v>
      </c>
      <c r="S615" s="408" t="s">
        <v>34</v>
      </c>
      <c r="T615" s="403"/>
      <c r="U615" s="562"/>
    </row>
    <row r="616" spans="2:21" s="420" customFormat="1" ht="13.5" hidden="1" outlineLevel="3">
      <c r="B616" s="412"/>
      <c r="C616" s="413"/>
      <c r="D616" s="404" t="s">
        <v>223</v>
      </c>
      <c r="E616" s="462" t="s">
        <v>34</v>
      </c>
      <c r="F616" s="480" t="s">
        <v>2738</v>
      </c>
      <c r="G616" s="413"/>
      <c r="H616" s="416">
        <v>7.56</v>
      </c>
      <c r="I616" s="417" t="s">
        <v>34</v>
      </c>
      <c r="J616" s="413"/>
      <c r="K616" s="413"/>
      <c r="L616" s="416"/>
      <c r="M616" s="417" t="s">
        <v>34</v>
      </c>
      <c r="N616" s="413"/>
      <c r="O616" s="419"/>
      <c r="P616" s="417" t="s">
        <v>34</v>
      </c>
      <c r="Q616" s="418"/>
      <c r="R616" s="416">
        <f t="shared" si="7"/>
        <v>7.56</v>
      </c>
      <c r="S616" s="417" t="s">
        <v>34</v>
      </c>
      <c r="T616" s="413"/>
      <c r="U616" s="563"/>
    </row>
    <row r="617" spans="2:21" s="429" customFormat="1" ht="13.5" hidden="1" outlineLevel="3">
      <c r="B617" s="421"/>
      <c r="C617" s="422"/>
      <c r="D617" s="404" t="s">
        <v>223</v>
      </c>
      <c r="E617" s="464" t="s">
        <v>34</v>
      </c>
      <c r="F617" s="566" t="s">
        <v>227</v>
      </c>
      <c r="G617" s="422"/>
      <c r="H617" s="425">
        <v>20.645</v>
      </c>
      <c r="I617" s="426" t="s">
        <v>34</v>
      </c>
      <c r="J617" s="422"/>
      <c r="K617" s="422"/>
      <c r="L617" s="425"/>
      <c r="M617" s="426" t="s">
        <v>34</v>
      </c>
      <c r="N617" s="422"/>
      <c r="O617" s="428"/>
      <c r="P617" s="426" t="s">
        <v>34</v>
      </c>
      <c r="Q617" s="427"/>
      <c r="R617" s="425">
        <f t="shared" si="7"/>
        <v>20.645</v>
      </c>
      <c r="S617" s="426" t="s">
        <v>34</v>
      </c>
      <c r="T617" s="422"/>
      <c r="U617" s="567"/>
    </row>
    <row r="618" spans="2:21" s="320" customFormat="1" ht="22.5" customHeight="1" outlineLevel="2" collapsed="1">
      <c r="B618" s="321"/>
      <c r="C618" s="394" t="s">
        <v>915</v>
      </c>
      <c r="D618" s="394" t="s">
        <v>218</v>
      </c>
      <c r="E618" s="461" t="s">
        <v>2739</v>
      </c>
      <c r="F618" s="479" t="s">
        <v>2740</v>
      </c>
      <c r="G618" s="397" t="s">
        <v>221</v>
      </c>
      <c r="H618" s="398">
        <v>23.662</v>
      </c>
      <c r="I618" s="399">
        <v>3099.9</v>
      </c>
      <c r="J618" s="561">
        <f>ROUND(I618*H618,2)</f>
        <v>73349.83</v>
      </c>
      <c r="K618" s="561"/>
      <c r="L618" s="398"/>
      <c r="M618" s="399">
        <v>3099.9</v>
      </c>
      <c r="N618" s="613">
        <f>ROUND(M618*L618,2)</f>
        <v>0</v>
      </c>
      <c r="O618" s="401"/>
      <c r="P618" s="399">
        <v>3099.9</v>
      </c>
      <c r="Q618" s="400">
        <f>ROUND(P618*O618,2)</f>
        <v>0</v>
      </c>
      <c r="R618" s="601">
        <f t="shared" si="7"/>
        <v>23.662</v>
      </c>
      <c r="S618" s="399">
        <v>3099.9</v>
      </c>
      <c r="T618" s="561">
        <f>ROUND(S618*R618,2)</f>
        <v>73349.83</v>
      </c>
      <c r="U618" s="548"/>
    </row>
    <row r="619" spans="2:21" s="411" customFormat="1" ht="13.5" hidden="1" outlineLevel="3">
      <c r="B619" s="402"/>
      <c r="C619" s="403"/>
      <c r="D619" s="404" t="s">
        <v>223</v>
      </c>
      <c r="E619" s="407" t="s">
        <v>34</v>
      </c>
      <c r="F619" s="481" t="s">
        <v>2741</v>
      </c>
      <c r="G619" s="403"/>
      <c r="H619" s="407" t="s">
        <v>34</v>
      </c>
      <c r="I619" s="408" t="s">
        <v>34</v>
      </c>
      <c r="J619" s="403"/>
      <c r="K619" s="403"/>
      <c r="L619" s="407"/>
      <c r="M619" s="408" t="s">
        <v>34</v>
      </c>
      <c r="N619" s="403"/>
      <c r="O619" s="410"/>
      <c r="P619" s="408" t="s">
        <v>34</v>
      </c>
      <c r="Q619" s="409"/>
      <c r="R619" s="407" t="e">
        <f t="shared" si="7"/>
        <v>#VALUE!</v>
      </c>
      <c r="S619" s="408" t="s">
        <v>34</v>
      </c>
      <c r="T619" s="403"/>
      <c r="U619" s="562"/>
    </row>
    <row r="620" spans="2:21" s="420" customFormat="1" ht="13.5" hidden="1" outlineLevel="3">
      <c r="B620" s="412"/>
      <c r="C620" s="413"/>
      <c r="D620" s="404" t="s">
        <v>223</v>
      </c>
      <c r="E620" s="462" t="s">
        <v>34</v>
      </c>
      <c r="F620" s="480" t="s">
        <v>2742</v>
      </c>
      <c r="G620" s="413"/>
      <c r="H620" s="416">
        <v>24.072</v>
      </c>
      <c r="I620" s="417" t="s">
        <v>34</v>
      </c>
      <c r="J620" s="413"/>
      <c r="K620" s="413"/>
      <c r="L620" s="416"/>
      <c r="M620" s="417" t="s">
        <v>34</v>
      </c>
      <c r="N620" s="413"/>
      <c r="O620" s="419"/>
      <c r="P620" s="417" t="s">
        <v>34</v>
      </c>
      <c r="Q620" s="418"/>
      <c r="R620" s="416">
        <f t="shared" si="7"/>
        <v>24.072</v>
      </c>
      <c r="S620" s="417" t="s">
        <v>34</v>
      </c>
      <c r="T620" s="413"/>
      <c r="U620" s="563"/>
    </row>
    <row r="621" spans="2:21" s="411" customFormat="1" ht="13.5" hidden="1" outlineLevel="3">
      <c r="B621" s="402"/>
      <c r="C621" s="403"/>
      <c r="D621" s="404" t="s">
        <v>223</v>
      </c>
      <c r="E621" s="407" t="s">
        <v>34</v>
      </c>
      <c r="F621" s="481" t="s">
        <v>1247</v>
      </c>
      <c r="G621" s="403"/>
      <c r="H621" s="407" t="s">
        <v>34</v>
      </c>
      <c r="I621" s="408" t="s">
        <v>34</v>
      </c>
      <c r="J621" s="403"/>
      <c r="K621" s="403"/>
      <c r="L621" s="407"/>
      <c r="M621" s="408" t="s">
        <v>34</v>
      </c>
      <c r="N621" s="403"/>
      <c r="O621" s="410"/>
      <c r="P621" s="408" t="s">
        <v>34</v>
      </c>
      <c r="Q621" s="409"/>
      <c r="R621" s="407" t="e">
        <f t="shared" si="7"/>
        <v>#VALUE!</v>
      </c>
      <c r="S621" s="408" t="s">
        <v>34</v>
      </c>
      <c r="T621" s="403"/>
      <c r="U621" s="562"/>
    </row>
    <row r="622" spans="2:21" s="420" customFormat="1" ht="13.5" hidden="1" outlineLevel="3">
      <c r="B622" s="412"/>
      <c r="C622" s="413"/>
      <c r="D622" s="404" t="s">
        <v>223</v>
      </c>
      <c r="E622" s="462" t="s">
        <v>34</v>
      </c>
      <c r="F622" s="480" t="s">
        <v>2743</v>
      </c>
      <c r="G622" s="413"/>
      <c r="H622" s="416">
        <v>-0.162</v>
      </c>
      <c r="I622" s="417" t="s">
        <v>34</v>
      </c>
      <c r="J622" s="413"/>
      <c r="K622" s="413"/>
      <c r="L622" s="416"/>
      <c r="M622" s="417" t="s">
        <v>34</v>
      </c>
      <c r="N622" s="413"/>
      <c r="O622" s="419"/>
      <c r="P622" s="417" t="s">
        <v>34</v>
      </c>
      <c r="Q622" s="418"/>
      <c r="R622" s="416">
        <f t="shared" si="7"/>
        <v>-0.162</v>
      </c>
      <c r="S622" s="417" t="s">
        <v>34</v>
      </c>
      <c r="T622" s="413"/>
      <c r="U622" s="563"/>
    </row>
    <row r="623" spans="2:21" s="420" customFormat="1" ht="13.5" hidden="1" outlineLevel="3">
      <c r="B623" s="412"/>
      <c r="C623" s="413"/>
      <c r="D623" s="404" t="s">
        <v>223</v>
      </c>
      <c r="E623" s="462" t="s">
        <v>34</v>
      </c>
      <c r="F623" s="480" t="s">
        <v>2744</v>
      </c>
      <c r="G623" s="413"/>
      <c r="H623" s="416">
        <v>-1.178</v>
      </c>
      <c r="I623" s="417" t="s">
        <v>34</v>
      </c>
      <c r="J623" s="413"/>
      <c r="K623" s="413"/>
      <c r="L623" s="416"/>
      <c r="M623" s="417" t="s">
        <v>34</v>
      </c>
      <c r="N623" s="413"/>
      <c r="O623" s="419"/>
      <c r="P623" s="417" t="s">
        <v>34</v>
      </c>
      <c r="Q623" s="418"/>
      <c r="R623" s="416">
        <f aca="true" t="shared" si="8" ref="R623:R686">H623+L623+O623</f>
        <v>-1.178</v>
      </c>
      <c r="S623" s="417" t="s">
        <v>34</v>
      </c>
      <c r="T623" s="413"/>
      <c r="U623" s="563"/>
    </row>
    <row r="624" spans="2:21" s="420" customFormat="1" ht="13.5" hidden="1" outlineLevel="3">
      <c r="B624" s="412"/>
      <c r="C624" s="413"/>
      <c r="D624" s="404" t="s">
        <v>223</v>
      </c>
      <c r="E624" s="462" t="s">
        <v>34</v>
      </c>
      <c r="F624" s="480" t="s">
        <v>2745</v>
      </c>
      <c r="G624" s="413"/>
      <c r="H624" s="416">
        <v>-0.96</v>
      </c>
      <c r="I624" s="417" t="s">
        <v>34</v>
      </c>
      <c r="J624" s="413"/>
      <c r="K624" s="413"/>
      <c r="L624" s="416"/>
      <c r="M624" s="417" t="s">
        <v>34</v>
      </c>
      <c r="N624" s="413"/>
      <c r="O624" s="419"/>
      <c r="P624" s="417" t="s">
        <v>34</v>
      </c>
      <c r="Q624" s="418"/>
      <c r="R624" s="416">
        <f t="shared" si="8"/>
        <v>-0.96</v>
      </c>
      <c r="S624" s="417" t="s">
        <v>34</v>
      </c>
      <c r="T624" s="413"/>
      <c r="U624" s="563"/>
    </row>
    <row r="625" spans="2:21" s="411" customFormat="1" ht="13.5" hidden="1" outlineLevel="3">
      <c r="B625" s="402"/>
      <c r="C625" s="403"/>
      <c r="D625" s="404" t="s">
        <v>223</v>
      </c>
      <c r="E625" s="407" t="s">
        <v>34</v>
      </c>
      <c r="F625" s="481" t="s">
        <v>2746</v>
      </c>
      <c r="G625" s="403"/>
      <c r="H625" s="407" t="s">
        <v>34</v>
      </c>
      <c r="I625" s="408" t="s">
        <v>34</v>
      </c>
      <c r="J625" s="403"/>
      <c r="K625" s="403"/>
      <c r="L625" s="407"/>
      <c r="M625" s="408" t="s">
        <v>34</v>
      </c>
      <c r="N625" s="403"/>
      <c r="O625" s="410"/>
      <c r="P625" s="408" t="s">
        <v>34</v>
      </c>
      <c r="Q625" s="409"/>
      <c r="R625" s="407" t="e">
        <f t="shared" si="8"/>
        <v>#VALUE!</v>
      </c>
      <c r="S625" s="408" t="s">
        <v>34</v>
      </c>
      <c r="T625" s="403"/>
      <c r="U625" s="562"/>
    </row>
    <row r="626" spans="2:21" s="420" customFormat="1" ht="13.5" hidden="1" outlineLevel="3">
      <c r="B626" s="412"/>
      <c r="C626" s="413"/>
      <c r="D626" s="404" t="s">
        <v>223</v>
      </c>
      <c r="E626" s="462" t="s">
        <v>34</v>
      </c>
      <c r="F626" s="480" t="s">
        <v>2747</v>
      </c>
      <c r="G626" s="413"/>
      <c r="H626" s="416">
        <v>1.89</v>
      </c>
      <c r="I626" s="417" t="s">
        <v>34</v>
      </c>
      <c r="J626" s="413"/>
      <c r="K626" s="413"/>
      <c r="L626" s="416"/>
      <c r="M626" s="417" t="s">
        <v>34</v>
      </c>
      <c r="N626" s="413"/>
      <c r="O626" s="419"/>
      <c r="P626" s="417" t="s">
        <v>34</v>
      </c>
      <c r="Q626" s="418"/>
      <c r="R626" s="416">
        <f t="shared" si="8"/>
        <v>1.89</v>
      </c>
      <c r="S626" s="417" t="s">
        <v>34</v>
      </c>
      <c r="T626" s="413"/>
      <c r="U626" s="563"/>
    </row>
    <row r="627" spans="2:21" s="429" customFormat="1" ht="13.5" hidden="1" outlineLevel="3">
      <c r="B627" s="421"/>
      <c r="C627" s="422"/>
      <c r="D627" s="404" t="s">
        <v>223</v>
      </c>
      <c r="E627" s="464" t="s">
        <v>34</v>
      </c>
      <c r="F627" s="566" t="s">
        <v>227</v>
      </c>
      <c r="G627" s="422"/>
      <c r="H627" s="425">
        <v>23.662</v>
      </c>
      <c r="I627" s="426" t="s">
        <v>34</v>
      </c>
      <c r="J627" s="422"/>
      <c r="K627" s="422"/>
      <c r="L627" s="425"/>
      <c r="M627" s="426" t="s">
        <v>34</v>
      </c>
      <c r="N627" s="422"/>
      <c r="O627" s="428"/>
      <c r="P627" s="426" t="s">
        <v>34</v>
      </c>
      <c r="Q627" s="427"/>
      <c r="R627" s="425">
        <f t="shared" si="8"/>
        <v>23.662</v>
      </c>
      <c r="S627" s="426" t="s">
        <v>34</v>
      </c>
      <c r="T627" s="422"/>
      <c r="U627" s="567"/>
    </row>
    <row r="628" spans="2:21" s="320" customFormat="1" ht="22.5" customHeight="1" outlineLevel="2" collapsed="1">
      <c r="B628" s="321"/>
      <c r="C628" s="394" t="s">
        <v>919</v>
      </c>
      <c r="D628" s="394" t="s">
        <v>218</v>
      </c>
      <c r="E628" s="461" t="s">
        <v>1238</v>
      </c>
      <c r="F628" s="479" t="s">
        <v>1239</v>
      </c>
      <c r="G628" s="397" t="s">
        <v>221</v>
      </c>
      <c r="H628" s="398">
        <v>162.983</v>
      </c>
      <c r="I628" s="399">
        <v>3099.9</v>
      </c>
      <c r="J628" s="561">
        <f>ROUND(I628*H628,2)</f>
        <v>505231</v>
      </c>
      <c r="K628" s="561"/>
      <c r="L628" s="398"/>
      <c r="M628" s="399">
        <v>3099.9</v>
      </c>
      <c r="N628" s="613">
        <f>ROUND(M628*L628,2)</f>
        <v>0</v>
      </c>
      <c r="O628" s="401"/>
      <c r="P628" s="399">
        <v>3099.9</v>
      </c>
      <c r="Q628" s="400">
        <f>ROUND(P628*O628,2)</f>
        <v>0</v>
      </c>
      <c r="R628" s="601">
        <f t="shared" si="8"/>
        <v>162.983</v>
      </c>
      <c r="S628" s="399">
        <v>3099.9</v>
      </c>
      <c r="T628" s="561">
        <f>ROUND(S628*R628,2)</f>
        <v>505231</v>
      </c>
      <c r="U628" s="548"/>
    </row>
    <row r="629" spans="2:21" s="411" customFormat="1" ht="13.5" hidden="1" outlineLevel="3">
      <c r="B629" s="402"/>
      <c r="C629" s="403"/>
      <c r="D629" s="404" t="s">
        <v>223</v>
      </c>
      <c r="E629" s="407" t="s">
        <v>34</v>
      </c>
      <c r="F629" s="481" t="s">
        <v>2651</v>
      </c>
      <c r="G629" s="403"/>
      <c r="H629" s="407" t="s">
        <v>34</v>
      </c>
      <c r="I629" s="408" t="s">
        <v>34</v>
      </c>
      <c r="J629" s="403"/>
      <c r="K629" s="403"/>
      <c r="L629" s="407"/>
      <c r="M629" s="408" t="s">
        <v>34</v>
      </c>
      <c r="N629" s="403"/>
      <c r="O629" s="410"/>
      <c r="P629" s="408" t="s">
        <v>34</v>
      </c>
      <c r="Q629" s="409"/>
      <c r="R629" s="407" t="e">
        <f t="shared" si="8"/>
        <v>#VALUE!</v>
      </c>
      <c r="S629" s="408" t="s">
        <v>34</v>
      </c>
      <c r="T629" s="403"/>
      <c r="U629" s="562"/>
    </row>
    <row r="630" spans="2:21" s="420" customFormat="1" ht="13.5" hidden="1" outlineLevel="3">
      <c r="B630" s="412"/>
      <c r="C630" s="413"/>
      <c r="D630" s="404" t="s">
        <v>223</v>
      </c>
      <c r="E630" s="462" t="s">
        <v>34</v>
      </c>
      <c r="F630" s="480" t="s">
        <v>2748</v>
      </c>
      <c r="G630" s="413"/>
      <c r="H630" s="416">
        <v>68.539</v>
      </c>
      <c r="I630" s="417" t="s">
        <v>34</v>
      </c>
      <c r="J630" s="413"/>
      <c r="K630" s="413"/>
      <c r="L630" s="416"/>
      <c r="M630" s="417" t="s">
        <v>34</v>
      </c>
      <c r="N630" s="413"/>
      <c r="O630" s="419"/>
      <c r="P630" s="417" t="s">
        <v>34</v>
      </c>
      <c r="Q630" s="418"/>
      <c r="R630" s="416">
        <f t="shared" si="8"/>
        <v>68.539</v>
      </c>
      <c r="S630" s="417" t="s">
        <v>34</v>
      </c>
      <c r="T630" s="413"/>
      <c r="U630" s="563"/>
    </row>
    <row r="631" spans="2:21" s="411" customFormat="1" ht="13.5" hidden="1" outlineLevel="3">
      <c r="B631" s="402"/>
      <c r="C631" s="403"/>
      <c r="D631" s="404" t="s">
        <v>223</v>
      </c>
      <c r="E631" s="407" t="s">
        <v>34</v>
      </c>
      <c r="F631" s="481" t="s">
        <v>1242</v>
      </c>
      <c r="G631" s="403"/>
      <c r="H631" s="407" t="s">
        <v>34</v>
      </c>
      <c r="I631" s="408" t="s">
        <v>34</v>
      </c>
      <c r="J631" s="403"/>
      <c r="K631" s="403"/>
      <c r="L631" s="407"/>
      <c r="M631" s="408" t="s">
        <v>34</v>
      </c>
      <c r="N631" s="403"/>
      <c r="O631" s="410"/>
      <c r="P631" s="408" t="s">
        <v>34</v>
      </c>
      <c r="Q631" s="409"/>
      <c r="R631" s="407" t="e">
        <f t="shared" si="8"/>
        <v>#VALUE!</v>
      </c>
      <c r="S631" s="408" t="s">
        <v>34</v>
      </c>
      <c r="T631" s="403"/>
      <c r="U631" s="562"/>
    </row>
    <row r="632" spans="2:21" s="420" customFormat="1" ht="13.5" hidden="1" outlineLevel="3">
      <c r="B632" s="412"/>
      <c r="C632" s="413"/>
      <c r="D632" s="404" t="s">
        <v>223</v>
      </c>
      <c r="E632" s="462" t="s">
        <v>34</v>
      </c>
      <c r="F632" s="480" t="s">
        <v>2749</v>
      </c>
      <c r="G632" s="413"/>
      <c r="H632" s="416">
        <v>3.344</v>
      </c>
      <c r="I632" s="417" t="s">
        <v>34</v>
      </c>
      <c r="J632" s="413"/>
      <c r="K632" s="413"/>
      <c r="L632" s="416"/>
      <c r="M632" s="417" t="s">
        <v>34</v>
      </c>
      <c r="N632" s="413"/>
      <c r="O632" s="419"/>
      <c r="P632" s="417" t="s">
        <v>34</v>
      </c>
      <c r="Q632" s="418"/>
      <c r="R632" s="416">
        <f t="shared" si="8"/>
        <v>3.344</v>
      </c>
      <c r="S632" s="417" t="s">
        <v>34</v>
      </c>
      <c r="T632" s="413"/>
      <c r="U632" s="563"/>
    </row>
    <row r="633" spans="2:21" s="445" customFormat="1" ht="13.5" hidden="1" outlineLevel="3">
      <c r="B633" s="444"/>
      <c r="C633" s="446"/>
      <c r="D633" s="404" t="s">
        <v>223</v>
      </c>
      <c r="E633" s="463" t="s">
        <v>34</v>
      </c>
      <c r="F633" s="564" t="s">
        <v>238</v>
      </c>
      <c r="G633" s="446"/>
      <c r="H633" s="449">
        <v>71.883</v>
      </c>
      <c r="I633" s="450" t="s">
        <v>34</v>
      </c>
      <c r="J633" s="446"/>
      <c r="K633" s="446"/>
      <c r="L633" s="449"/>
      <c r="M633" s="450" t="s">
        <v>34</v>
      </c>
      <c r="N633" s="446"/>
      <c r="O633" s="452"/>
      <c r="P633" s="450" t="s">
        <v>34</v>
      </c>
      <c r="Q633" s="451"/>
      <c r="R633" s="449">
        <f t="shared" si="8"/>
        <v>71.883</v>
      </c>
      <c r="S633" s="450" t="s">
        <v>34</v>
      </c>
      <c r="T633" s="446"/>
      <c r="U633" s="565"/>
    </row>
    <row r="634" spans="2:21" s="411" customFormat="1" ht="13.5" hidden="1" outlineLevel="3">
      <c r="B634" s="402"/>
      <c r="C634" s="403"/>
      <c r="D634" s="404" t="s">
        <v>223</v>
      </c>
      <c r="E634" s="407" t="s">
        <v>34</v>
      </c>
      <c r="F634" s="481" t="s">
        <v>2750</v>
      </c>
      <c r="G634" s="403"/>
      <c r="H634" s="407" t="s">
        <v>34</v>
      </c>
      <c r="I634" s="408" t="s">
        <v>34</v>
      </c>
      <c r="J634" s="403"/>
      <c r="K634" s="403"/>
      <c r="L634" s="407"/>
      <c r="M634" s="408" t="s">
        <v>34</v>
      </c>
      <c r="N634" s="403"/>
      <c r="O634" s="410"/>
      <c r="P634" s="408" t="s">
        <v>34</v>
      </c>
      <c r="Q634" s="409"/>
      <c r="R634" s="407" t="e">
        <f t="shared" si="8"/>
        <v>#VALUE!</v>
      </c>
      <c r="S634" s="408" t="s">
        <v>34</v>
      </c>
      <c r="T634" s="403"/>
      <c r="U634" s="562"/>
    </row>
    <row r="635" spans="2:21" s="420" customFormat="1" ht="13.5" hidden="1" outlineLevel="3">
      <c r="B635" s="412"/>
      <c r="C635" s="413"/>
      <c r="D635" s="404" t="s">
        <v>223</v>
      </c>
      <c r="E635" s="462" t="s">
        <v>34</v>
      </c>
      <c r="F635" s="480" t="s">
        <v>2751</v>
      </c>
      <c r="G635" s="413"/>
      <c r="H635" s="416">
        <v>83.44</v>
      </c>
      <c r="I635" s="417" t="s">
        <v>34</v>
      </c>
      <c r="J635" s="413"/>
      <c r="K635" s="413"/>
      <c r="L635" s="416"/>
      <c r="M635" s="417" t="s">
        <v>34</v>
      </c>
      <c r="N635" s="413"/>
      <c r="O635" s="419"/>
      <c r="P635" s="417" t="s">
        <v>34</v>
      </c>
      <c r="Q635" s="418"/>
      <c r="R635" s="416">
        <f t="shared" si="8"/>
        <v>83.44</v>
      </c>
      <c r="S635" s="417" t="s">
        <v>34</v>
      </c>
      <c r="T635" s="413"/>
      <c r="U635" s="563"/>
    </row>
    <row r="636" spans="2:21" s="445" customFormat="1" ht="13.5" hidden="1" outlineLevel="3">
      <c r="B636" s="444"/>
      <c r="C636" s="446"/>
      <c r="D636" s="404" t="s">
        <v>223</v>
      </c>
      <c r="E636" s="463" t="s">
        <v>34</v>
      </c>
      <c r="F636" s="564" t="s">
        <v>238</v>
      </c>
      <c r="G636" s="446"/>
      <c r="H636" s="449">
        <v>83.44</v>
      </c>
      <c r="I636" s="450" t="s">
        <v>34</v>
      </c>
      <c r="J636" s="446"/>
      <c r="K636" s="446"/>
      <c r="L636" s="449"/>
      <c r="M636" s="450" t="s">
        <v>34</v>
      </c>
      <c r="N636" s="446"/>
      <c r="O636" s="452"/>
      <c r="P636" s="450" t="s">
        <v>34</v>
      </c>
      <c r="Q636" s="451"/>
      <c r="R636" s="449">
        <f t="shared" si="8"/>
        <v>83.44</v>
      </c>
      <c r="S636" s="450" t="s">
        <v>34</v>
      </c>
      <c r="T636" s="446"/>
      <c r="U636" s="565"/>
    </row>
    <row r="637" spans="2:21" s="411" customFormat="1" ht="13.5" hidden="1" outlineLevel="3">
      <c r="B637" s="402"/>
      <c r="C637" s="403"/>
      <c r="D637" s="404" t="s">
        <v>223</v>
      </c>
      <c r="E637" s="407" t="s">
        <v>34</v>
      </c>
      <c r="F637" s="481" t="s">
        <v>1253</v>
      </c>
      <c r="G637" s="403"/>
      <c r="H637" s="407" t="s">
        <v>34</v>
      </c>
      <c r="I637" s="408" t="s">
        <v>34</v>
      </c>
      <c r="J637" s="403"/>
      <c r="K637" s="403"/>
      <c r="L637" s="407"/>
      <c r="M637" s="408" t="s">
        <v>34</v>
      </c>
      <c r="N637" s="403"/>
      <c r="O637" s="410"/>
      <c r="P637" s="408" t="s">
        <v>34</v>
      </c>
      <c r="Q637" s="409"/>
      <c r="R637" s="407" t="e">
        <f t="shared" si="8"/>
        <v>#VALUE!</v>
      </c>
      <c r="S637" s="408" t="s">
        <v>34</v>
      </c>
      <c r="T637" s="403"/>
      <c r="U637" s="562"/>
    </row>
    <row r="638" spans="2:21" s="420" customFormat="1" ht="13.5" hidden="1" outlineLevel="3">
      <c r="B638" s="412"/>
      <c r="C638" s="413"/>
      <c r="D638" s="404" t="s">
        <v>223</v>
      </c>
      <c r="E638" s="462" t="s">
        <v>34</v>
      </c>
      <c r="F638" s="480" t="s">
        <v>2752</v>
      </c>
      <c r="G638" s="413"/>
      <c r="H638" s="416">
        <v>4.9</v>
      </c>
      <c r="I638" s="417" t="s">
        <v>34</v>
      </c>
      <c r="J638" s="413"/>
      <c r="K638" s="413"/>
      <c r="L638" s="416"/>
      <c r="M638" s="417" t="s">
        <v>34</v>
      </c>
      <c r="N638" s="413"/>
      <c r="O638" s="419"/>
      <c r="P638" s="417" t="s">
        <v>34</v>
      </c>
      <c r="Q638" s="418"/>
      <c r="R638" s="416">
        <f t="shared" si="8"/>
        <v>4.9</v>
      </c>
      <c r="S638" s="417" t="s">
        <v>34</v>
      </c>
      <c r="T638" s="413"/>
      <c r="U638" s="563"/>
    </row>
    <row r="639" spans="2:21" s="411" customFormat="1" ht="13.5" hidden="1" outlineLevel="3">
      <c r="B639" s="402"/>
      <c r="C639" s="403"/>
      <c r="D639" s="404" t="s">
        <v>223</v>
      </c>
      <c r="E639" s="407" t="s">
        <v>34</v>
      </c>
      <c r="F639" s="481" t="s">
        <v>2753</v>
      </c>
      <c r="G639" s="403"/>
      <c r="H639" s="407" t="s">
        <v>34</v>
      </c>
      <c r="I639" s="408" t="s">
        <v>34</v>
      </c>
      <c r="J639" s="403"/>
      <c r="K639" s="403"/>
      <c r="L639" s="407"/>
      <c r="M639" s="408" t="s">
        <v>34</v>
      </c>
      <c r="N639" s="403"/>
      <c r="O639" s="410"/>
      <c r="P639" s="408" t="s">
        <v>34</v>
      </c>
      <c r="Q639" s="409"/>
      <c r="R639" s="407" t="e">
        <f t="shared" si="8"/>
        <v>#VALUE!</v>
      </c>
      <c r="S639" s="408" t="s">
        <v>34</v>
      </c>
      <c r="T639" s="403"/>
      <c r="U639" s="562"/>
    </row>
    <row r="640" spans="2:21" s="420" customFormat="1" ht="13.5" hidden="1" outlineLevel="3">
      <c r="B640" s="412"/>
      <c r="C640" s="413"/>
      <c r="D640" s="404" t="s">
        <v>223</v>
      </c>
      <c r="E640" s="462" t="s">
        <v>34</v>
      </c>
      <c r="F640" s="480" t="s">
        <v>2754</v>
      </c>
      <c r="G640" s="413"/>
      <c r="H640" s="416">
        <v>3.36</v>
      </c>
      <c r="I640" s="417" t="s">
        <v>34</v>
      </c>
      <c r="J640" s="413"/>
      <c r="K640" s="413"/>
      <c r="L640" s="416"/>
      <c r="M640" s="417" t="s">
        <v>34</v>
      </c>
      <c r="N640" s="413"/>
      <c r="O640" s="419"/>
      <c r="P640" s="417" t="s">
        <v>34</v>
      </c>
      <c r="Q640" s="418"/>
      <c r="R640" s="416">
        <f t="shared" si="8"/>
        <v>3.36</v>
      </c>
      <c r="S640" s="417" t="s">
        <v>34</v>
      </c>
      <c r="T640" s="413"/>
      <c r="U640" s="563"/>
    </row>
    <row r="641" spans="2:21" s="445" customFormat="1" ht="13.5" hidden="1" outlineLevel="3">
      <c r="B641" s="444"/>
      <c r="C641" s="446"/>
      <c r="D641" s="404" t="s">
        <v>223</v>
      </c>
      <c r="E641" s="463" t="s">
        <v>34</v>
      </c>
      <c r="F641" s="564" t="s">
        <v>238</v>
      </c>
      <c r="G641" s="446"/>
      <c r="H641" s="449">
        <v>8.26</v>
      </c>
      <c r="I641" s="450" t="s">
        <v>34</v>
      </c>
      <c r="J641" s="446"/>
      <c r="K641" s="446"/>
      <c r="L641" s="449"/>
      <c r="M641" s="450" t="s">
        <v>34</v>
      </c>
      <c r="N641" s="446"/>
      <c r="O641" s="452"/>
      <c r="P641" s="450" t="s">
        <v>34</v>
      </c>
      <c r="Q641" s="451"/>
      <c r="R641" s="449">
        <f t="shared" si="8"/>
        <v>8.26</v>
      </c>
      <c r="S641" s="450" t="s">
        <v>34</v>
      </c>
      <c r="T641" s="446"/>
      <c r="U641" s="565"/>
    </row>
    <row r="642" spans="2:21" s="411" customFormat="1" ht="13.5" hidden="1" outlineLevel="3">
      <c r="B642" s="402"/>
      <c r="C642" s="403"/>
      <c r="D642" s="404" t="s">
        <v>223</v>
      </c>
      <c r="E642" s="407" t="s">
        <v>34</v>
      </c>
      <c r="F642" s="481" t="s">
        <v>1260</v>
      </c>
      <c r="G642" s="403"/>
      <c r="H642" s="407" t="s">
        <v>34</v>
      </c>
      <c r="I642" s="408" t="s">
        <v>34</v>
      </c>
      <c r="J642" s="403"/>
      <c r="K642" s="403"/>
      <c r="L642" s="407"/>
      <c r="M642" s="408" t="s">
        <v>34</v>
      </c>
      <c r="N642" s="403"/>
      <c r="O642" s="410"/>
      <c r="P642" s="408" t="s">
        <v>34</v>
      </c>
      <c r="Q642" s="409"/>
      <c r="R642" s="407" t="e">
        <f t="shared" si="8"/>
        <v>#VALUE!</v>
      </c>
      <c r="S642" s="408" t="s">
        <v>34</v>
      </c>
      <c r="T642" s="403"/>
      <c r="U642" s="562"/>
    </row>
    <row r="643" spans="2:21" s="420" customFormat="1" ht="13.5" hidden="1" outlineLevel="3">
      <c r="B643" s="412"/>
      <c r="C643" s="413"/>
      <c r="D643" s="404" t="s">
        <v>223</v>
      </c>
      <c r="E643" s="462" t="s">
        <v>34</v>
      </c>
      <c r="F643" s="480" t="s">
        <v>2755</v>
      </c>
      <c r="G643" s="413"/>
      <c r="H643" s="416">
        <v>-0.101</v>
      </c>
      <c r="I643" s="417" t="s">
        <v>34</v>
      </c>
      <c r="J643" s="413"/>
      <c r="K643" s="413"/>
      <c r="L643" s="416"/>
      <c r="M643" s="417" t="s">
        <v>34</v>
      </c>
      <c r="N643" s="413"/>
      <c r="O643" s="419"/>
      <c r="P643" s="417" t="s">
        <v>34</v>
      </c>
      <c r="Q643" s="418"/>
      <c r="R643" s="416">
        <f t="shared" si="8"/>
        <v>-0.101</v>
      </c>
      <c r="S643" s="417" t="s">
        <v>34</v>
      </c>
      <c r="T643" s="413"/>
      <c r="U643" s="563"/>
    </row>
    <row r="644" spans="2:21" s="420" customFormat="1" ht="13.5" hidden="1" outlineLevel="3">
      <c r="B644" s="412"/>
      <c r="C644" s="413"/>
      <c r="D644" s="404" t="s">
        <v>223</v>
      </c>
      <c r="E644" s="462" t="s">
        <v>34</v>
      </c>
      <c r="F644" s="480" t="s">
        <v>2756</v>
      </c>
      <c r="G644" s="413"/>
      <c r="H644" s="416">
        <v>-0.422</v>
      </c>
      <c r="I644" s="417" t="s">
        <v>34</v>
      </c>
      <c r="J644" s="413"/>
      <c r="K644" s="413"/>
      <c r="L644" s="416"/>
      <c r="M644" s="417" t="s">
        <v>34</v>
      </c>
      <c r="N644" s="413"/>
      <c r="O644" s="419"/>
      <c r="P644" s="417" t="s">
        <v>34</v>
      </c>
      <c r="Q644" s="418"/>
      <c r="R644" s="416">
        <f t="shared" si="8"/>
        <v>-0.422</v>
      </c>
      <c r="S644" s="417" t="s">
        <v>34</v>
      </c>
      <c r="T644" s="413"/>
      <c r="U644" s="563"/>
    </row>
    <row r="645" spans="2:21" s="420" customFormat="1" ht="13.5" hidden="1" outlineLevel="3">
      <c r="B645" s="412"/>
      <c r="C645" s="413"/>
      <c r="D645" s="404" t="s">
        <v>223</v>
      </c>
      <c r="E645" s="462" t="s">
        <v>34</v>
      </c>
      <c r="F645" s="480" t="s">
        <v>2757</v>
      </c>
      <c r="G645" s="413"/>
      <c r="H645" s="416">
        <v>-0.077</v>
      </c>
      <c r="I645" s="417" t="s">
        <v>34</v>
      </c>
      <c r="J645" s="413"/>
      <c r="K645" s="413"/>
      <c r="L645" s="416"/>
      <c r="M645" s="417" t="s">
        <v>34</v>
      </c>
      <c r="N645" s="413"/>
      <c r="O645" s="419"/>
      <c r="P645" s="417" t="s">
        <v>34</v>
      </c>
      <c r="Q645" s="418"/>
      <c r="R645" s="416">
        <f t="shared" si="8"/>
        <v>-0.077</v>
      </c>
      <c r="S645" s="417" t="s">
        <v>34</v>
      </c>
      <c r="T645" s="413"/>
      <c r="U645" s="563"/>
    </row>
    <row r="646" spans="2:21" s="445" customFormat="1" ht="13.5" hidden="1" outlineLevel="3">
      <c r="B646" s="444"/>
      <c r="C646" s="446"/>
      <c r="D646" s="404" t="s">
        <v>223</v>
      </c>
      <c r="E646" s="463" t="s">
        <v>34</v>
      </c>
      <c r="F646" s="564" t="s">
        <v>238</v>
      </c>
      <c r="G646" s="446"/>
      <c r="H646" s="449">
        <v>-0.6</v>
      </c>
      <c r="I646" s="450" t="s">
        <v>34</v>
      </c>
      <c r="J646" s="446"/>
      <c r="K646" s="446"/>
      <c r="L646" s="449"/>
      <c r="M646" s="450" t="s">
        <v>34</v>
      </c>
      <c r="N646" s="446"/>
      <c r="O646" s="452"/>
      <c r="P646" s="450" t="s">
        <v>34</v>
      </c>
      <c r="Q646" s="451"/>
      <c r="R646" s="449">
        <f t="shared" si="8"/>
        <v>-0.6</v>
      </c>
      <c r="S646" s="450" t="s">
        <v>34</v>
      </c>
      <c r="T646" s="446"/>
      <c r="U646" s="565"/>
    </row>
    <row r="647" spans="2:21" s="429" customFormat="1" ht="13.5" hidden="1" outlineLevel="3">
      <c r="B647" s="421"/>
      <c r="C647" s="422"/>
      <c r="D647" s="404" t="s">
        <v>223</v>
      </c>
      <c r="E647" s="464" t="s">
        <v>34</v>
      </c>
      <c r="F647" s="566" t="s">
        <v>227</v>
      </c>
      <c r="G647" s="422"/>
      <c r="H647" s="425">
        <v>162.983</v>
      </c>
      <c r="I647" s="426" t="s">
        <v>34</v>
      </c>
      <c r="J647" s="422"/>
      <c r="K647" s="422"/>
      <c r="L647" s="425"/>
      <c r="M647" s="426" t="s">
        <v>34</v>
      </c>
      <c r="N647" s="422"/>
      <c r="O647" s="428"/>
      <c r="P647" s="426" t="s">
        <v>34</v>
      </c>
      <c r="Q647" s="427"/>
      <c r="R647" s="425">
        <f t="shared" si="8"/>
        <v>162.983</v>
      </c>
      <c r="S647" s="426" t="s">
        <v>34</v>
      </c>
      <c r="T647" s="422"/>
      <c r="U647" s="567"/>
    </row>
    <row r="648" spans="2:21" s="320" customFormat="1" ht="22.5" customHeight="1" outlineLevel="2" collapsed="1">
      <c r="B648" s="321"/>
      <c r="C648" s="394" t="s">
        <v>923</v>
      </c>
      <c r="D648" s="394" t="s">
        <v>218</v>
      </c>
      <c r="E648" s="461" t="s">
        <v>2758</v>
      </c>
      <c r="F648" s="479" t="s">
        <v>1274</v>
      </c>
      <c r="G648" s="397" t="s">
        <v>221</v>
      </c>
      <c r="H648" s="398">
        <v>5.544</v>
      </c>
      <c r="I648" s="399">
        <v>3295</v>
      </c>
      <c r="J648" s="561">
        <f>ROUND(I648*H648,2)</f>
        <v>18267.48</v>
      </c>
      <c r="K648" s="561"/>
      <c r="L648" s="398"/>
      <c r="M648" s="399">
        <v>3295</v>
      </c>
      <c r="N648" s="613">
        <f>ROUND(M648*L648,2)</f>
        <v>0</v>
      </c>
      <c r="O648" s="401"/>
      <c r="P648" s="399">
        <v>3295</v>
      </c>
      <c r="Q648" s="400">
        <f>ROUND(P648*O648,2)</f>
        <v>0</v>
      </c>
      <c r="R648" s="601">
        <f t="shared" si="8"/>
        <v>5.544</v>
      </c>
      <c r="S648" s="399">
        <v>3295</v>
      </c>
      <c r="T648" s="561">
        <f>ROUND(S648*R648,2)</f>
        <v>18267.48</v>
      </c>
      <c r="U648" s="548"/>
    </row>
    <row r="649" spans="2:21" s="411" customFormat="1" ht="13.5" hidden="1" outlineLevel="3">
      <c r="B649" s="402"/>
      <c r="C649" s="403"/>
      <c r="D649" s="404" t="s">
        <v>223</v>
      </c>
      <c r="E649" s="407" t="s">
        <v>34</v>
      </c>
      <c r="F649" s="481" t="s">
        <v>2759</v>
      </c>
      <c r="G649" s="403"/>
      <c r="H649" s="407" t="s">
        <v>34</v>
      </c>
      <c r="I649" s="408" t="s">
        <v>34</v>
      </c>
      <c r="J649" s="403"/>
      <c r="K649" s="403"/>
      <c r="L649" s="407"/>
      <c r="M649" s="408" t="s">
        <v>34</v>
      </c>
      <c r="N649" s="403"/>
      <c r="O649" s="410"/>
      <c r="P649" s="408" t="s">
        <v>34</v>
      </c>
      <c r="Q649" s="409"/>
      <c r="R649" s="407" t="e">
        <f t="shared" si="8"/>
        <v>#VALUE!</v>
      </c>
      <c r="S649" s="408" t="s">
        <v>34</v>
      </c>
      <c r="T649" s="403"/>
      <c r="U649" s="562"/>
    </row>
    <row r="650" spans="2:21" s="420" customFormat="1" ht="13.5" hidden="1" outlineLevel="3">
      <c r="B650" s="412"/>
      <c r="C650" s="413"/>
      <c r="D650" s="404" t="s">
        <v>223</v>
      </c>
      <c r="E650" s="462" t="s">
        <v>34</v>
      </c>
      <c r="F650" s="480" t="s">
        <v>2760</v>
      </c>
      <c r="G650" s="413"/>
      <c r="H650" s="416">
        <v>5.544</v>
      </c>
      <c r="I650" s="417" t="s">
        <v>34</v>
      </c>
      <c r="J650" s="413"/>
      <c r="K650" s="413"/>
      <c r="L650" s="416"/>
      <c r="M650" s="417" t="s">
        <v>34</v>
      </c>
      <c r="N650" s="413"/>
      <c r="O650" s="419"/>
      <c r="P650" s="417" t="s">
        <v>34</v>
      </c>
      <c r="Q650" s="418"/>
      <c r="R650" s="416">
        <f t="shared" si="8"/>
        <v>5.544</v>
      </c>
      <c r="S650" s="417" t="s">
        <v>34</v>
      </c>
      <c r="T650" s="413"/>
      <c r="U650" s="563"/>
    </row>
    <row r="651" spans="2:21" s="320" customFormat="1" ht="31.5" customHeight="1" outlineLevel="2" collapsed="1">
      <c r="B651" s="321"/>
      <c r="C651" s="394" t="s">
        <v>928</v>
      </c>
      <c r="D651" s="394" t="s">
        <v>218</v>
      </c>
      <c r="E651" s="461" t="s">
        <v>1280</v>
      </c>
      <c r="F651" s="479" t="s">
        <v>1281</v>
      </c>
      <c r="G651" s="397" t="s">
        <v>265</v>
      </c>
      <c r="H651" s="398">
        <v>287.088</v>
      </c>
      <c r="I651" s="399">
        <v>626.9</v>
      </c>
      <c r="J651" s="561">
        <f>ROUND(I651*H651,2)</f>
        <v>179975.47</v>
      </c>
      <c r="K651" s="561"/>
      <c r="L651" s="398"/>
      <c r="M651" s="399">
        <v>626.9</v>
      </c>
      <c r="N651" s="613">
        <f>ROUND(M651*L651,2)</f>
        <v>0</v>
      </c>
      <c r="O651" s="401"/>
      <c r="P651" s="399">
        <v>626.9</v>
      </c>
      <c r="Q651" s="400">
        <f>ROUND(P651*O651,2)</f>
        <v>0</v>
      </c>
      <c r="R651" s="601">
        <f t="shared" si="8"/>
        <v>287.088</v>
      </c>
      <c r="S651" s="399">
        <v>626.9</v>
      </c>
      <c r="T651" s="561">
        <f>ROUND(S651*R651,2)</f>
        <v>179975.47</v>
      </c>
      <c r="U651" s="548"/>
    </row>
    <row r="652" spans="2:21" s="411" customFormat="1" ht="13.5" hidden="1" outlineLevel="3">
      <c r="B652" s="402"/>
      <c r="C652" s="403"/>
      <c r="D652" s="404" t="s">
        <v>223</v>
      </c>
      <c r="E652" s="407" t="s">
        <v>34</v>
      </c>
      <c r="F652" s="481" t="s">
        <v>1282</v>
      </c>
      <c r="G652" s="403"/>
      <c r="H652" s="407" t="s">
        <v>34</v>
      </c>
      <c r="I652" s="408" t="s">
        <v>34</v>
      </c>
      <c r="J652" s="403"/>
      <c r="K652" s="403"/>
      <c r="L652" s="407"/>
      <c r="M652" s="408" t="s">
        <v>34</v>
      </c>
      <c r="N652" s="403"/>
      <c r="O652" s="410"/>
      <c r="P652" s="408" t="s">
        <v>34</v>
      </c>
      <c r="Q652" s="409"/>
      <c r="R652" s="407" t="e">
        <f t="shared" si="8"/>
        <v>#VALUE!</v>
      </c>
      <c r="S652" s="408" t="s">
        <v>34</v>
      </c>
      <c r="T652" s="403"/>
      <c r="U652" s="562"/>
    </row>
    <row r="653" spans="2:21" s="411" customFormat="1" ht="13.5" hidden="1" outlineLevel="3">
      <c r="B653" s="402"/>
      <c r="C653" s="403"/>
      <c r="D653" s="404" t="s">
        <v>223</v>
      </c>
      <c r="E653" s="407" t="s">
        <v>34</v>
      </c>
      <c r="F653" s="481" t="s">
        <v>2651</v>
      </c>
      <c r="G653" s="403"/>
      <c r="H653" s="407" t="s">
        <v>34</v>
      </c>
      <c r="I653" s="408" t="s">
        <v>34</v>
      </c>
      <c r="J653" s="403"/>
      <c r="K653" s="403"/>
      <c r="L653" s="407"/>
      <c r="M653" s="408" t="s">
        <v>34</v>
      </c>
      <c r="N653" s="403"/>
      <c r="O653" s="410"/>
      <c r="P653" s="408" t="s">
        <v>34</v>
      </c>
      <c r="Q653" s="409"/>
      <c r="R653" s="407" t="e">
        <f t="shared" si="8"/>
        <v>#VALUE!</v>
      </c>
      <c r="S653" s="408" t="s">
        <v>34</v>
      </c>
      <c r="T653" s="403"/>
      <c r="U653" s="562"/>
    </row>
    <row r="654" spans="2:21" s="420" customFormat="1" ht="13.5" hidden="1" outlineLevel="3">
      <c r="B654" s="412"/>
      <c r="C654" s="413"/>
      <c r="D654" s="404" t="s">
        <v>223</v>
      </c>
      <c r="E654" s="462" t="s">
        <v>34</v>
      </c>
      <c r="F654" s="480" t="s">
        <v>2761</v>
      </c>
      <c r="G654" s="413"/>
      <c r="H654" s="416">
        <v>26.072</v>
      </c>
      <c r="I654" s="417" t="s">
        <v>34</v>
      </c>
      <c r="J654" s="413"/>
      <c r="K654" s="413"/>
      <c r="L654" s="416"/>
      <c r="M654" s="417" t="s">
        <v>34</v>
      </c>
      <c r="N654" s="413"/>
      <c r="O654" s="419"/>
      <c r="P654" s="417" t="s">
        <v>34</v>
      </c>
      <c r="Q654" s="418"/>
      <c r="R654" s="416">
        <f t="shared" si="8"/>
        <v>26.072</v>
      </c>
      <c r="S654" s="417" t="s">
        <v>34</v>
      </c>
      <c r="T654" s="413"/>
      <c r="U654" s="563"/>
    </row>
    <row r="655" spans="2:21" s="420" customFormat="1" ht="13.5" hidden="1" outlineLevel="3">
      <c r="B655" s="412"/>
      <c r="C655" s="413"/>
      <c r="D655" s="404" t="s">
        <v>223</v>
      </c>
      <c r="E655" s="462" t="s">
        <v>34</v>
      </c>
      <c r="F655" s="480" t="s">
        <v>2762</v>
      </c>
      <c r="G655" s="413"/>
      <c r="H655" s="416">
        <v>10.12</v>
      </c>
      <c r="I655" s="417" t="s">
        <v>34</v>
      </c>
      <c r="J655" s="413"/>
      <c r="K655" s="413"/>
      <c r="L655" s="416"/>
      <c r="M655" s="417" t="s">
        <v>34</v>
      </c>
      <c r="N655" s="413"/>
      <c r="O655" s="419"/>
      <c r="P655" s="417" t="s">
        <v>34</v>
      </c>
      <c r="Q655" s="418"/>
      <c r="R655" s="416">
        <f t="shared" si="8"/>
        <v>10.12</v>
      </c>
      <c r="S655" s="417" t="s">
        <v>34</v>
      </c>
      <c r="T655" s="413"/>
      <c r="U655" s="563"/>
    </row>
    <row r="656" spans="2:21" s="411" customFormat="1" ht="13.5" hidden="1" outlineLevel="3">
      <c r="B656" s="402"/>
      <c r="C656" s="403"/>
      <c r="D656" s="404" t="s">
        <v>223</v>
      </c>
      <c r="E656" s="407" t="s">
        <v>34</v>
      </c>
      <c r="F656" s="481" t="s">
        <v>2763</v>
      </c>
      <c r="G656" s="403"/>
      <c r="H656" s="407" t="s">
        <v>34</v>
      </c>
      <c r="I656" s="408" t="s">
        <v>34</v>
      </c>
      <c r="J656" s="403"/>
      <c r="K656" s="403"/>
      <c r="L656" s="407"/>
      <c r="M656" s="408" t="s">
        <v>34</v>
      </c>
      <c r="N656" s="403"/>
      <c r="O656" s="410"/>
      <c r="P656" s="408" t="s">
        <v>34</v>
      </c>
      <c r="Q656" s="409"/>
      <c r="R656" s="407" t="e">
        <f t="shared" si="8"/>
        <v>#VALUE!</v>
      </c>
      <c r="S656" s="408" t="s">
        <v>34</v>
      </c>
      <c r="T656" s="403"/>
      <c r="U656" s="562"/>
    </row>
    <row r="657" spans="2:21" s="420" customFormat="1" ht="13.5" hidden="1" outlineLevel="3">
      <c r="B657" s="412"/>
      <c r="C657" s="413"/>
      <c r="D657" s="404" t="s">
        <v>223</v>
      </c>
      <c r="E657" s="462" t="s">
        <v>34</v>
      </c>
      <c r="F657" s="480" t="s">
        <v>2764</v>
      </c>
      <c r="G657" s="413"/>
      <c r="H657" s="416">
        <v>232.56</v>
      </c>
      <c r="I657" s="417" t="s">
        <v>34</v>
      </c>
      <c r="J657" s="413"/>
      <c r="K657" s="413"/>
      <c r="L657" s="416"/>
      <c r="M657" s="417" t="s">
        <v>34</v>
      </c>
      <c r="N657" s="413"/>
      <c r="O657" s="419"/>
      <c r="P657" s="417" t="s">
        <v>34</v>
      </c>
      <c r="Q657" s="418"/>
      <c r="R657" s="416">
        <f t="shared" si="8"/>
        <v>232.56</v>
      </c>
      <c r="S657" s="417" t="s">
        <v>34</v>
      </c>
      <c r="T657" s="413"/>
      <c r="U657" s="563"/>
    </row>
    <row r="658" spans="2:21" s="411" customFormat="1" ht="13.5" hidden="1" outlineLevel="3">
      <c r="B658" s="402"/>
      <c r="C658" s="403"/>
      <c r="D658" s="404" t="s">
        <v>223</v>
      </c>
      <c r="E658" s="407" t="s">
        <v>34</v>
      </c>
      <c r="F658" s="481" t="s">
        <v>2759</v>
      </c>
      <c r="G658" s="403"/>
      <c r="H658" s="407" t="s">
        <v>34</v>
      </c>
      <c r="I658" s="408" t="s">
        <v>34</v>
      </c>
      <c r="J658" s="403"/>
      <c r="K658" s="403"/>
      <c r="L658" s="407"/>
      <c r="M658" s="408" t="s">
        <v>34</v>
      </c>
      <c r="N658" s="403"/>
      <c r="O658" s="410"/>
      <c r="P658" s="408" t="s">
        <v>34</v>
      </c>
      <c r="Q658" s="409"/>
      <c r="R658" s="407" t="e">
        <f t="shared" si="8"/>
        <v>#VALUE!</v>
      </c>
      <c r="S658" s="408" t="s">
        <v>34</v>
      </c>
      <c r="T658" s="403"/>
      <c r="U658" s="562"/>
    </row>
    <row r="659" spans="2:21" s="420" customFormat="1" ht="13.5" hidden="1" outlineLevel="3">
      <c r="B659" s="412"/>
      <c r="C659" s="413"/>
      <c r="D659" s="404" t="s">
        <v>223</v>
      </c>
      <c r="E659" s="462" t="s">
        <v>34</v>
      </c>
      <c r="F659" s="480" t="s">
        <v>2765</v>
      </c>
      <c r="G659" s="413"/>
      <c r="H659" s="416">
        <v>18.336</v>
      </c>
      <c r="I659" s="417" t="s">
        <v>34</v>
      </c>
      <c r="J659" s="413"/>
      <c r="K659" s="413"/>
      <c r="L659" s="416"/>
      <c r="M659" s="417" t="s">
        <v>34</v>
      </c>
      <c r="N659" s="413"/>
      <c r="O659" s="419"/>
      <c r="P659" s="417" t="s">
        <v>34</v>
      </c>
      <c r="Q659" s="418"/>
      <c r="R659" s="416">
        <f t="shared" si="8"/>
        <v>18.336</v>
      </c>
      <c r="S659" s="417" t="s">
        <v>34</v>
      </c>
      <c r="T659" s="413"/>
      <c r="U659" s="563"/>
    </row>
    <row r="660" spans="2:21" s="429" customFormat="1" ht="13.5" hidden="1" outlineLevel="3">
      <c r="B660" s="421"/>
      <c r="C660" s="422"/>
      <c r="D660" s="404" t="s">
        <v>223</v>
      </c>
      <c r="E660" s="464" t="s">
        <v>102</v>
      </c>
      <c r="F660" s="566" t="s">
        <v>227</v>
      </c>
      <c r="G660" s="422"/>
      <c r="H660" s="425">
        <v>287.088</v>
      </c>
      <c r="I660" s="426" t="s">
        <v>34</v>
      </c>
      <c r="J660" s="422"/>
      <c r="K660" s="422"/>
      <c r="L660" s="425"/>
      <c r="M660" s="426" t="s">
        <v>34</v>
      </c>
      <c r="N660" s="422"/>
      <c r="O660" s="428"/>
      <c r="P660" s="426" t="s">
        <v>34</v>
      </c>
      <c r="Q660" s="427"/>
      <c r="R660" s="425">
        <f t="shared" si="8"/>
        <v>287.088</v>
      </c>
      <c r="S660" s="426" t="s">
        <v>34</v>
      </c>
      <c r="T660" s="422"/>
      <c r="U660" s="567"/>
    </row>
    <row r="661" spans="2:21" s="320" customFormat="1" ht="31.5" customHeight="1" outlineLevel="2">
      <c r="B661" s="321"/>
      <c r="C661" s="394" t="s">
        <v>935</v>
      </c>
      <c r="D661" s="394" t="s">
        <v>218</v>
      </c>
      <c r="E661" s="461" t="s">
        <v>1300</v>
      </c>
      <c r="F661" s="479" t="s">
        <v>1301</v>
      </c>
      <c r="G661" s="397" t="s">
        <v>265</v>
      </c>
      <c r="H661" s="398">
        <v>287.088</v>
      </c>
      <c r="I661" s="399">
        <v>348.3</v>
      </c>
      <c r="J661" s="561">
        <f>ROUND(I661*H661,2)</f>
        <v>99992.75</v>
      </c>
      <c r="K661" s="561"/>
      <c r="L661" s="398"/>
      <c r="M661" s="399">
        <v>348.3</v>
      </c>
      <c r="N661" s="613">
        <f>ROUND(M661*L661,2)</f>
        <v>0</v>
      </c>
      <c r="O661" s="401"/>
      <c r="P661" s="399">
        <v>348.3</v>
      </c>
      <c r="Q661" s="400">
        <f>ROUND(P661*O661,2)</f>
        <v>0</v>
      </c>
      <c r="R661" s="601">
        <f t="shared" si="8"/>
        <v>287.088</v>
      </c>
      <c r="S661" s="399">
        <v>348.3</v>
      </c>
      <c r="T661" s="561">
        <f>ROUND(S661*R661,2)</f>
        <v>99992.75</v>
      </c>
      <c r="U661" s="548"/>
    </row>
    <row r="662" spans="2:21" s="320" customFormat="1" ht="31.5" customHeight="1" outlineLevel="2" collapsed="1">
      <c r="B662" s="321"/>
      <c r="C662" s="394" t="s">
        <v>939</v>
      </c>
      <c r="D662" s="394" t="s">
        <v>218</v>
      </c>
      <c r="E662" s="461" t="s">
        <v>1303</v>
      </c>
      <c r="F662" s="479" t="s">
        <v>1304</v>
      </c>
      <c r="G662" s="397" t="s">
        <v>265</v>
      </c>
      <c r="H662" s="398">
        <v>340.184</v>
      </c>
      <c r="I662" s="399">
        <v>766.3</v>
      </c>
      <c r="J662" s="561">
        <f>ROUND(I662*H662,2)</f>
        <v>260683</v>
      </c>
      <c r="K662" s="561"/>
      <c r="L662" s="398"/>
      <c r="M662" s="399">
        <v>766.3</v>
      </c>
      <c r="N662" s="613">
        <f>ROUND(M662*L662,2)</f>
        <v>0</v>
      </c>
      <c r="O662" s="401"/>
      <c r="P662" s="399">
        <v>766.3</v>
      </c>
      <c r="Q662" s="400">
        <f>ROUND(P662*O662,2)</f>
        <v>0</v>
      </c>
      <c r="R662" s="601">
        <f t="shared" si="8"/>
        <v>340.184</v>
      </c>
      <c r="S662" s="399">
        <v>766.3</v>
      </c>
      <c r="T662" s="561">
        <f>ROUND(S662*R662,2)</f>
        <v>260683</v>
      </c>
      <c r="U662" s="548"/>
    </row>
    <row r="663" spans="2:21" s="411" customFormat="1" ht="13.5" hidden="1" outlineLevel="3">
      <c r="B663" s="402"/>
      <c r="C663" s="403"/>
      <c r="D663" s="404" t="s">
        <v>223</v>
      </c>
      <c r="E663" s="407" t="s">
        <v>34</v>
      </c>
      <c r="F663" s="481" t="s">
        <v>2651</v>
      </c>
      <c r="G663" s="403"/>
      <c r="H663" s="407" t="s">
        <v>34</v>
      </c>
      <c r="I663" s="408" t="s">
        <v>34</v>
      </c>
      <c r="J663" s="403"/>
      <c r="K663" s="403"/>
      <c r="L663" s="407"/>
      <c r="M663" s="408" t="s">
        <v>34</v>
      </c>
      <c r="N663" s="403"/>
      <c r="O663" s="410"/>
      <c r="P663" s="408" t="s">
        <v>34</v>
      </c>
      <c r="Q663" s="409"/>
      <c r="R663" s="407" t="e">
        <f t="shared" si="8"/>
        <v>#VALUE!</v>
      </c>
      <c r="S663" s="408" t="s">
        <v>34</v>
      </c>
      <c r="T663" s="403"/>
      <c r="U663" s="562"/>
    </row>
    <row r="664" spans="2:21" s="411" customFormat="1" ht="13.5" hidden="1" outlineLevel="3">
      <c r="B664" s="402"/>
      <c r="C664" s="403"/>
      <c r="D664" s="404" t="s">
        <v>223</v>
      </c>
      <c r="E664" s="407" t="s">
        <v>34</v>
      </c>
      <c r="F664" s="481" t="s">
        <v>2766</v>
      </c>
      <c r="G664" s="403"/>
      <c r="H664" s="407" t="s">
        <v>34</v>
      </c>
      <c r="I664" s="408" t="s">
        <v>34</v>
      </c>
      <c r="J664" s="403"/>
      <c r="K664" s="403"/>
      <c r="L664" s="407"/>
      <c r="M664" s="408" t="s">
        <v>34</v>
      </c>
      <c r="N664" s="403"/>
      <c r="O664" s="410"/>
      <c r="P664" s="408" t="s">
        <v>34</v>
      </c>
      <c r="Q664" s="409"/>
      <c r="R664" s="407" t="e">
        <f t="shared" si="8"/>
        <v>#VALUE!</v>
      </c>
      <c r="S664" s="408" t="s">
        <v>34</v>
      </c>
      <c r="T664" s="403"/>
      <c r="U664" s="562"/>
    </row>
    <row r="665" spans="2:21" s="420" customFormat="1" ht="13.5" hidden="1" outlineLevel="3">
      <c r="B665" s="412"/>
      <c r="C665" s="413"/>
      <c r="D665" s="404" t="s">
        <v>223</v>
      </c>
      <c r="E665" s="462" t="s">
        <v>34</v>
      </c>
      <c r="F665" s="480" t="s">
        <v>2767</v>
      </c>
      <c r="G665" s="413"/>
      <c r="H665" s="416">
        <v>26.072</v>
      </c>
      <c r="I665" s="417" t="s">
        <v>34</v>
      </c>
      <c r="J665" s="413"/>
      <c r="K665" s="413"/>
      <c r="L665" s="416"/>
      <c r="M665" s="417" t="s">
        <v>34</v>
      </c>
      <c r="N665" s="413"/>
      <c r="O665" s="419"/>
      <c r="P665" s="417" t="s">
        <v>34</v>
      </c>
      <c r="Q665" s="418"/>
      <c r="R665" s="416">
        <f t="shared" si="8"/>
        <v>26.072</v>
      </c>
      <c r="S665" s="417" t="s">
        <v>34</v>
      </c>
      <c r="T665" s="413"/>
      <c r="U665" s="563"/>
    </row>
    <row r="666" spans="2:21" s="420" customFormat="1" ht="13.5" hidden="1" outlineLevel="3">
      <c r="B666" s="412"/>
      <c r="C666" s="413"/>
      <c r="D666" s="404" t="s">
        <v>223</v>
      </c>
      <c r="E666" s="462" t="s">
        <v>34</v>
      </c>
      <c r="F666" s="480" t="s">
        <v>2768</v>
      </c>
      <c r="G666" s="413"/>
      <c r="H666" s="416">
        <v>16.72</v>
      </c>
      <c r="I666" s="417" t="s">
        <v>34</v>
      </c>
      <c r="J666" s="413"/>
      <c r="K666" s="413"/>
      <c r="L666" s="416"/>
      <c r="M666" s="417" t="s">
        <v>34</v>
      </c>
      <c r="N666" s="413"/>
      <c r="O666" s="419"/>
      <c r="P666" s="417" t="s">
        <v>34</v>
      </c>
      <c r="Q666" s="418"/>
      <c r="R666" s="416">
        <f t="shared" si="8"/>
        <v>16.72</v>
      </c>
      <c r="S666" s="417" t="s">
        <v>34</v>
      </c>
      <c r="T666" s="413"/>
      <c r="U666" s="563"/>
    </row>
    <row r="667" spans="2:21" s="445" customFormat="1" ht="13.5" hidden="1" outlineLevel="3">
      <c r="B667" s="444"/>
      <c r="C667" s="446"/>
      <c r="D667" s="404" t="s">
        <v>223</v>
      </c>
      <c r="E667" s="463" t="s">
        <v>34</v>
      </c>
      <c r="F667" s="564" t="s">
        <v>238</v>
      </c>
      <c r="G667" s="446"/>
      <c r="H667" s="449">
        <v>42.792</v>
      </c>
      <c r="I667" s="450" t="s">
        <v>34</v>
      </c>
      <c r="J667" s="446"/>
      <c r="K667" s="446"/>
      <c r="L667" s="449"/>
      <c r="M667" s="450" t="s">
        <v>34</v>
      </c>
      <c r="N667" s="446"/>
      <c r="O667" s="452"/>
      <c r="P667" s="450" t="s">
        <v>34</v>
      </c>
      <c r="Q667" s="451"/>
      <c r="R667" s="449">
        <f t="shared" si="8"/>
        <v>42.792</v>
      </c>
      <c r="S667" s="450" t="s">
        <v>34</v>
      </c>
      <c r="T667" s="446"/>
      <c r="U667" s="565"/>
    </row>
    <row r="668" spans="2:21" s="411" customFormat="1" ht="13.5" hidden="1" outlineLevel="3">
      <c r="B668" s="402"/>
      <c r="C668" s="403"/>
      <c r="D668" s="404" t="s">
        <v>223</v>
      </c>
      <c r="E668" s="407" t="s">
        <v>34</v>
      </c>
      <c r="F668" s="481" t="s">
        <v>2750</v>
      </c>
      <c r="G668" s="403"/>
      <c r="H668" s="407" t="s">
        <v>34</v>
      </c>
      <c r="I668" s="408" t="s">
        <v>34</v>
      </c>
      <c r="J668" s="403"/>
      <c r="K668" s="403"/>
      <c r="L668" s="407"/>
      <c r="M668" s="408" t="s">
        <v>34</v>
      </c>
      <c r="N668" s="403"/>
      <c r="O668" s="410"/>
      <c r="P668" s="408" t="s">
        <v>34</v>
      </c>
      <c r="Q668" s="409"/>
      <c r="R668" s="407" t="e">
        <f t="shared" si="8"/>
        <v>#VALUE!</v>
      </c>
      <c r="S668" s="408" t="s">
        <v>34</v>
      </c>
      <c r="T668" s="403"/>
      <c r="U668" s="562"/>
    </row>
    <row r="669" spans="2:21" s="420" customFormat="1" ht="13.5" hidden="1" outlineLevel="3">
      <c r="B669" s="412"/>
      <c r="C669" s="413"/>
      <c r="D669" s="404" t="s">
        <v>223</v>
      </c>
      <c r="E669" s="462" t="s">
        <v>34</v>
      </c>
      <c r="F669" s="480" t="s">
        <v>2769</v>
      </c>
      <c r="G669" s="413"/>
      <c r="H669" s="416">
        <v>417.2</v>
      </c>
      <c r="I669" s="417" t="s">
        <v>34</v>
      </c>
      <c r="J669" s="413"/>
      <c r="K669" s="413"/>
      <c r="L669" s="416"/>
      <c r="M669" s="417" t="s">
        <v>34</v>
      </c>
      <c r="N669" s="413"/>
      <c r="O669" s="419"/>
      <c r="P669" s="417" t="s">
        <v>34</v>
      </c>
      <c r="Q669" s="418"/>
      <c r="R669" s="416">
        <f t="shared" si="8"/>
        <v>417.2</v>
      </c>
      <c r="S669" s="417" t="s">
        <v>34</v>
      </c>
      <c r="T669" s="413"/>
      <c r="U669" s="563"/>
    </row>
    <row r="670" spans="2:21" s="445" customFormat="1" ht="13.5" hidden="1" outlineLevel="3">
      <c r="B670" s="444"/>
      <c r="C670" s="446"/>
      <c r="D670" s="404" t="s">
        <v>223</v>
      </c>
      <c r="E670" s="463" t="s">
        <v>34</v>
      </c>
      <c r="F670" s="564" t="s">
        <v>238</v>
      </c>
      <c r="G670" s="446"/>
      <c r="H670" s="449">
        <v>417.2</v>
      </c>
      <c r="I670" s="450" t="s">
        <v>34</v>
      </c>
      <c r="J670" s="446"/>
      <c r="K670" s="446"/>
      <c r="L670" s="449"/>
      <c r="M670" s="450" t="s">
        <v>34</v>
      </c>
      <c r="N670" s="446"/>
      <c r="O670" s="452"/>
      <c r="P670" s="450" t="s">
        <v>34</v>
      </c>
      <c r="Q670" s="451"/>
      <c r="R670" s="449">
        <f t="shared" si="8"/>
        <v>417.2</v>
      </c>
      <c r="S670" s="450" t="s">
        <v>34</v>
      </c>
      <c r="T670" s="446"/>
      <c r="U670" s="565"/>
    </row>
    <row r="671" spans="2:21" s="411" customFormat="1" ht="13.5" hidden="1" outlineLevel="3">
      <c r="B671" s="402"/>
      <c r="C671" s="403"/>
      <c r="D671" s="404" t="s">
        <v>223</v>
      </c>
      <c r="E671" s="407" t="s">
        <v>34</v>
      </c>
      <c r="F671" s="481" t="s">
        <v>1253</v>
      </c>
      <c r="G671" s="403"/>
      <c r="H671" s="407" t="s">
        <v>34</v>
      </c>
      <c r="I671" s="408" t="s">
        <v>34</v>
      </c>
      <c r="J671" s="403"/>
      <c r="K671" s="403"/>
      <c r="L671" s="407"/>
      <c r="M671" s="408" t="s">
        <v>34</v>
      </c>
      <c r="N671" s="403"/>
      <c r="O671" s="410"/>
      <c r="P671" s="408" t="s">
        <v>34</v>
      </c>
      <c r="Q671" s="409"/>
      <c r="R671" s="407" t="e">
        <f t="shared" si="8"/>
        <v>#VALUE!</v>
      </c>
      <c r="S671" s="408" t="s">
        <v>34</v>
      </c>
      <c r="T671" s="403"/>
      <c r="U671" s="562"/>
    </row>
    <row r="672" spans="2:21" s="420" customFormat="1" ht="13.5" hidden="1" outlineLevel="3">
      <c r="B672" s="412"/>
      <c r="C672" s="413"/>
      <c r="D672" s="404" t="s">
        <v>223</v>
      </c>
      <c r="E672" s="462" t="s">
        <v>34</v>
      </c>
      <c r="F672" s="480" t="s">
        <v>2770</v>
      </c>
      <c r="G672" s="413"/>
      <c r="H672" s="416">
        <v>24.5</v>
      </c>
      <c r="I672" s="417" t="s">
        <v>34</v>
      </c>
      <c r="J672" s="413"/>
      <c r="K672" s="413"/>
      <c r="L672" s="416"/>
      <c r="M672" s="417" t="s">
        <v>34</v>
      </c>
      <c r="N672" s="413"/>
      <c r="O672" s="419"/>
      <c r="P672" s="417" t="s">
        <v>34</v>
      </c>
      <c r="Q672" s="418"/>
      <c r="R672" s="416">
        <f t="shared" si="8"/>
        <v>24.5</v>
      </c>
      <c r="S672" s="417" t="s">
        <v>34</v>
      </c>
      <c r="T672" s="413"/>
      <c r="U672" s="563"/>
    </row>
    <row r="673" spans="2:21" s="411" customFormat="1" ht="13.5" hidden="1" outlineLevel="3">
      <c r="B673" s="402"/>
      <c r="C673" s="403"/>
      <c r="D673" s="404" t="s">
        <v>223</v>
      </c>
      <c r="E673" s="407" t="s">
        <v>34</v>
      </c>
      <c r="F673" s="481" t="s">
        <v>2753</v>
      </c>
      <c r="G673" s="403"/>
      <c r="H673" s="407" t="s">
        <v>34</v>
      </c>
      <c r="I673" s="408" t="s">
        <v>34</v>
      </c>
      <c r="J673" s="403"/>
      <c r="K673" s="403"/>
      <c r="L673" s="407"/>
      <c r="M673" s="408" t="s">
        <v>34</v>
      </c>
      <c r="N673" s="403"/>
      <c r="O673" s="410"/>
      <c r="P673" s="408" t="s">
        <v>34</v>
      </c>
      <c r="Q673" s="409"/>
      <c r="R673" s="407" t="e">
        <f t="shared" si="8"/>
        <v>#VALUE!</v>
      </c>
      <c r="S673" s="408" t="s">
        <v>34</v>
      </c>
      <c r="T673" s="403"/>
      <c r="U673" s="562"/>
    </row>
    <row r="674" spans="2:21" s="420" customFormat="1" ht="13.5" hidden="1" outlineLevel="3">
      <c r="B674" s="412"/>
      <c r="C674" s="413"/>
      <c r="D674" s="404" t="s">
        <v>223</v>
      </c>
      <c r="E674" s="462" t="s">
        <v>34</v>
      </c>
      <c r="F674" s="480" t="s">
        <v>2771</v>
      </c>
      <c r="G674" s="413"/>
      <c r="H674" s="416">
        <v>16.8</v>
      </c>
      <c r="I674" s="417" t="s">
        <v>34</v>
      </c>
      <c r="J674" s="413"/>
      <c r="K674" s="413"/>
      <c r="L674" s="416"/>
      <c r="M674" s="417" t="s">
        <v>34</v>
      </c>
      <c r="N674" s="413"/>
      <c r="O674" s="419"/>
      <c r="P674" s="417" t="s">
        <v>34</v>
      </c>
      <c r="Q674" s="418"/>
      <c r="R674" s="416">
        <f t="shared" si="8"/>
        <v>16.8</v>
      </c>
      <c r="S674" s="417" t="s">
        <v>34</v>
      </c>
      <c r="T674" s="413"/>
      <c r="U674" s="563"/>
    </row>
    <row r="675" spans="2:21" s="445" customFormat="1" ht="13.5" hidden="1" outlineLevel="3">
      <c r="B675" s="444"/>
      <c r="C675" s="446"/>
      <c r="D675" s="404" t="s">
        <v>223</v>
      </c>
      <c r="E675" s="463" t="s">
        <v>34</v>
      </c>
      <c r="F675" s="564" t="s">
        <v>238</v>
      </c>
      <c r="G675" s="446"/>
      <c r="H675" s="449">
        <v>41.3</v>
      </c>
      <c r="I675" s="450" t="s">
        <v>34</v>
      </c>
      <c r="J675" s="446"/>
      <c r="K675" s="446"/>
      <c r="L675" s="449"/>
      <c r="M675" s="450" t="s">
        <v>34</v>
      </c>
      <c r="N675" s="446"/>
      <c r="O675" s="452"/>
      <c r="P675" s="450" t="s">
        <v>34</v>
      </c>
      <c r="Q675" s="451"/>
      <c r="R675" s="449">
        <f t="shared" si="8"/>
        <v>41.3</v>
      </c>
      <c r="S675" s="450" t="s">
        <v>34</v>
      </c>
      <c r="T675" s="446"/>
      <c r="U675" s="565"/>
    </row>
    <row r="676" spans="2:21" s="411" customFormat="1" ht="13.5" hidden="1" outlineLevel="3">
      <c r="B676" s="402"/>
      <c r="C676" s="403"/>
      <c r="D676" s="404" t="s">
        <v>223</v>
      </c>
      <c r="E676" s="407" t="s">
        <v>34</v>
      </c>
      <c r="F676" s="481" t="s">
        <v>2741</v>
      </c>
      <c r="G676" s="403"/>
      <c r="H676" s="407" t="s">
        <v>34</v>
      </c>
      <c r="I676" s="408" t="s">
        <v>34</v>
      </c>
      <c r="J676" s="403"/>
      <c r="K676" s="403"/>
      <c r="L676" s="407"/>
      <c r="M676" s="408" t="s">
        <v>34</v>
      </c>
      <c r="N676" s="403"/>
      <c r="O676" s="410"/>
      <c r="P676" s="408" t="s">
        <v>34</v>
      </c>
      <c r="Q676" s="409"/>
      <c r="R676" s="407" t="e">
        <f t="shared" si="8"/>
        <v>#VALUE!</v>
      </c>
      <c r="S676" s="408" t="s">
        <v>34</v>
      </c>
      <c r="T676" s="403"/>
      <c r="U676" s="562"/>
    </row>
    <row r="677" spans="2:21" s="420" customFormat="1" ht="13.5" hidden="1" outlineLevel="3">
      <c r="B677" s="412"/>
      <c r="C677" s="413"/>
      <c r="D677" s="404" t="s">
        <v>223</v>
      </c>
      <c r="E677" s="462" t="s">
        <v>34</v>
      </c>
      <c r="F677" s="480" t="s">
        <v>2772</v>
      </c>
      <c r="G677" s="413"/>
      <c r="H677" s="416">
        <v>16.2</v>
      </c>
      <c r="I677" s="417" t="s">
        <v>34</v>
      </c>
      <c r="J677" s="413"/>
      <c r="K677" s="413"/>
      <c r="L677" s="416"/>
      <c r="M677" s="417" t="s">
        <v>34</v>
      </c>
      <c r="N677" s="413"/>
      <c r="O677" s="419"/>
      <c r="P677" s="417" t="s">
        <v>34</v>
      </c>
      <c r="Q677" s="418"/>
      <c r="R677" s="416">
        <f t="shared" si="8"/>
        <v>16.2</v>
      </c>
      <c r="S677" s="417" t="s">
        <v>34</v>
      </c>
      <c r="T677" s="413"/>
      <c r="U677" s="563"/>
    </row>
    <row r="678" spans="2:21" s="420" customFormat="1" ht="13.5" hidden="1" outlineLevel="3">
      <c r="B678" s="412"/>
      <c r="C678" s="413"/>
      <c r="D678" s="404" t="s">
        <v>223</v>
      </c>
      <c r="E678" s="462" t="s">
        <v>34</v>
      </c>
      <c r="F678" s="480" t="s">
        <v>2773</v>
      </c>
      <c r="G678" s="413"/>
      <c r="H678" s="416">
        <v>38.8</v>
      </c>
      <c r="I678" s="417" t="s">
        <v>34</v>
      </c>
      <c r="J678" s="413"/>
      <c r="K678" s="413"/>
      <c r="L678" s="416"/>
      <c r="M678" s="417" t="s">
        <v>34</v>
      </c>
      <c r="N678" s="413"/>
      <c r="O678" s="419"/>
      <c r="P678" s="417" t="s">
        <v>34</v>
      </c>
      <c r="Q678" s="418"/>
      <c r="R678" s="416">
        <f t="shared" si="8"/>
        <v>38.8</v>
      </c>
      <c r="S678" s="417" t="s">
        <v>34</v>
      </c>
      <c r="T678" s="413"/>
      <c r="U678" s="563"/>
    </row>
    <row r="679" spans="2:21" s="420" customFormat="1" ht="13.5" hidden="1" outlineLevel="3">
      <c r="B679" s="412"/>
      <c r="C679" s="413"/>
      <c r="D679" s="404" t="s">
        <v>223</v>
      </c>
      <c r="E679" s="462" t="s">
        <v>34</v>
      </c>
      <c r="F679" s="480" t="s">
        <v>2774</v>
      </c>
      <c r="G679" s="413"/>
      <c r="H679" s="416">
        <v>18.36</v>
      </c>
      <c r="I679" s="417" t="s">
        <v>34</v>
      </c>
      <c r="J679" s="413"/>
      <c r="K679" s="413"/>
      <c r="L679" s="416"/>
      <c r="M679" s="417" t="s">
        <v>34</v>
      </c>
      <c r="N679" s="413"/>
      <c r="O679" s="419"/>
      <c r="P679" s="417" t="s">
        <v>34</v>
      </c>
      <c r="Q679" s="418"/>
      <c r="R679" s="416">
        <f t="shared" si="8"/>
        <v>18.36</v>
      </c>
      <c r="S679" s="417" t="s">
        <v>34</v>
      </c>
      <c r="T679" s="413"/>
      <c r="U679" s="563"/>
    </row>
    <row r="680" spans="2:21" s="411" customFormat="1" ht="13.5" hidden="1" outlineLevel="3">
      <c r="B680" s="402"/>
      <c r="C680" s="403"/>
      <c r="D680" s="404" t="s">
        <v>223</v>
      </c>
      <c r="E680" s="407" t="s">
        <v>34</v>
      </c>
      <c r="F680" s="481" t="s">
        <v>1247</v>
      </c>
      <c r="G680" s="403"/>
      <c r="H680" s="407" t="s">
        <v>34</v>
      </c>
      <c r="I680" s="408" t="s">
        <v>34</v>
      </c>
      <c r="J680" s="403"/>
      <c r="K680" s="403"/>
      <c r="L680" s="407"/>
      <c r="M680" s="408" t="s">
        <v>34</v>
      </c>
      <c r="N680" s="403"/>
      <c r="O680" s="410"/>
      <c r="P680" s="408" t="s">
        <v>34</v>
      </c>
      <c r="Q680" s="409"/>
      <c r="R680" s="407" t="e">
        <f t="shared" si="8"/>
        <v>#VALUE!</v>
      </c>
      <c r="S680" s="408" t="s">
        <v>34</v>
      </c>
      <c r="T680" s="403"/>
      <c r="U680" s="562"/>
    </row>
    <row r="681" spans="2:21" s="420" customFormat="1" ht="13.5" hidden="1" outlineLevel="3">
      <c r="B681" s="412"/>
      <c r="C681" s="413"/>
      <c r="D681" s="404" t="s">
        <v>223</v>
      </c>
      <c r="E681" s="462" t="s">
        <v>34</v>
      </c>
      <c r="F681" s="480" t="s">
        <v>2775</v>
      </c>
      <c r="G681" s="413"/>
      <c r="H681" s="416">
        <v>0.9</v>
      </c>
      <c r="I681" s="417" t="s">
        <v>34</v>
      </c>
      <c r="J681" s="413"/>
      <c r="K681" s="413"/>
      <c r="L681" s="416"/>
      <c r="M681" s="417" t="s">
        <v>34</v>
      </c>
      <c r="N681" s="413"/>
      <c r="O681" s="419"/>
      <c r="P681" s="417" t="s">
        <v>34</v>
      </c>
      <c r="Q681" s="418"/>
      <c r="R681" s="416">
        <f t="shared" si="8"/>
        <v>0.9</v>
      </c>
      <c r="S681" s="417" t="s">
        <v>34</v>
      </c>
      <c r="T681" s="413"/>
      <c r="U681" s="563"/>
    </row>
    <row r="682" spans="2:21" s="420" customFormat="1" ht="13.5" hidden="1" outlineLevel="3">
      <c r="B682" s="412"/>
      <c r="C682" s="413"/>
      <c r="D682" s="404" t="s">
        <v>223</v>
      </c>
      <c r="E682" s="462" t="s">
        <v>34</v>
      </c>
      <c r="F682" s="480" t="s">
        <v>2776</v>
      </c>
      <c r="G682" s="413"/>
      <c r="H682" s="416">
        <v>2.16</v>
      </c>
      <c r="I682" s="417" t="s">
        <v>34</v>
      </c>
      <c r="J682" s="413"/>
      <c r="K682" s="413"/>
      <c r="L682" s="416"/>
      <c r="M682" s="417" t="s">
        <v>34</v>
      </c>
      <c r="N682" s="413"/>
      <c r="O682" s="419"/>
      <c r="P682" s="417" t="s">
        <v>34</v>
      </c>
      <c r="Q682" s="418"/>
      <c r="R682" s="416">
        <f t="shared" si="8"/>
        <v>2.16</v>
      </c>
      <c r="S682" s="417" t="s">
        <v>34</v>
      </c>
      <c r="T682" s="413"/>
      <c r="U682" s="563"/>
    </row>
    <row r="683" spans="2:21" s="411" customFormat="1" ht="13.5" hidden="1" outlineLevel="3">
      <c r="B683" s="402"/>
      <c r="C683" s="403"/>
      <c r="D683" s="404" t="s">
        <v>223</v>
      </c>
      <c r="E683" s="407" t="s">
        <v>34</v>
      </c>
      <c r="F683" s="481" t="s">
        <v>2746</v>
      </c>
      <c r="G683" s="403"/>
      <c r="H683" s="407" t="s">
        <v>34</v>
      </c>
      <c r="I683" s="408" t="s">
        <v>34</v>
      </c>
      <c r="J683" s="403"/>
      <c r="K683" s="403"/>
      <c r="L683" s="407"/>
      <c r="M683" s="408" t="s">
        <v>34</v>
      </c>
      <c r="N683" s="403"/>
      <c r="O683" s="410"/>
      <c r="P683" s="408" t="s">
        <v>34</v>
      </c>
      <c r="Q683" s="409"/>
      <c r="R683" s="407" t="e">
        <f t="shared" si="8"/>
        <v>#VALUE!</v>
      </c>
      <c r="S683" s="408" t="s">
        <v>34</v>
      </c>
      <c r="T683" s="403"/>
      <c r="U683" s="562"/>
    </row>
    <row r="684" spans="2:21" s="420" customFormat="1" ht="13.5" hidden="1" outlineLevel="3">
      <c r="B684" s="412"/>
      <c r="C684" s="413"/>
      <c r="D684" s="404" t="s">
        <v>223</v>
      </c>
      <c r="E684" s="462" t="s">
        <v>34</v>
      </c>
      <c r="F684" s="480" t="s">
        <v>2777</v>
      </c>
      <c r="G684" s="413"/>
      <c r="H684" s="416">
        <v>12.6</v>
      </c>
      <c r="I684" s="417" t="s">
        <v>34</v>
      </c>
      <c r="J684" s="413"/>
      <c r="K684" s="413"/>
      <c r="L684" s="416"/>
      <c r="M684" s="417" t="s">
        <v>34</v>
      </c>
      <c r="N684" s="413"/>
      <c r="O684" s="419"/>
      <c r="P684" s="417" t="s">
        <v>34</v>
      </c>
      <c r="Q684" s="418"/>
      <c r="R684" s="416">
        <f t="shared" si="8"/>
        <v>12.6</v>
      </c>
      <c r="S684" s="417" t="s">
        <v>34</v>
      </c>
      <c r="T684" s="413"/>
      <c r="U684" s="563"/>
    </row>
    <row r="685" spans="2:21" s="411" customFormat="1" ht="13.5" hidden="1" outlineLevel="3">
      <c r="B685" s="402"/>
      <c r="C685" s="403"/>
      <c r="D685" s="404" t="s">
        <v>223</v>
      </c>
      <c r="E685" s="407" t="s">
        <v>34</v>
      </c>
      <c r="F685" s="481" t="s">
        <v>2759</v>
      </c>
      <c r="G685" s="403"/>
      <c r="H685" s="407" t="s">
        <v>34</v>
      </c>
      <c r="I685" s="408" t="s">
        <v>34</v>
      </c>
      <c r="J685" s="403"/>
      <c r="K685" s="403"/>
      <c r="L685" s="407"/>
      <c r="M685" s="408" t="s">
        <v>34</v>
      </c>
      <c r="N685" s="403"/>
      <c r="O685" s="410"/>
      <c r="P685" s="408" t="s">
        <v>34</v>
      </c>
      <c r="Q685" s="409"/>
      <c r="R685" s="407" t="e">
        <f t="shared" si="8"/>
        <v>#VALUE!</v>
      </c>
      <c r="S685" s="408" t="s">
        <v>34</v>
      </c>
      <c r="T685" s="403"/>
      <c r="U685" s="562"/>
    </row>
    <row r="686" spans="2:21" s="420" customFormat="1" ht="13.5" hidden="1" outlineLevel="3">
      <c r="B686" s="412"/>
      <c r="C686" s="413"/>
      <c r="D686" s="404" t="s">
        <v>223</v>
      </c>
      <c r="E686" s="462" t="s">
        <v>34</v>
      </c>
      <c r="F686" s="480" t="s">
        <v>2778</v>
      </c>
      <c r="G686" s="413"/>
      <c r="H686" s="416">
        <v>36.96</v>
      </c>
      <c r="I686" s="417" t="s">
        <v>34</v>
      </c>
      <c r="J686" s="413"/>
      <c r="K686" s="413"/>
      <c r="L686" s="416"/>
      <c r="M686" s="417" t="s">
        <v>34</v>
      </c>
      <c r="N686" s="413"/>
      <c r="O686" s="419"/>
      <c r="P686" s="417" t="s">
        <v>34</v>
      </c>
      <c r="Q686" s="418"/>
      <c r="R686" s="416">
        <f t="shared" si="8"/>
        <v>36.96</v>
      </c>
      <c r="S686" s="417" t="s">
        <v>34</v>
      </c>
      <c r="T686" s="413"/>
      <c r="U686" s="563"/>
    </row>
    <row r="687" spans="2:21" s="445" customFormat="1" ht="13.5" hidden="1" outlineLevel="3">
      <c r="B687" s="444"/>
      <c r="C687" s="446"/>
      <c r="D687" s="404" t="s">
        <v>223</v>
      </c>
      <c r="E687" s="463" t="s">
        <v>34</v>
      </c>
      <c r="F687" s="564" t="s">
        <v>238</v>
      </c>
      <c r="G687" s="446"/>
      <c r="H687" s="449">
        <v>125.98</v>
      </c>
      <c r="I687" s="450" t="s">
        <v>34</v>
      </c>
      <c r="J687" s="446"/>
      <c r="K687" s="446"/>
      <c r="L687" s="449"/>
      <c r="M687" s="450" t="s">
        <v>34</v>
      </c>
      <c r="N687" s="446"/>
      <c r="O687" s="452"/>
      <c r="P687" s="450" t="s">
        <v>34</v>
      </c>
      <c r="Q687" s="451"/>
      <c r="R687" s="449">
        <f aca="true" t="shared" si="9" ref="R687:R750">H687+L687+O687</f>
        <v>125.98</v>
      </c>
      <c r="S687" s="450" t="s">
        <v>34</v>
      </c>
      <c r="T687" s="446"/>
      <c r="U687" s="565"/>
    </row>
    <row r="688" spans="2:21" s="411" customFormat="1" ht="13.5" hidden="1" outlineLevel="3">
      <c r="B688" s="402"/>
      <c r="C688" s="403"/>
      <c r="D688" s="404" t="s">
        <v>223</v>
      </c>
      <c r="E688" s="407" t="s">
        <v>34</v>
      </c>
      <c r="F688" s="481" t="s">
        <v>1326</v>
      </c>
      <c r="G688" s="403"/>
      <c r="H688" s="407" t="s">
        <v>34</v>
      </c>
      <c r="I688" s="408" t="s">
        <v>34</v>
      </c>
      <c r="J688" s="403"/>
      <c r="K688" s="403"/>
      <c r="L688" s="407"/>
      <c r="M688" s="408" t="s">
        <v>34</v>
      </c>
      <c r="N688" s="403"/>
      <c r="O688" s="410"/>
      <c r="P688" s="408" t="s">
        <v>34</v>
      </c>
      <c r="Q688" s="409"/>
      <c r="R688" s="407" t="e">
        <f t="shared" si="9"/>
        <v>#VALUE!</v>
      </c>
      <c r="S688" s="408" t="s">
        <v>34</v>
      </c>
      <c r="T688" s="403"/>
      <c r="U688" s="562"/>
    </row>
    <row r="689" spans="2:21" s="420" customFormat="1" ht="13.5" hidden="1" outlineLevel="3">
      <c r="B689" s="412"/>
      <c r="C689" s="413"/>
      <c r="D689" s="404" t="s">
        <v>223</v>
      </c>
      <c r="E689" s="462" t="s">
        <v>34</v>
      </c>
      <c r="F689" s="480" t="s">
        <v>1327</v>
      </c>
      <c r="G689" s="413"/>
      <c r="H689" s="416">
        <v>-287.088</v>
      </c>
      <c r="I689" s="417" t="s">
        <v>34</v>
      </c>
      <c r="J689" s="413"/>
      <c r="K689" s="413"/>
      <c r="L689" s="416"/>
      <c r="M689" s="417" t="s">
        <v>34</v>
      </c>
      <c r="N689" s="413"/>
      <c r="O689" s="419"/>
      <c r="P689" s="417" t="s">
        <v>34</v>
      </c>
      <c r="Q689" s="418"/>
      <c r="R689" s="416">
        <f t="shared" si="9"/>
        <v>-287.088</v>
      </c>
      <c r="S689" s="417" t="s">
        <v>34</v>
      </c>
      <c r="T689" s="413"/>
      <c r="U689" s="563"/>
    </row>
    <row r="690" spans="2:21" s="429" customFormat="1" ht="13.5" hidden="1" outlineLevel="3">
      <c r="B690" s="421"/>
      <c r="C690" s="422"/>
      <c r="D690" s="404" t="s">
        <v>223</v>
      </c>
      <c r="E690" s="464" t="s">
        <v>34</v>
      </c>
      <c r="F690" s="566" t="s">
        <v>227</v>
      </c>
      <c r="G690" s="422"/>
      <c r="H690" s="425">
        <v>340.184</v>
      </c>
      <c r="I690" s="426" t="s">
        <v>34</v>
      </c>
      <c r="J690" s="422"/>
      <c r="K690" s="422"/>
      <c r="L690" s="425"/>
      <c r="M690" s="426" t="s">
        <v>34</v>
      </c>
      <c r="N690" s="422"/>
      <c r="O690" s="428"/>
      <c r="P690" s="426" t="s">
        <v>34</v>
      </c>
      <c r="Q690" s="427"/>
      <c r="R690" s="425">
        <f t="shared" si="9"/>
        <v>340.184</v>
      </c>
      <c r="S690" s="426" t="s">
        <v>34</v>
      </c>
      <c r="T690" s="422"/>
      <c r="U690" s="567"/>
    </row>
    <row r="691" spans="2:21" s="320" customFormat="1" ht="31.5" customHeight="1" outlineLevel="2">
      <c r="B691" s="321"/>
      <c r="C691" s="394" t="s">
        <v>944</v>
      </c>
      <c r="D691" s="394" t="s">
        <v>218</v>
      </c>
      <c r="E691" s="461" t="s">
        <v>1329</v>
      </c>
      <c r="F691" s="479" t="s">
        <v>1330</v>
      </c>
      <c r="G691" s="397" t="s">
        <v>265</v>
      </c>
      <c r="H691" s="398">
        <v>340.184</v>
      </c>
      <c r="I691" s="399">
        <v>348.3</v>
      </c>
      <c r="J691" s="561">
        <f>ROUND(I691*H691,2)</f>
        <v>118486.09</v>
      </c>
      <c r="K691" s="561"/>
      <c r="L691" s="398"/>
      <c r="M691" s="399">
        <v>348.3</v>
      </c>
      <c r="N691" s="613">
        <f>ROUND(M691*L691,2)</f>
        <v>0</v>
      </c>
      <c r="O691" s="401"/>
      <c r="P691" s="399">
        <v>348.3</v>
      </c>
      <c r="Q691" s="400">
        <f>ROUND(P691*O691,2)</f>
        <v>0</v>
      </c>
      <c r="R691" s="601">
        <f t="shared" si="9"/>
        <v>340.184</v>
      </c>
      <c r="S691" s="399">
        <v>348.3</v>
      </c>
      <c r="T691" s="561">
        <f>ROUND(S691*R691,2)</f>
        <v>118486.09</v>
      </c>
      <c r="U691" s="548"/>
    </row>
    <row r="692" spans="2:21" s="320" customFormat="1" ht="22.5" customHeight="1" outlineLevel="2" collapsed="1">
      <c r="B692" s="321"/>
      <c r="C692" s="394" t="s">
        <v>948</v>
      </c>
      <c r="D692" s="394" t="s">
        <v>218</v>
      </c>
      <c r="E692" s="461" t="s">
        <v>2779</v>
      </c>
      <c r="F692" s="479" t="s">
        <v>1333</v>
      </c>
      <c r="G692" s="397" t="s">
        <v>265</v>
      </c>
      <c r="H692" s="398">
        <v>54.4</v>
      </c>
      <c r="I692" s="399">
        <v>69.7</v>
      </c>
      <c r="J692" s="561">
        <f>ROUND(I692*H692,2)</f>
        <v>3791.68</v>
      </c>
      <c r="K692" s="561"/>
      <c r="L692" s="398"/>
      <c r="M692" s="399">
        <v>69.7</v>
      </c>
      <c r="N692" s="613">
        <f>ROUND(M692*L692,2)</f>
        <v>0</v>
      </c>
      <c r="O692" s="401"/>
      <c r="P692" s="399">
        <v>69.7</v>
      </c>
      <c r="Q692" s="400">
        <f>ROUND(P692*O692,2)</f>
        <v>0</v>
      </c>
      <c r="R692" s="601">
        <f t="shared" si="9"/>
        <v>54.4</v>
      </c>
      <c r="S692" s="399">
        <v>69.7</v>
      </c>
      <c r="T692" s="561">
        <f>ROUND(S692*R692,2)</f>
        <v>3791.68</v>
      </c>
      <c r="U692" s="548"/>
    </row>
    <row r="693" spans="2:21" s="411" customFormat="1" ht="13.5" hidden="1" outlineLevel="3">
      <c r="B693" s="402"/>
      <c r="C693" s="403"/>
      <c r="D693" s="404" t="s">
        <v>223</v>
      </c>
      <c r="E693" s="407" t="s">
        <v>34</v>
      </c>
      <c r="F693" s="481" t="s">
        <v>2651</v>
      </c>
      <c r="G693" s="403"/>
      <c r="H693" s="407" t="s">
        <v>34</v>
      </c>
      <c r="I693" s="408" t="s">
        <v>34</v>
      </c>
      <c r="J693" s="403"/>
      <c r="K693" s="403"/>
      <c r="L693" s="407"/>
      <c r="M693" s="408" t="s">
        <v>34</v>
      </c>
      <c r="N693" s="403"/>
      <c r="O693" s="410"/>
      <c r="P693" s="408" t="s">
        <v>34</v>
      </c>
      <c r="Q693" s="409"/>
      <c r="R693" s="407" t="e">
        <f t="shared" si="9"/>
        <v>#VALUE!</v>
      </c>
      <c r="S693" s="408" t="s">
        <v>34</v>
      </c>
      <c r="T693" s="403"/>
      <c r="U693" s="562"/>
    </row>
    <row r="694" spans="2:21" s="420" customFormat="1" ht="13.5" hidden="1" outlineLevel="3">
      <c r="B694" s="412"/>
      <c r="C694" s="413"/>
      <c r="D694" s="404" t="s">
        <v>223</v>
      </c>
      <c r="E694" s="462" t="s">
        <v>34</v>
      </c>
      <c r="F694" s="480" t="s">
        <v>2780</v>
      </c>
      <c r="G694" s="413"/>
      <c r="H694" s="416">
        <v>54.4</v>
      </c>
      <c r="I694" s="417" t="s">
        <v>34</v>
      </c>
      <c r="J694" s="413"/>
      <c r="K694" s="413"/>
      <c r="L694" s="416"/>
      <c r="M694" s="417" t="s">
        <v>34</v>
      </c>
      <c r="N694" s="413"/>
      <c r="O694" s="419"/>
      <c r="P694" s="417" t="s">
        <v>34</v>
      </c>
      <c r="Q694" s="418"/>
      <c r="R694" s="416">
        <f t="shared" si="9"/>
        <v>54.4</v>
      </c>
      <c r="S694" s="417" t="s">
        <v>34</v>
      </c>
      <c r="T694" s="413"/>
      <c r="U694" s="563"/>
    </row>
    <row r="695" spans="2:21" s="320" customFormat="1" ht="22.5" customHeight="1" outlineLevel="2" collapsed="1">
      <c r="B695" s="321"/>
      <c r="C695" s="394" t="s">
        <v>951</v>
      </c>
      <c r="D695" s="394" t="s">
        <v>218</v>
      </c>
      <c r="E695" s="461" t="s">
        <v>1335</v>
      </c>
      <c r="F695" s="479" t="s">
        <v>1336</v>
      </c>
      <c r="G695" s="397" t="s">
        <v>292</v>
      </c>
      <c r="H695" s="398">
        <v>27.007</v>
      </c>
      <c r="I695" s="399">
        <v>28282</v>
      </c>
      <c r="J695" s="561">
        <f>ROUND(I695*H695,2)</f>
        <v>763811.97</v>
      </c>
      <c r="K695" s="561"/>
      <c r="L695" s="398"/>
      <c r="M695" s="399">
        <v>28282</v>
      </c>
      <c r="N695" s="613">
        <f>ROUND(M695*L695,2)</f>
        <v>0</v>
      </c>
      <c r="O695" s="401"/>
      <c r="P695" s="399">
        <v>28282</v>
      </c>
      <c r="Q695" s="400">
        <f>ROUND(P695*O695,2)</f>
        <v>0</v>
      </c>
      <c r="R695" s="601">
        <f t="shared" si="9"/>
        <v>27.007</v>
      </c>
      <c r="S695" s="399">
        <v>28282</v>
      </c>
      <c r="T695" s="561">
        <f>ROUND(S695*R695,2)</f>
        <v>763811.97</v>
      </c>
      <c r="U695" s="548"/>
    </row>
    <row r="696" spans="2:21" s="420" customFormat="1" ht="13.5" hidden="1" outlineLevel="3">
      <c r="B696" s="412"/>
      <c r="C696" s="413"/>
      <c r="D696" s="404" t="s">
        <v>223</v>
      </c>
      <c r="E696" s="462" t="s">
        <v>34</v>
      </c>
      <c r="F696" s="480" t="s">
        <v>2781</v>
      </c>
      <c r="G696" s="413"/>
      <c r="H696" s="416">
        <v>27.007</v>
      </c>
      <c r="I696" s="417" t="s">
        <v>34</v>
      </c>
      <c r="J696" s="413"/>
      <c r="K696" s="413"/>
      <c r="L696" s="416"/>
      <c r="M696" s="417" t="s">
        <v>34</v>
      </c>
      <c r="N696" s="413"/>
      <c r="O696" s="419"/>
      <c r="P696" s="417" t="s">
        <v>34</v>
      </c>
      <c r="Q696" s="418"/>
      <c r="R696" s="416">
        <f t="shared" si="9"/>
        <v>27.007</v>
      </c>
      <c r="S696" s="417" t="s">
        <v>34</v>
      </c>
      <c r="T696" s="413"/>
      <c r="U696" s="563"/>
    </row>
    <row r="697" spans="2:21" s="521" customFormat="1" ht="22.5" customHeight="1" outlineLevel="2" collapsed="1">
      <c r="B697" s="520"/>
      <c r="C697" s="466" t="s">
        <v>955</v>
      </c>
      <c r="D697" s="466" t="s">
        <v>218</v>
      </c>
      <c r="E697" s="467" t="s">
        <v>1339</v>
      </c>
      <c r="F697" s="574" t="s">
        <v>1340</v>
      </c>
      <c r="G697" s="469" t="s">
        <v>292</v>
      </c>
      <c r="H697" s="470">
        <v>0.075</v>
      </c>
      <c r="I697" s="399">
        <v>27167.4</v>
      </c>
      <c r="J697" s="575">
        <f>ROUND(I697*H697,2)</f>
        <v>2037.56</v>
      </c>
      <c r="K697" s="575"/>
      <c r="L697" s="470"/>
      <c r="M697" s="399">
        <v>27167.4</v>
      </c>
      <c r="N697" s="614">
        <f>ROUND(M697*L697,2)</f>
        <v>0</v>
      </c>
      <c r="O697" s="474"/>
      <c r="P697" s="399">
        <v>27167.4</v>
      </c>
      <c r="Q697" s="471">
        <f>ROUND(P697*O697,2)</f>
        <v>0</v>
      </c>
      <c r="R697" s="602">
        <f t="shared" si="9"/>
        <v>0.075</v>
      </c>
      <c r="S697" s="399">
        <v>27167.4</v>
      </c>
      <c r="T697" s="575">
        <f>ROUND(S697*R697,2)</f>
        <v>2037.56</v>
      </c>
      <c r="U697" s="577"/>
    </row>
    <row r="698" spans="2:21" s="524" customFormat="1" ht="13.5" hidden="1" outlineLevel="3">
      <c r="B698" s="522"/>
      <c r="C698" s="495"/>
      <c r="D698" s="496" t="s">
        <v>223</v>
      </c>
      <c r="E698" s="499" t="s">
        <v>34</v>
      </c>
      <c r="F698" s="578" t="s">
        <v>2782</v>
      </c>
      <c r="G698" s="495"/>
      <c r="H698" s="499" t="s">
        <v>34</v>
      </c>
      <c r="I698" s="408" t="s">
        <v>34</v>
      </c>
      <c r="J698" s="495"/>
      <c r="K698" s="495"/>
      <c r="L698" s="499"/>
      <c r="M698" s="408"/>
      <c r="N698" s="495"/>
      <c r="O698" s="501"/>
      <c r="P698" s="408" t="s">
        <v>34</v>
      </c>
      <c r="Q698" s="500"/>
      <c r="R698" s="499"/>
      <c r="S698" s="408" t="s">
        <v>34</v>
      </c>
      <c r="T698" s="495"/>
      <c r="U698" s="579"/>
    </row>
    <row r="699" spans="2:21" s="527" customFormat="1" ht="13.5" hidden="1" outlineLevel="3">
      <c r="B699" s="525"/>
      <c r="C699" s="502"/>
      <c r="D699" s="496" t="s">
        <v>223</v>
      </c>
      <c r="E699" s="526" t="s">
        <v>34</v>
      </c>
      <c r="F699" s="576" t="s">
        <v>2783</v>
      </c>
      <c r="G699" s="502"/>
      <c r="H699" s="505">
        <v>0.075</v>
      </c>
      <c r="I699" s="417" t="s">
        <v>34</v>
      </c>
      <c r="J699" s="502"/>
      <c r="K699" s="502"/>
      <c r="L699" s="505"/>
      <c r="M699" s="417" t="s">
        <v>34</v>
      </c>
      <c r="N699" s="502"/>
      <c r="O699" s="507"/>
      <c r="P699" s="417" t="s">
        <v>34</v>
      </c>
      <c r="Q699" s="506"/>
      <c r="R699" s="505"/>
      <c r="S699" s="417" t="s">
        <v>34</v>
      </c>
      <c r="T699" s="502"/>
      <c r="U699" s="581"/>
    </row>
    <row r="700" spans="2:21" s="320" customFormat="1" ht="31.5" customHeight="1" outlineLevel="2">
      <c r="B700" s="321"/>
      <c r="C700" s="394" t="s">
        <v>958</v>
      </c>
      <c r="D700" s="394" t="s">
        <v>218</v>
      </c>
      <c r="E700" s="461" t="s">
        <v>1343</v>
      </c>
      <c r="F700" s="479" t="s">
        <v>1344</v>
      </c>
      <c r="G700" s="397" t="s">
        <v>292</v>
      </c>
      <c r="H700" s="398">
        <v>27.007</v>
      </c>
      <c r="I700" s="399">
        <v>835.9</v>
      </c>
      <c r="J700" s="561">
        <f>ROUND(I700*H700,2)</f>
        <v>22575.15</v>
      </c>
      <c r="K700" s="561"/>
      <c r="L700" s="398"/>
      <c r="M700" s="399">
        <v>835.9</v>
      </c>
      <c r="N700" s="613">
        <f>ROUND(M700*L700,2)</f>
        <v>0</v>
      </c>
      <c r="O700" s="401"/>
      <c r="P700" s="399">
        <v>835.9</v>
      </c>
      <c r="Q700" s="400">
        <f>ROUND(P700*O700,2)</f>
        <v>0</v>
      </c>
      <c r="R700" s="601">
        <f t="shared" si="9"/>
        <v>27.007</v>
      </c>
      <c r="S700" s="399">
        <v>835.9</v>
      </c>
      <c r="T700" s="561">
        <f>ROUND(S700*R700,2)</f>
        <v>22575.15</v>
      </c>
      <c r="U700" s="548"/>
    </row>
    <row r="701" spans="2:21" s="320" customFormat="1" ht="22.5" customHeight="1" outlineLevel="2" collapsed="1">
      <c r="B701" s="321"/>
      <c r="C701" s="394" t="s">
        <v>960</v>
      </c>
      <c r="D701" s="394" t="s">
        <v>218</v>
      </c>
      <c r="E701" s="461" t="s">
        <v>1346</v>
      </c>
      <c r="F701" s="479" t="s">
        <v>1347</v>
      </c>
      <c r="G701" s="397" t="s">
        <v>366</v>
      </c>
      <c r="H701" s="398">
        <v>3.71</v>
      </c>
      <c r="I701" s="399">
        <v>209</v>
      </c>
      <c r="J701" s="561">
        <f>ROUND(I701*H701,2)</f>
        <v>775.39</v>
      </c>
      <c r="K701" s="561"/>
      <c r="L701" s="398"/>
      <c r="M701" s="399">
        <v>209</v>
      </c>
      <c r="N701" s="613">
        <f>ROUND(M701*L701,2)</f>
        <v>0</v>
      </c>
      <c r="O701" s="401"/>
      <c r="P701" s="399">
        <v>209</v>
      </c>
      <c r="Q701" s="400">
        <f>ROUND(P701*O701,2)</f>
        <v>0</v>
      </c>
      <c r="R701" s="601">
        <f t="shared" si="9"/>
        <v>3.71</v>
      </c>
      <c r="S701" s="399">
        <v>209</v>
      </c>
      <c r="T701" s="561">
        <f>ROUND(S701*R701,2)</f>
        <v>775.39</v>
      </c>
      <c r="U701" s="548"/>
    </row>
    <row r="702" spans="2:21" s="420" customFormat="1" ht="13.5" hidden="1" outlineLevel="3">
      <c r="B702" s="412"/>
      <c r="C702" s="413"/>
      <c r="D702" s="404" t="s">
        <v>223</v>
      </c>
      <c r="E702" s="462" t="s">
        <v>34</v>
      </c>
      <c r="F702" s="480" t="s">
        <v>2784</v>
      </c>
      <c r="G702" s="413"/>
      <c r="H702" s="416">
        <v>3.71</v>
      </c>
      <c r="I702" s="417" t="s">
        <v>34</v>
      </c>
      <c r="J702" s="413"/>
      <c r="K702" s="413"/>
      <c r="L702" s="416"/>
      <c r="M702" s="417" t="s">
        <v>34</v>
      </c>
      <c r="N702" s="413"/>
      <c r="O702" s="419"/>
      <c r="P702" s="417" t="s">
        <v>34</v>
      </c>
      <c r="Q702" s="418"/>
      <c r="R702" s="416">
        <f t="shared" si="9"/>
        <v>3.71</v>
      </c>
      <c r="S702" s="417" t="s">
        <v>34</v>
      </c>
      <c r="T702" s="413"/>
      <c r="U702" s="563"/>
    </row>
    <row r="703" spans="2:21" s="320" customFormat="1" ht="22.5" customHeight="1" outlineLevel="2" collapsed="1">
      <c r="B703" s="321"/>
      <c r="C703" s="394" t="s">
        <v>969</v>
      </c>
      <c r="D703" s="394" t="s">
        <v>218</v>
      </c>
      <c r="E703" s="461" t="s">
        <v>1431</v>
      </c>
      <c r="F703" s="479" t="s">
        <v>1432</v>
      </c>
      <c r="G703" s="397" t="s">
        <v>221</v>
      </c>
      <c r="H703" s="398">
        <v>12.672</v>
      </c>
      <c r="I703" s="399">
        <v>1114.6</v>
      </c>
      <c r="J703" s="561">
        <f>ROUND(I703*H703,2)</f>
        <v>14124.21</v>
      </c>
      <c r="K703" s="561"/>
      <c r="L703" s="398"/>
      <c r="M703" s="399">
        <v>1114.6</v>
      </c>
      <c r="N703" s="613">
        <f>ROUND(M703*L703,2)</f>
        <v>0</v>
      </c>
      <c r="O703" s="401"/>
      <c r="P703" s="399">
        <v>1114.6</v>
      </c>
      <c r="Q703" s="400">
        <f>ROUND(P703*O703,2)</f>
        <v>0</v>
      </c>
      <c r="R703" s="601">
        <f t="shared" si="9"/>
        <v>12.672</v>
      </c>
      <c r="S703" s="399">
        <v>1114.6</v>
      </c>
      <c r="T703" s="561">
        <f>ROUND(S703*R703,2)</f>
        <v>14124.21</v>
      </c>
      <c r="U703" s="548"/>
    </row>
    <row r="704" spans="2:21" s="411" customFormat="1" ht="13.5" hidden="1" outlineLevel="3">
      <c r="B704" s="402"/>
      <c r="C704" s="403"/>
      <c r="D704" s="404" t="s">
        <v>223</v>
      </c>
      <c r="E704" s="407" t="s">
        <v>34</v>
      </c>
      <c r="F704" s="481" t="s">
        <v>2785</v>
      </c>
      <c r="G704" s="403"/>
      <c r="H704" s="407" t="s">
        <v>34</v>
      </c>
      <c r="I704" s="408" t="s">
        <v>34</v>
      </c>
      <c r="J704" s="403"/>
      <c r="K704" s="403"/>
      <c r="L704" s="407"/>
      <c r="M704" s="408" t="s">
        <v>34</v>
      </c>
      <c r="N704" s="403"/>
      <c r="O704" s="410"/>
      <c r="P704" s="408" t="s">
        <v>34</v>
      </c>
      <c r="Q704" s="409"/>
      <c r="R704" s="407" t="e">
        <f t="shared" si="9"/>
        <v>#VALUE!</v>
      </c>
      <c r="S704" s="408" t="s">
        <v>34</v>
      </c>
      <c r="T704" s="403"/>
      <c r="U704" s="562"/>
    </row>
    <row r="705" spans="2:21" s="420" customFormat="1" ht="13.5" hidden="1" outlineLevel="3">
      <c r="B705" s="412"/>
      <c r="C705" s="413"/>
      <c r="D705" s="404" t="s">
        <v>223</v>
      </c>
      <c r="E705" s="462" t="s">
        <v>34</v>
      </c>
      <c r="F705" s="480" t="s">
        <v>2786</v>
      </c>
      <c r="G705" s="413"/>
      <c r="H705" s="416">
        <v>0.63</v>
      </c>
      <c r="I705" s="417" t="s">
        <v>34</v>
      </c>
      <c r="J705" s="413"/>
      <c r="K705" s="413"/>
      <c r="L705" s="416"/>
      <c r="M705" s="417" t="s">
        <v>34</v>
      </c>
      <c r="N705" s="413"/>
      <c r="O705" s="419"/>
      <c r="P705" s="417" t="s">
        <v>34</v>
      </c>
      <c r="Q705" s="418"/>
      <c r="R705" s="416">
        <f t="shared" si="9"/>
        <v>0.63</v>
      </c>
      <c r="S705" s="417" t="s">
        <v>34</v>
      </c>
      <c r="T705" s="413"/>
      <c r="U705" s="563"/>
    </row>
    <row r="706" spans="2:21" s="420" customFormat="1" ht="13.5" hidden="1" outlineLevel="3">
      <c r="B706" s="412"/>
      <c r="C706" s="413"/>
      <c r="D706" s="404" t="s">
        <v>223</v>
      </c>
      <c r="E706" s="462" t="s">
        <v>34</v>
      </c>
      <c r="F706" s="480" t="s">
        <v>2787</v>
      </c>
      <c r="G706" s="413"/>
      <c r="H706" s="416">
        <v>1.683</v>
      </c>
      <c r="I706" s="417" t="s">
        <v>34</v>
      </c>
      <c r="J706" s="413"/>
      <c r="K706" s="413"/>
      <c r="L706" s="416"/>
      <c r="M706" s="417" t="s">
        <v>34</v>
      </c>
      <c r="N706" s="413"/>
      <c r="O706" s="419"/>
      <c r="P706" s="417" t="s">
        <v>34</v>
      </c>
      <c r="Q706" s="418"/>
      <c r="R706" s="416">
        <f t="shared" si="9"/>
        <v>1.683</v>
      </c>
      <c r="S706" s="417" t="s">
        <v>34</v>
      </c>
      <c r="T706" s="413"/>
      <c r="U706" s="563"/>
    </row>
    <row r="707" spans="2:21" s="411" customFormat="1" ht="13.5" hidden="1" outlineLevel="3">
      <c r="B707" s="402"/>
      <c r="C707" s="403"/>
      <c r="D707" s="404" t="s">
        <v>223</v>
      </c>
      <c r="E707" s="407" t="s">
        <v>34</v>
      </c>
      <c r="F707" s="481" t="s">
        <v>2788</v>
      </c>
      <c r="G707" s="403"/>
      <c r="H707" s="407" t="s">
        <v>34</v>
      </c>
      <c r="I707" s="408" t="s">
        <v>34</v>
      </c>
      <c r="J707" s="403"/>
      <c r="K707" s="403"/>
      <c r="L707" s="407"/>
      <c r="M707" s="408" t="s">
        <v>34</v>
      </c>
      <c r="N707" s="403"/>
      <c r="O707" s="410"/>
      <c r="P707" s="408" t="s">
        <v>34</v>
      </c>
      <c r="Q707" s="409"/>
      <c r="R707" s="407" t="e">
        <f t="shared" si="9"/>
        <v>#VALUE!</v>
      </c>
      <c r="S707" s="408" t="s">
        <v>34</v>
      </c>
      <c r="T707" s="403"/>
      <c r="U707" s="562"/>
    </row>
    <row r="708" spans="2:21" s="420" customFormat="1" ht="13.5" hidden="1" outlineLevel="3">
      <c r="B708" s="412"/>
      <c r="C708" s="413"/>
      <c r="D708" s="404" t="s">
        <v>223</v>
      </c>
      <c r="E708" s="462" t="s">
        <v>34</v>
      </c>
      <c r="F708" s="480" t="s">
        <v>2789</v>
      </c>
      <c r="G708" s="413"/>
      <c r="H708" s="416">
        <v>3.366</v>
      </c>
      <c r="I708" s="417" t="s">
        <v>34</v>
      </c>
      <c r="J708" s="413"/>
      <c r="K708" s="413"/>
      <c r="L708" s="416"/>
      <c r="M708" s="417" t="s">
        <v>34</v>
      </c>
      <c r="N708" s="413"/>
      <c r="O708" s="419"/>
      <c r="P708" s="417" t="s">
        <v>34</v>
      </c>
      <c r="Q708" s="418"/>
      <c r="R708" s="416">
        <f t="shared" si="9"/>
        <v>3.366</v>
      </c>
      <c r="S708" s="417" t="s">
        <v>34</v>
      </c>
      <c r="T708" s="413"/>
      <c r="U708" s="563"/>
    </row>
    <row r="709" spans="2:21" s="411" customFormat="1" ht="13.5" hidden="1" outlineLevel="3">
      <c r="B709" s="402"/>
      <c r="C709" s="403"/>
      <c r="D709" s="404" t="s">
        <v>223</v>
      </c>
      <c r="E709" s="407" t="s">
        <v>34</v>
      </c>
      <c r="F709" s="481" t="s">
        <v>2790</v>
      </c>
      <c r="G709" s="403"/>
      <c r="H709" s="407" t="s">
        <v>34</v>
      </c>
      <c r="I709" s="408" t="s">
        <v>34</v>
      </c>
      <c r="J709" s="403"/>
      <c r="K709" s="403"/>
      <c r="L709" s="407"/>
      <c r="M709" s="408" t="s">
        <v>34</v>
      </c>
      <c r="N709" s="403"/>
      <c r="O709" s="410"/>
      <c r="P709" s="408" t="s">
        <v>34</v>
      </c>
      <c r="Q709" s="409"/>
      <c r="R709" s="407" t="e">
        <f t="shared" si="9"/>
        <v>#VALUE!</v>
      </c>
      <c r="S709" s="408" t="s">
        <v>34</v>
      </c>
      <c r="T709" s="403"/>
      <c r="U709" s="562"/>
    </row>
    <row r="710" spans="2:21" s="420" customFormat="1" ht="13.5" hidden="1" outlineLevel="3">
      <c r="B710" s="412"/>
      <c r="C710" s="413"/>
      <c r="D710" s="404" t="s">
        <v>223</v>
      </c>
      <c r="E710" s="462" t="s">
        <v>34</v>
      </c>
      <c r="F710" s="480" t="s">
        <v>2791</v>
      </c>
      <c r="G710" s="413"/>
      <c r="H710" s="416">
        <v>5.61</v>
      </c>
      <c r="I710" s="417" t="s">
        <v>34</v>
      </c>
      <c r="J710" s="413"/>
      <c r="K710" s="413"/>
      <c r="L710" s="416"/>
      <c r="M710" s="417" t="s">
        <v>34</v>
      </c>
      <c r="N710" s="413"/>
      <c r="O710" s="419"/>
      <c r="P710" s="417" t="s">
        <v>34</v>
      </c>
      <c r="Q710" s="418"/>
      <c r="R710" s="416">
        <f t="shared" si="9"/>
        <v>5.61</v>
      </c>
      <c r="S710" s="417" t="s">
        <v>34</v>
      </c>
      <c r="T710" s="413"/>
      <c r="U710" s="563"/>
    </row>
    <row r="711" spans="2:21" s="411" customFormat="1" ht="13.5" hidden="1" outlineLevel="3">
      <c r="B711" s="402"/>
      <c r="C711" s="403"/>
      <c r="D711" s="404" t="s">
        <v>223</v>
      </c>
      <c r="E711" s="407" t="s">
        <v>34</v>
      </c>
      <c r="F711" s="481" t="s">
        <v>2792</v>
      </c>
      <c r="G711" s="403"/>
      <c r="H711" s="407" t="s">
        <v>34</v>
      </c>
      <c r="I711" s="408" t="s">
        <v>34</v>
      </c>
      <c r="J711" s="403"/>
      <c r="K711" s="403"/>
      <c r="L711" s="407"/>
      <c r="M711" s="408" t="s">
        <v>34</v>
      </c>
      <c r="N711" s="403"/>
      <c r="O711" s="410"/>
      <c r="P711" s="408" t="s">
        <v>34</v>
      </c>
      <c r="Q711" s="409"/>
      <c r="R711" s="407" t="e">
        <f t="shared" si="9"/>
        <v>#VALUE!</v>
      </c>
      <c r="S711" s="408" t="s">
        <v>34</v>
      </c>
      <c r="T711" s="403"/>
      <c r="U711" s="562"/>
    </row>
    <row r="712" spans="2:21" s="420" customFormat="1" ht="13.5" hidden="1" outlineLevel="3">
      <c r="B712" s="412"/>
      <c r="C712" s="413"/>
      <c r="D712" s="404" t="s">
        <v>223</v>
      </c>
      <c r="E712" s="462" t="s">
        <v>34</v>
      </c>
      <c r="F712" s="480" t="s">
        <v>2793</v>
      </c>
      <c r="G712" s="413"/>
      <c r="H712" s="416">
        <v>0.633</v>
      </c>
      <c r="I712" s="417" t="s">
        <v>34</v>
      </c>
      <c r="J712" s="413"/>
      <c r="K712" s="413"/>
      <c r="L712" s="416"/>
      <c r="M712" s="417" t="s">
        <v>34</v>
      </c>
      <c r="N712" s="413"/>
      <c r="O712" s="419"/>
      <c r="P712" s="417" t="s">
        <v>34</v>
      </c>
      <c r="Q712" s="418"/>
      <c r="R712" s="416">
        <f t="shared" si="9"/>
        <v>0.633</v>
      </c>
      <c r="S712" s="417" t="s">
        <v>34</v>
      </c>
      <c r="T712" s="413"/>
      <c r="U712" s="563"/>
    </row>
    <row r="713" spans="2:21" s="411" customFormat="1" ht="13.5" hidden="1" outlineLevel="3">
      <c r="B713" s="402"/>
      <c r="C713" s="403"/>
      <c r="D713" s="404" t="s">
        <v>223</v>
      </c>
      <c r="E713" s="407" t="s">
        <v>34</v>
      </c>
      <c r="F713" s="481" t="s">
        <v>2794</v>
      </c>
      <c r="G713" s="403"/>
      <c r="H713" s="407" t="s">
        <v>34</v>
      </c>
      <c r="I713" s="408" t="s">
        <v>34</v>
      </c>
      <c r="J713" s="403"/>
      <c r="K713" s="403"/>
      <c r="L713" s="407"/>
      <c r="M713" s="408" t="s">
        <v>34</v>
      </c>
      <c r="N713" s="403"/>
      <c r="O713" s="410"/>
      <c r="P713" s="408" t="s">
        <v>34</v>
      </c>
      <c r="Q713" s="409"/>
      <c r="R713" s="407" t="e">
        <f t="shared" si="9"/>
        <v>#VALUE!</v>
      </c>
      <c r="S713" s="408" t="s">
        <v>34</v>
      </c>
      <c r="T713" s="403"/>
      <c r="U713" s="562"/>
    </row>
    <row r="714" spans="2:21" s="420" customFormat="1" ht="13.5" hidden="1" outlineLevel="3">
      <c r="B714" s="412"/>
      <c r="C714" s="413"/>
      <c r="D714" s="404" t="s">
        <v>223</v>
      </c>
      <c r="E714" s="462" t="s">
        <v>34</v>
      </c>
      <c r="F714" s="480" t="s">
        <v>2795</v>
      </c>
      <c r="G714" s="413"/>
      <c r="H714" s="416">
        <v>0.3</v>
      </c>
      <c r="I714" s="417" t="s">
        <v>34</v>
      </c>
      <c r="J714" s="413"/>
      <c r="K714" s="413"/>
      <c r="L714" s="416"/>
      <c r="M714" s="417" t="s">
        <v>34</v>
      </c>
      <c r="N714" s="413"/>
      <c r="O714" s="419"/>
      <c r="P714" s="417" t="s">
        <v>34</v>
      </c>
      <c r="Q714" s="418"/>
      <c r="R714" s="416">
        <f t="shared" si="9"/>
        <v>0.3</v>
      </c>
      <c r="S714" s="417" t="s">
        <v>34</v>
      </c>
      <c r="T714" s="413"/>
      <c r="U714" s="563"/>
    </row>
    <row r="715" spans="2:21" s="420" customFormat="1" ht="13.5" hidden="1" outlineLevel="3">
      <c r="B715" s="412"/>
      <c r="C715" s="413"/>
      <c r="D715" s="404" t="s">
        <v>223</v>
      </c>
      <c r="E715" s="462" t="s">
        <v>34</v>
      </c>
      <c r="F715" s="480" t="s">
        <v>2796</v>
      </c>
      <c r="G715" s="413"/>
      <c r="H715" s="416">
        <v>0.45</v>
      </c>
      <c r="I715" s="417" t="s">
        <v>34</v>
      </c>
      <c r="J715" s="413"/>
      <c r="K715" s="413"/>
      <c r="L715" s="416"/>
      <c r="M715" s="417" t="s">
        <v>34</v>
      </c>
      <c r="N715" s="413"/>
      <c r="O715" s="419"/>
      <c r="P715" s="417" t="s">
        <v>34</v>
      </c>
      <c r="Q715" s="418"/>
      <c r="R715" s="416">
        <f t="shared" si="9"/>
        <v>0.45</v>
      </c>
      <c r="S715" s="417" t="s">
        <v>34</v>
      </c>
      <c r="T715" s="413"/>
      <c r="U715" s="563"/>
    </row>
    <row r="716" spans="2:21" s="429" customFormat="1" ht="13.5" hidden="1" outlineLevel="3">
      <c r="B716" s="421"/>
      <c r="C716" s="422"/>
      <c r="D716" s="404" t="s">
        <v>223</v>
      </c>
      <c r="E716" s="464" t="s">
        <v>34</v>
      </c>
      <c r="F716" s="566" t="s">
        <v>227</v>
      </c>
      <c r="G716" s="422"/>
      <c r="H716" s="425">
        <v>12.672</v>
      </c>
      <c r="I716" s="426" t="s">
        <v>34</v>
      </c>
      <c r="J716" s="422"/>
      <c r="K716" s="422"/>
      <c r="L716" s="425"/>
      <c r="M716" s="426" t="s">
        <v>34</v>
      </c>
      <c r="N716" s="422"/>
      <c r="O716" s="428"/>
      <c r="P716" s="426" t="s">
        <v>34</v>
      </c>
      <c r="Q716" s="427"/>
      <c r="R716" s="425">
        <f t="shared" si="9"/>
        <v>12.672</v>
      </c>
      <c r="S716" s="426" t="s">
        <v>34</v>
      </c>
      <c r="T716" s="422"/>
      <c r="U716" s="567"/>
    </row>
    <row r="717" spans="2:21" s="320" customFormat="1" ht="22.5" customHeight="1" outlineLevel="2" collapsed="1">
      <c r="B717" s="321"/>
      <c r="C717" s="394" t="s">
        <v>971</v>
      </c>
      <c r="D717" s="394" t="s">
        <v>218</v>
      </c>
      <c r="E717" s="461" t="s">
        <v>2386</v>
      </c>
      <c r="F717" s="479" t="s">
        <v>2387</v>
      </c>
      <c r="G717" s="397" t="s">
        <v>221</v>
      </c>
      <c r="H717" s="398">
        <v>0.108</v>
      </c>
      <c r="I717" s="399">
        <v>1741.5</v>
      </c>
      <c r="J717" s="561">
        <f>ROUND(I717*H717,2)</f>
        <v>188.08</v>
      </c>
      <c r="K717" s="561"/>
      <c r="L717" s="398"/>
      <c r="M717" s="399">
        <v>1741.5</v>
      </c>
      <c r="N717" s="613">
        <f>ROUND(M717*L717,2)</f>
        <v>0</v>
      </c>
      <c r="O717" s="401"/>
      <c r="P717" s="399">
        <v>1741.5</v>
      </c>
      <c r="Q717" s="400">
        <f>ROUND(P717*O717,2)</f>
        <v>0</v>
      </c>
      <c r="R717" s="601">
        <f t="shared" si="9"/>
        <v>0.108</v>
      </c>
      <c r="S717" s="399">
        <v>1741.5</v>
      </c>
      <c r="T717" s="561">
        <f>ROUND(S717*R717,2)</f>
        <v>188.08</v>
      </c>
      <c r="U717" s="548"/>
    </row>
    <row r="718" spans="2:21" s="411" customFormat="1" ht="13.5" hidden="1" outlineLevel="3">
      <c r="B718" s="402"/>
      <c r="C718" s="403"/>
      <c r="D718" s="404" t="s">
        <v>223</v>
      </c>
      <c r="E718" s="407" t="s">
        <v>34</v>
      </c>
      <c r="F718" s="481" t="s">
        <v>2797</v>
      </c>
      <c r="G718" s="403"/>
      <c r="H718" s="407" t="s">
        <v>34</v>
      </c>
      <c r="I718" s="408" t="s">
        <v>34</v>
      </c>
      <c r="J718" s="403"/>
      <c r="K718" s="403"/>
      <c r="L718" s="407"/>
      <c r="M718" s="408" t="s">
        <v>34</v>
      </c>
      <c r="N718" s="403"/>
      <c r="O718" s="410"/>
      <c r="P718" s="408" t="s">
        <v>34</v>
      </c>
      <c r="Q718" s="409"/>
      <c r="R718" s="407" t="e">
        <f t="shared" si="9"/>
        <v>#VALUE!</v>
      </c>
      <c r="S718" s="408" t="s">
        <v>34</v>
      </c>
      <c r="T718" s="403"/>
      <c r="U718" s="562"/>
    </row>
    <row r="719" spans="2:21" s="420" customFormat="1" ht="13.5" hidden="1" outlineLevel="3">
      <c r="B719" s="412"/>
      <c r="C719" s="413"/>
      <c r="D719" s="404" t="s">
        <v>223</v>
      </c>
      <c r="E719" s="462" t="s">
        <v>34</v>
      </c>
      <c r="F719" s="480" t="s">
        <v>2798</v>
      </c>
      <c r="G719" s="413"/>
      <c r="H719" s="416">
        <v>0.108</v>
      </c>
      <c r="I719" s="417" t="s">
        <v>34</v>
      </c>
      <c r="J719" s="413"/>
      <c r="K719" s="413"/>
      <c r="L719" s="416"/>
      <c r="M719" s="417" t="s">
        <v>34</v>
      </c>
      <c r="N719" s="413"/>
      <c r="O719" s="419"/>
      <c r="P719" s="417" t="s">
        <v>34</v>
      </c>
      <c r="Q719" s="418"/>
      <c r="R719" s="416">
        <f t="shared" si="9"/>
        <v>0.108</v>
      </c>
      <c r="S719" s="417" t="s">
        <v>34</v>
      </c>
      <c r="T719" s="413"/>
      <c r="U719" s="563"/>
    </row>
    <row r="720" spans="2:21" s="320" customFormat="1" ht="31.5" customHeight="1" outlineLevel="2">
      <c r="B720" s="321"/>
      <c r="C720" s="394" t="s">
        <v>973</v>
      </c>
      <c r="D720" s="394" t="s">
        <v>218</v>
      </c>
      <c r="E720" s="461" t="s">
        <v>607</v>
      </c>
      <c r="F720" s="479" t="s">
        <v>608</v>
      </c>
      <c r="G720" s="397" t="s">
        <v>292</v>
      </c>
      <c r="H720" s="398">
        <v>28.138</v>
      </c>
      <c r="I720" s="399">
        <v>62.7</v>
      </c>
      <c r="J720" s="561">
        <f>ROUND(I720*H720,2)</f>
        <v>1764.25</v>
      </c>
      <c r="K720" s="561"/>
      <c r="L720" s="398"/>
      <c r="M720" s="399">
        <v>62.7</v>
      </c>
      <c r="N720" s="613">
        <f>ROUND(M720*L720,2)</f>
        <v>0</v>
      </c>
      <c r="O720" s="401"/>
      <c r="P720" s="399">
        <v>62.7</v>
      </c>
      <c r="Q720" s="400">
        <f>ROUND(P720*O720,2)</f>
        <v>0</v>
      </c>
      <c r="R720" s="601">
        <f t="shared" si="9"/>
        <v>28.138</v>
      </c>
      <c r="S720" s="399">
        <v>62.7</v>
      </c>
      <c r="T720" s="561">
        <f>ROUND(S720*R720,2)</f>
        <v>1764.25</v>
      </c>
      <c r="U720" s="548"/>
    </row>
    <row r="721" spans="2:21" s="320" customFormat="1" ht="22.5" customHeight="1" outlineLevel="2">
      <c r="B721" s="321"/>
      <c r="C721" s="394" t="s">
        <v>975</v>
      </c>
      <c r="D721" s="394" t="s">
        <v>218</v>
      </c>
      <c r="E721" s="461" t="s">
        <v>610</v>
      </c>
      <c r="F721" s="479" t="s">
        <v>611</v>
      </c>
      <c r="G721" s="397" t="s">
        <v>292</v>
      </c>
      <c r="H721" s="398">
        <v>28.138</v>
      </c>
      <c r="I721" s="399">
        <v>20.9</v>
      </c>
      <c r="J721" s="561">
        <f>ROUND(I721*H721,2)</f>
        <v>588.08</v>
      </c>
      <c r="K721" s="561"/>
      <c r="L721" s="398"/>
      <c r="M721" s="399">
        <v>20.9</v>
      </c>
      <c r="N721" s="613">
        <f>ROUND(M721*L721,2)</f>
        <v>0</v>
      </c>
      <c r="O721" s="401"/>
      <c r="P721" s="399">
        <v>20.9</v>
      </c>
      <c r="Q721" s="400">
        <f>ROUND(P721*O721,2)</f>
        <v>0</v>
      </c>
      <c r="R721" s="601">
        <f t="shared" si="9"/>
        <v>28.138</v>
      </c>
      <c r="S721" s="399">
        <v>20.9</v>
      </c>
      <c r="T721" s="561">
        <f>ROUND(S721*R721,2)</f>
        <v>588.08</v>
      </c>
      <c r="U721" s="548"/>
    </row>
    <row r="722" spans="2:21" s="320" customFormat="1" ht="22.5" customHeight="1" outlineLevel="2" collapsed="1">
      <c r="B722" s="321"/>
      <c r="C722" s="394" t="s">
        <v>976</v>
      </c>
      <c r="D722" s="394" t="s">
        <v>218</v>
      </c>
      <c r="E722" s="461" t="s">
        <v>613</v>
      </c>
      <c r="F722" s="479" t="s">
        <v>614</v>
      </c>
      <c r="G722" s="397" t="s">
        <v>292</v>
      </c>
      <c r="H722" s="398">
        <v>619.036</v>
      </c>
      <c r="I722" s="399">
        <v>6.2</v>
      </c>
      <c r="J722" s="561">
        <f>ROUND(I722*H722,2)</f>
        <v>3838.02</v>
      </c>
      <c r="K722" s="561"/>
      <c r="L722" s="398"/>
      <c r="M722" s="399">
        <v>6.2</v>
      </c>
      <c r="N722" s="613">
        <f>ROUND(M722*L722,2)</f>
        <v>0</v>
      </c>
      <c r="O722" s="401"/>
      <c r="P722" s="399">
        <v>6.2</v>
      </c>
      <c r="Q722" s="400">
        <f>ROUND(P722*O722,2)</f>
        <v>0</v>
      </c>
      <c r="R722" s="601">
        <f t="shared" si="9"/>
        <v>619.036</v>
      </c>
      <c r="S722" s="399">
        <v>6.2</v>
      </c>
      <c r="T722" s="561">
        <f>ROUND(S722*R722,2)</f>
        <v>3838.02</v>
      </c>
      <c r="U722" s="548"/>
    </row>
    <row r="723" spans="2:21" s="420" customFormat="1" ht="13.5" hidden="1" outlineLevel="3">
      <c r="B723" s="412"/>
      <c r="C723" s="413"/>
      <c r="D723" s="404" t="s">
        <v>223</v>
      </c>
      <c r="E723" s="413"/>
      <c r="F723" s="480" t="s">
        <v>2799</v>
      </c>
      <c r="G723" s="413"/>
      <c r="H723" s="416">
        <v>619.036</v>
      </c>
      <c r="I723" s="417" t="s">
        <v>34</v>
      </c>
      <c r="J723" s="413"/>
      <c r="K723" s="413"/>
      <c r="L723" s="416"/>
      <c r="M723" s="417" t="s">
        <v>34</v>
      </c>
      <c r="N723" s="413"/>
      <c r="O723" s="419"/>
      <c r="P723" s="417" t="s">
        <v>34</v>
      </c>
      <c r="Q723" s="418"/>
      <c r="R723" s="416">
        <f t="shared" si="9"/>
        <v>619.036</v>
      </c>
      <c r="S723" s="417" t="s">
        <v>34</v>
      </c>
      <c r="T723" s="413"/>
      <c r="U723" s="563"/>
    </row>
    <row r="724" spans="2:21" s="320" customFormat="1" ht="22.5" customHeight="1" outlineLevel="2">
      <c r="B724" s="321"/>
      <c r="C724" s="394" t="s">
        <v>996</v>
      </c>
      <c r="D724" s="394" t="s">
        <v>218</v>
      </c>
      <c r="E724" s="461" t="s">
        <v>298</v>
      </c>
      <c r="F724" s="479" t="s">
        <v>299</v>
      </c>
      <c r="G724" s="397" t="s">
        <v>292</v>
      </c>
      <c r="H724" s="398">
        <v>28.138</v>
      </c>
      <c r="I724" s="399">
        <v>348.3</v>
      </c>
      <c r="J724" s="561">
        <f>ROUND(I724*H724,2)</f>
        <v>9800.47</v>
      </c>
      <c r="K724" s="561"/>
      <c r="L724" s="398"/>
      <c r="M724" s="399">
        <v>348.3</v>
      </c>
      <c r="N724" s="613">
        <f>ROUND(M724*L724,2)</f>
        <v>0</v>
      </c>
      <c r="O724" s="401"/>
      <c r="P724" s="399">
        <v>348.3</v>
      </c>
      <c r="Q724" s="400">
        <f>ROUND(P724*O724,2)</f>
        <v>0</v>
      </c>
      <c r="R724" s="601">
        <f t="shared" si="9"/>
        <v>28.138</v>
      </c>
      <c r="S724" s="399">
        <v>348.3</v>
      </c>
      <c r="T724" s="561">
        <f>ROUND(S724*R724,2)</f>
        <v>9800.47</v>
      </c>
      <c r="U724" s="548"/>
    </row>
    <row r="725" spans="2:21" s="390" customFormat="1" ht="29.85" customHeight="1" outlineLevel="1">
      <c r="B725" s="384"/>
      <c r="C725" s="385"/>
      <c r="D725" s="386" t="s">
        <v>71</v>
      </c>
      <c r="E725" s="391" t="s">
        <v>222</v>
      </c>
      <c r="F725" s="391" t="s">
        <v>1454</v>
      </c>
      <c r="G725" s="385"/>
      <c r="H725" s="385"/>
      <c r="I725" s="388" t="s">
        <v>34</v>
      </c>
      <c r="J725" s="560">
        <f>SUM(J726:J827)</f>
        <v>414578.17</v>
      </c>
      <c r="K725" s="560"/>
      <c r="L725" s="385"/>
      <c r="M725" s="388" t="s">
        <v>34</v>
      </c>
      <c r="N725" s="560">
        <f>SUM(N726:N827)</f>
        <v>0</v>
      </c>
      <c r="O725" s="384"/>
      <c r="P725" s="388" t="s">
        <v>34</v>
      </c>
      <c r="Q725" s="393">
        <f>SUM(Q726:Q827)</f>
        <v>-16071.76</v>
      </c>
      <c r="R725" s="385"/>
      <c r="S725" s="388" t="s">
        <v>34</v>
      </c>
      <c r="T725" s="560">
        <f>SUM(T726:T827)</f>
        <v>398506.41000000003</v>
      </c>
      <c r="U725" s="559"/>
    </row>
    <row r="726" spans="2:21" s="320" customFormat="1" ht="22.5" customHeight="1" outlineLevel="2" collapsed="1">
      <c r="B726" s="321"/>
      <c r="C726" s="394" t="s">
        <v>999</v>
      </c>
      <c r="D726" s="394" t="s">
        <v>218</v>
      </c>
      <c r="E726" s="461" t="s">
        <v>2800</v>
      </c>
      <c r="F726" s="479" t="s">
        <v>2801</v>
      </c>
      <c r="G726" s="397" t="s">
        <v>221</v>
      </c>
      <c r="H726" s="398">
        <v>2.028</v>
      </c>
      <c r="I726" s="399">
        <v>668.7</v>
      </c>
      <c r="J726" s="561">
        <f>ROUND(I726*H726,2)</f>
        <v>1356.12</v>
      </c>
      <c r="K726" s="561"/>
      <c r="L726" s="398"/>
      <c r="M726" s="399">
        <v>668.7</v>
      </c>
      <c r="N726" s="613">
        <f>ROUND(M726*L726,2)</f>
        <v>0</v>
      </c>
      <c r="O726" s="401"/>
      <c r="P726" s="399">
        <v>668.7</v>
      </c>
      <c r="Q726" s="400">
        <f>ROUND(P726*O726,2)</f>
        <v>0</v>
      </c>
      <c r="R726" s="601">
        <f t="shared" si="9"/>
        <v>2.028</v>
      </c>
      <c r="S726" s="399">
        <v>668.7</v>
      </c>
      <c r="T726" s="561">
        <f>ROUND(S726*R726,2)</f>
        <v>1356.12</v>
      </c>
      <c r="U726" s="548"/>
    </row>
    <row r="727" spans="2:21" s="411" customFormat="1" ht="13.5" hidden="1" outlineLevel="3">
      <c r="B727" s="402"/>
      <c r="C727" s="403"/>
      <c r="D727" s="404" t="s">
        <v>223</v>
      </c>
      <c r="E727" s="407" t="s">
        <v>34</v>
      </c>
      <c r="F727" s="481" t="s">
        <v>1463</v>
      </c>
      <c r="G727" s="403"/>
      <c r="H727" s="407" t="s">
        <v>34</v>
      </c>
      <c r="I727" s="408" t="s">
        <v>34</v>
      </c>
      <c r="J727" s="403"/>
      <c r="K727" s="403"/>
      <c r="L727" s="407"/>
      <c r="M727" s="408" t="s">
        <v>34</v>
      </c>
      <c r="N727" s="403"/>
      <c r="O727" s="410"/>
      <c r="P727" s="408" t="s">
        <v>34</v>
      </c>
      <c r="Q727" s="409"/>
      <c r="R727" s="407" t="e">
        <f t="shared" si="9"/>
        <v>#VALUE!</v>
      </c>
      <c r="S727" s="408" t="s">
        <v>34</v>
      </c>
      <c r="T727" s="403"/>
      <c r="U727" s="562"/>
    </row>
    <row r="728" spans="2:21" s="420" customFormat="1" ht="13.5" hidden="1" outlineLevel="3">
      <c r="B728" s="412"/>
      <c r="C728" s="413"/>
      <c r="D728" s="404" t="s">
        <v>223</v>
      </c>
      <c r="E728" s="462" t="s">
        <v>34</v>
      </c>
      <c r="F728" s="480" t="s">
        <v>2802</v>
      </c>
      <c r="G728" s="413"/>
      <c r="H728" s="416">
        <v>0.676</v>
      </c>
      <c r="I728" s="417" t="s">
        <v>34</v>
      </c>
      <c r="J728" s="413"/>
      <c r="K728" s="413"/>
      <c r="L728" s="416"/>
      <c r="M728" s="417" t="s">
        <v>34</v>
      </c>
      <c r="N728" s="413"/>
      <c r="O728" s="419"/>
      <c r="P728" s="417" t="s">
        <v>34</v>
      </c>
      <c r="Q728" s="418"/>
      <c r="R728" s="416">
        <f t="shared" si="9"/>
        <v>0.676</v>
      </c>
      <c r="S728" s="417" t="s">
        <v>34</v>
      </c>
      <c r="T728" s="413"/>
      <c r="U728" s="563"/>
    </row>
    <row r="729" spans="2:21" s="420" customFormat="1" ht="13.5" hidden="1" outlineLevel="3">
      <c r="B729" s="412"/>
      <c r="C729" s="413"/>
      <c r="D729" s="404" t="s">
        <v>223</v>
      </c>
      <c r="E729" s="462" t="s">
        <v>34</v>
      </c>
      <c r="F729" s="480" t="s">
        <v>2803</v>
      </c>
      <c r="G729" s="413"/>
      <c r="H729" s="416">
        <v>0.676</v>
      </c>
      <c r="I729" s="417" t="s">
        <v>34</v>
      </c>
      <c r="J729" s="413"/>
      <c r="K729" s="413"/>
      <c r="L729" s="416"/>
      <c r="M729" s="417" t="s">
        <v>34</v>
      </c>
      <c r="N729" s="413"/>
      <c r="O729" s="419"/>
      <c r="P729" s="417" t="s">
        <v>34</v>
      </c>
      <c r="Q729" s="418"/>
      <c r="R729" s="416">
        <f t="shared" si="9"/>
        <v>0.676</v>
      </c>
      <c r="S729" s="417" t="s">
        <v>34</v>
      </c>
      <c r="T729" s="413"/>
      <c r="U729" s="563"/>
    </row>
    <row r="730" spans="2:21" s="420" customFormat="1" ht="13.5" hidden="1" outlineLevel="3">
      <c r="B730" s="412"/>
      <c r="C730" s="413"/>
      <c r="D730" s="404" t="s">
        <v>223</v>
      </c>
      <c r="E730" s="462" t="s">
        <v>34</v>
      </c>
      <c r="F730" s="480" t="s">
        <v>2804</v>
      </c>
      <c r="G730" s="413"/>
      <c r="H730" s="416">
        <v>0.676</v>
      </c>
      <c r="I730" s="417" t="s">
        <v>34</v>
      </c>
      <c r="J730" s="413"/>
      <c r="K730" s="413"/>
      <c r="L730" s="416"/>
      <c r="M730" s="417" t="s">
        <v>34</v>
      </c>
      <c r="N730" s="413"/>
      <c r="O730" s="419"/>
      <c r="P730" s="417" t="s">
        <v>34</v>
      </c>
      <c r="Q730" s="418"/>
      <c r="R730" s="416">
        <f t="shared" si="9"/>
        <v>0.676</v>
      </c>
      <c r="S730" s="417" t="s">
        <v>34</v>
      </c>
      <c r="T730" s="413"/>
      <c r="U730" s="563"/>
    </row>
    <row r="731" spans="2:21" s="429" customFormat="1" ht="13.5" hidden="1" outlineLevel="3">
      <c r="B731" s="421"/>
      <c r="C731" s="422"/>
      <c r="D731" s="404" t="s">
        <v>223</v>
      </c>
      <c r="E731" s="464" t="s">
        <v>123</v>
      </c>
      <c r="F731" s="566" t="s">
        <v>227</v>
      </c>
      <c r="G731" s="422"/>
      <c r="H731" s="425">
        <v>2.028</v>
      </c>
      <c r="I731" s="426" t="s">
        <v>34</v>
      </c>
      <c r="J731" s="422"/>
      <c r="K731" s="422"/>
      <c r="L731" s="425"/>
      <c r="M731" s="426" t="s">
        <v>34</v>
      </c>
      <c r="N731" s="422"/>
      <c r="O731" s="428"/>
      <c r="P731" s="426" t="s">
        <v>34</v>
      </c>
      <c r="Q731" s="427"/>
      <c r="R731" s="425">
        <f t="shared" si="9"/>
        <v>2.028</v>
      </c>
      <c r="S731" s="426" t="s">
        <v>34</v>
      </c>
      <c r="T731" s="422"/>
      <c r="U731" s="567"/>
    </row>
    <row r="732" spans="2:21" s="320" customFormat="1" ht="22.5" customHeight="1" outlineLevel="2" collapsed="1">
      <c r="B732" s="321"/>
      <c r="C732" s="394" t="s">
        <v>1001</v>
      </c>
      <c r="D732" s="394" t="s">
        <v>218</v>
      </c>
      <c r="E732" s="461" t="s">
        <v>2805</v>
      </c>
      <c r="F732" s="479" t="s">
        <v>2806</v>
      </c>
      <c r="G732" s="397" t="s">
        <v>221</v>
      </c>
      <c r="H732" s="398">
        <v>9.323</v>
      </c>
      <c r="I732" s="399">
        <v>626.9</v>
      </c>
      <c r="J732" s="561">
        <f>ROUND(I732*H732,2)</f>
        <v>5844.59</v>
      </c>
      <c r="K732" s="561"/>
      <c r="L732" s="398"/>
      <c r="M732" s="399">
        <v>626.9</v>
      </c>
      <c r="N732" s="613">
        <f>ROUND(M732*L732,2)</f>
        <v>0</v>
      </c>
      <c r="O732" s="401"/>
      <c r="P732" s="399">
        <v>626.9</v>
      </c>
      <c r="Q732" s="400">
        <f>ROUND(P732*O732,2)</f>
        <v>0</v>
      </c>
      <c r="R732" s="601">
        <f t="shared" si="9"/>
        <v>9.323</v>
      </c>
      <c r="S732" s="399">
        <v>626.9</v>
      </c>
      <c r="T732" s="561">
        <f>ROUND(S732*R732,2)</f>
        <v>5844.59</v>
      </c>
      <c r="U732" s="548"/>
    </row>
    <row r="733" spans="2:21" s="411" customFormat="1" ht="13.5" hidden="1" outlineLevel="3">
      <c r="B733" s="402"/>
      <c r="C733" s="403"/>
      <c r="D733" s="404" t="s">
        <v>223</v>
      </c>
      <c r="E733" s="407" t="s">
        <v>34</v>
      </c>
      <c r="F733" s="481" t="s">
        <v>2538</v>
      </c>
      <c r="G733" s="403"/>
      <c r="H733" s="407" t="s">
        <v>34</v>
      </c>
      <c r="I733" s="408" t="s">
        <v>34</v>
      </c>
      <c r="J733" s="403"/>
      <c r="K733" s="403"/>
      <c r="L733" s="407"/>
      <c r="M733" s="408" t="s">
        <v>34</v>
      </c>
      <c r="N733" s="403"/>
      <c r="O733" s="410"/>
      <c r="P733" s="408" t="s">
        <v>34</v>
      </c>
      <c r="Q733" s="409"/>
      <c r="R733" s="407" t="e">
        <f t="shared" si="9"/>
        <v>#VALUE!</v>
      </c>
      <c r="S733" s="408" t="s">
        <v>34</v>
      </c>
      <c r="T733" s="403"/>
      <c r="U733" s="562"/>
    </row>
    <row r="734" spans="2:21" s="420" customFormat="1" ht="13.5" hidden="1" outlineLevel="3">
      <c r="B734" s="412"/>
      <c r="C734" s="413"/>
      <c r="D734" s="404" t="s">
        <v>223</v>
      </c>
      <c r="E734" s="462" t="s">
        <v>34</v>
      </c>
      <c r="F734" s="480" t="s">
        <v>2807</v>
      </c>
      <c r="G734" s="413"/>
      <c r="H734" s="416">
        <v>2.1</v>
      </c>
      <c r="I734" s="417" t="s">
        <v>34</v>
      </c>
      <c r="J734" s="413"/>
      <c r="K734" s="413"/>
      <c r="L734" s="416"/>
      <c r="M734" s="417" t="s">
        <v>34</v>
      </c>
      <c r="N734" s="413"/>
      <c r="O734" s="419"/>
      <c r="P734" s="417" t="s">
        <v>34</v>
      </c>
      <c r="Q734" s="418"/>
      <c r="R734" s="416">
        <f t="shared" si="9"/>
        <v>2.1</v>
      </c>
      <c r="S734" s="417" t="s">
        <v>34</v>
      </c>
      <c r="T734" s="413"/>
      <c r="U734" s="563"/>
    </row>
    <row r="735" spans="2:21" s="420" customFormat="1" ht="13.5" hidden="1" outlineLevel="3">
      <c r="B735" s="412"/>
      <c r="C735" s="413"/>
      <c r="D735" s="404" t="s">
        <v>223</v>
      </c>
      <c r="E735" s="462" t="s">
        <v>34</v>
      </c>
      <c r="F735" s="480" t="s">
        <v>2808</v>
      </c>
      <c r="G735" s="413"/>
      <c r="H735" s="416">
        <v>1.694</v>
      </c>
      <c r="I735" s="417" t="s">
        <v>34</v>
      </c>
      <c r="J735" s="413"/>
      <c r="K735" s="413"/>
      <c r="L735" s="416"/>
      <c r="M735" s="417" t="s">
        <v>34</v>
      </c>
      <c r="N735" s="413"/>
      <c r="O735" s="419"/>
      <c r="P735" s="417" t="s">
        <v>34</v>
      </c>
      <c r="Q735" s="418"/>
      <c r="R735" s="416">
        <f t="shared" si="9"/>
        <v>1.694</v>
      </c>
      <c r="S735" s="417" t="s">
        <v>34</v>
      </c>
      <c r="T735" s="413"/>
      <c r="U735" s="563"/>
    </row>
    <row r="736" spans="2:21" s="420" customFormat="1" ht="13.5" hidden="1" outlineLevel="3">
      <c r="B736" s="412"/>
      <c r="C736" s="413"/>
      <c r="D736" s="404" t="s">
        <v>223</v>
      </c>
      <c r="E736" s="462" t="s">
        <v>34</v>
      </c>
      <c r="F736" s="480" t="s">
        <v>2809</v>
      </c>
      <c r="G736" s="413"/>
      <c r="H736" s="416">
        <v>3.878</v>
      </c>
      <c r="I736" s="417" t="s">
        <v>34</v>
      </c>
      <c r="J736" s="413"/>
      <c r="K736" s="413"/>
      <c r="L736" s="416"/>
      <c r="M736" s="417" t="s">
        <v>34</v>
      </c>
      <c r="N736" s="413"/>
      <c r="O736" s="419"/>
      <c r="P736" s="417" t="s">
        <v>34</v>
      </c>
      <c r="Q736" s="418"/>
      <c r="R736" s="416">
        <f t="shared" si="9"/>
        <v>3.878</v>
      </c>
      <c r="S736" s="417" t="s">
        <v>34</v>
      </c>
      <c r="T736" s="413"/>
      <c r="U736" s="563"/>
    </row>
    <row r="737" spans="2:21" s="420" customFormat="1" ht="13.5" hidden="1" outlineLevel="3">
      <c r="B737" s="412"/>
      <c r="C737" s="413"/>
      <c r="D737" s="404" t="s">
        <v>223</v>
      </c>
      <c r="E737" s="462" t="s">
        <v>34</v>
      </c>
      <c r="F737" s="480" t="s">
        <v>2810</v>
      </c>
      <c r="G737" s="413"/>
      <c r="H737" s="416">
        <v>1.651</v>
      </c>
      <c r="I737" s="417" t="s">
        <v>34</v>
      </c>
      <c r="J737" s="413"/>
      <c r="K737" s="413"/>
      <c r="L737" s="416"/>
      <c r="M737" s="417" t="s">
        <v>34</v>
      </c>
      <c r="N737" s="413"/>
      <c r="O737" s="419"/>
      <c r="P737" s="417" t="s">
        <v>34</v>
      </c>
      <c r="Q737" s="418"/>
      <c r="R737" s="416">
        <f t="shared" si="9"/>
        <v>1.651</v>
      </c>
      <c r="S737" s="417" t="s">
        <v>34</v>
      </c>
      <c r="T737" s="413"/>
      <c r="U737" s="563"/>
    </row>
    <row r="738" spans="2:21" s="429" customFormat="1" ht="13.5" hidden="1" outlineLevel="3">
      <c r="B738" s="421"/>
      <c r="C738" s="422"/>
      <c r="D738" s="404" t="s">
        <v>223</v>
      </c>
      <c r="E738" s="464" t="s">
        <v>124</v>
      </c>
      <c r="F738" s="566" t="s">
        <v>227</v>
      </c>
      <c r="G738" s="422"/>
      <c r="H738" s="425">
        <v>9.323</v>
      </c>
      <c r="I738" s="426" t="s">
        <v>34</v>
      </c>
      <c r="J738" s="422"/>
      <c r="K738" s="422"/>
      <c r="L738" s="425"/>
      <c r="M738" s="426" t="s">
        <v>34</v>
      </c>
      <c r="N738" s="422"/>
      <c r="O738" s="428"/>
      <c r="P738" s="426" t="s">
        <v>34</v>
      </c>
      <c r="Q738" s="427"/>
      <c r="R738" s="425">
        <f t="shared" si="9"/>
        <v>9.323</v>
      </c>
      <c r="S738" s="426" t="s">
        <v>34</v>
      </c>
      <c r="T738" s="422"/>
      <c r="U738" s="567"/>
    </row>
    <row r="739" spans="2:21" s="320" customFormat="1" ht="22.5" customHeight="1" outlineLevel="2" collapsed="1">
      <c r="B739" s="321"/>
      <c r="C739" s="394" t="s">
        <v>1002</v>
      </c>
      <c r="D739" s="394" t="s">
        <v>218</v>
      </c>
      <c r="E739" s="461" t="s">
        <v>816</v>
      </c>
      <c r="F739" s="479" t="s">
        <v>817</v>
      </c>
      <c r="G739" s="397" t="s">
        <v>221</v>
      </c>
      <c r="H739" s="398">
        <v>11.351</v>
      </c>
      <c r="I739" s="399">
        <v>36.1</v>
      </c>
      <c r="J739" s="561">
        <f>ROUND(I739*H739,2)</f>
        <v>409.77</v>
      </c>
      <c r="K739" s="561"/>
      <c r="L739" s="398"/>
      <c r="M739" s="399">
        <v>36.1</v>
      </c>
      <c r="N739" s="613">
        <f>ROUND(M739*L739,2)</f>
        <v>0</v>
      </c>
      <c r="O739" s="401"/>
      <c r="P739" s="399">
        <v>36.1</v>
      </c>
      <c r="Q739" s="400">
        <f>ROUND(P739*O739,2)</f>
        <v>0</v>
      </c>
      <c r="R739" s="601">
        <f t="shared" si="9"/>
        <v>11.351</v>
      </c>
      <c r="S739" s="399">
        <v>36.1</v>
      </c>
      <c r="T739" s="561">
        <f>ROUND(S739*R739,2)</f>
        <v>409.77</v>
      </c>
      <c r="U739" s="548"/>
    </row>
    <row r="740" spans="2:21" s="420" customFormat="1" ht="13.5" hidden="1" outlineLevel="3">
      <c r="B740" s="412"/>
      <c r="C740" s="413"/>
      <c r="D740" s="404" t="s">
        <v>223</v>
      </c>
      <c r="E740" s="462" t="s">
        <v>34</v>
      </c>
      <c r="F740" s="480" t="s">
        <v>2811</v>
      </c>
      <c r="G740" s="413"/>
      <c r="H740" s="416">
        <v>11.351</v>
      </c>
      <c r="I740" s="417" t="s">
        <v>34</v>
      </c>
      <c r="J740" s="413"/>
      <c r="K740" s="413"/>
      <c r="L740" s="416"/>
      <c r="M740" s="417" t="s">
        <v>34</v>
      </c>
      <c r="N740" s="413"/>
      <c r="O740" s="419"/>
      <c r="P740" s="417" t="s">
        <v>34</v>
      </c>
      <c r="Q740" s="418"/>
      <c r="R740" s="416">
        <f t="shared" si="9"/>
        <v>11.351</v>
      </c>
      <c r="S740" s="417" t="s">
        <v>34</v>
      </c>
      <c r="T740" s="413"/>
      <c r="U740" s="563"/>
    </row>
    <row r="741" spans="2:21" s="320" customFormat="1" ht="22.5" customHeight="1" outlineLevel="2">
      <c r="B741" s="321"/>
      <c r="C741" s="394" t="s">
        <v>1006</v>
      </c>
      <c r="D741" s="394" t="s">
        <v>218</v>
      </c>
      <c r="E741" s="461" t="s">
        <v>808</v>
      </c>
      <c r="F741" s="479" t="s">
        <v>809</v>
      </c>
      <c r="G741" s="397" t="s">
        <v>221</v>
      </c>
      <c r="H741" s="398">
        <v>11.351</v>
      </c>
      <c r="I741" s="399">
        <v>10.3</v>
      </c>
      <c r="J741" s="561">
        <f>ROUND(I741*H741,2)</f>
        <v>116.92</v>
      </c>
      <c r="K741" s="561"/>
      <c r="L741" s="398"/>
      <c r="M741" s="399">
        <v>10.3</v>
      </c>
      <c r="N741" s="613">
        <f>ROUND(M741*L741,2)</f>
        <v>0</v>
      </c>
      <c r="O741" s="401"/>
      <c r="P741" s="399">
        <v>10.3</v>
      </c>
      <c r="Q741" s="400">
        <f>ROUND(P741*O741,2)</f>
        <v>0</v>
      </c>
      <c r="R741" s="601">
        <f t="shared" si="9"/>
        <v>11.351</v>
      </c>
      <c r="S741" s="399">
        <v>10.3</v>
      </c>
      <c r="T741" s="561">
        <f>ROUND(S741*R741,2)</f>
        <v>116.92</v>
      </c>
      <c r="U741" s="548"/>
    </row>
    <row r="742" spans="2:21" s="320" customFormat="1" ht="22.5" customHeight="1" outlineLevel="2" collapsed="1">
      <c r="B742" s="321"/>
      <c r="C742" s="394" t="s">
        <v>1011</v>
      </c>
      <c r="D742" s="394" t="s">
        <v>218</v>
      </c>
      <c r="E742" s="461" t="s">
        <v>1508</v>
      </c>
      <c r="F742" s="479" t="s">
        <v>1509</v>
      </c>
      <c r="G742" s="397" t="s">
        <v>1005</v>
      </c>
      <c r="H742" s="398">
        <v>9</v>
      </c>
      <c r="I742" s="399">
        <v>69.7</v>
      </c>
      <c r="J742" s="561">
        <f>ROUND(I742*H742,2)</f>
        <v>627.3</v>
      </c>
      <c r="K742" s="561"/>
      <c r="L742" s="398"/>
      <c r="M742" s="399">
        <v>69.7</v>
      </c>
      <c r="N742" s="613">
        <f>ROUND(M742*L742,2)</f>
        <v>0</v>
      </c>
      <c r="O742" s="401"/>
      <c r="P742" s="399">
        <v>69.7</v>
      </c>
      <c r="Q742" s="400">
        <f>ROUND(P742*O742,2)</f>
        <v>0</v>
      </c>
      <c r="R742" s="601">
        <f t="shared" si="9"/>
        <v>9</v>
      </c>
      <c r="S742" s="399">
        <v>69.7</v>
      </c>
      <c r="T742" s="561">
        <f>ROUND(S742*R742,2)</f>
        <v>627.3</v>
      </c>
      <c r="U742" s="548"/>
    </row>
    <row r="743" spans="2:21" s="420" customFormat="1" ht="13.5" hidden="1" outlineLevel="3">
      <c r="B743" s="412"/>
      <c r="C743" s="413"/>
      <c r="D743" s="404" t="s">
        <v>223</v>
      </c>
      <c r="E743" s="462" t="s">
        <v>34</v>
      </c>
      <c r="F743" s="480" t="s">
        <v>2812</v>
      </c>
      <c r="G743" s="413"/>
      <c r="H743" s="416">
        <v>7</v>
      </c>
      <c r="I743" s="417" t="s">
        <v>34</v>
      </c>
      <c r="J743" s="413"/>
      <c r="K743" s="413"/>
      <c r="L743" s="416"/>
      <c r="M743" s="417" t="s">
        <v>34</v>
      </c>
      <c r="N743" s="413"/>
      <c r="O743" s="419"/>
      <c r="P743" s="417" t="s">
        <v>34</v>
      </c>
      <c r="Q743" s="418"/>
      <c r="R743" s="416">
        <f t="shared" si="9"/>
        <v>7</v>
      </c>
      <c r="S743" s="417" t="s">
        <v>34</v>
      </c>
      <c r="T743" s="413"/>
      <c r="U743" s="563"/>
    </row>
    <row r="744" spans="2:21" s="420" customFormat="1" ht="13.5" hidden="1" outlineLevel="3">
      <c r="B744" s="412"/>
      <c r="C744" s="413"/>
      <c r="D744" s="404" t="s">
        <v>223</v>
      </c>
      <c r="E744" s="462" t="s">
        <v>34</v>
      </c>
      <c r="F744" s="480" t="s">
        <v>2813</v>
      </c>
      <c r="G744" s="413"/>
      <c r="H744" s="416">
        <v>2</v>
      </c>
      <c r="I744" s="417" t="s">
        <v>34</v>
      </c>
      <c r="J744" s="413"/>
      <c r="K744" s="413"/>
      <c r="L744" s="416"/>
      <c r="M744" s="417" t="s">
        <v>34</v>
      </c>
      <c r="N744" s="413"/>
      <c r="O744" s="419"/>
      <c r="P744" s="417" t="s">
        <v>34</v>
      </c>
      <c r="Q744" s="418"/>
      <c r="R744" s="416">
        <f t="shared" si="9"/>
        <v>2</v>
      </c>
      <c r="S744" s="417" t="s">
        <v>34</v>
      </c>
      <c r="T744" s="413"/>
      <c r="U744" s="563"/>
    </row>
    <row r="745" spans="2:21" s="429" customFormat="1" ht="13.5" hidden="1" outlineLevel="3">
      <c r="B745" s="421"/>
      <c r="C745" s="422"/>
      <c r="D745" s="404" t="s">
        <v>223</v>
      </c>
      <c r="E745" s="464" t="s">
        <v>34</v>
      </c>
      <c r="F745" s="566" t="s">
        <v>227</v>
      </c>
      <c r="G745" s="422"/>
      <c r="H745" s="425">
        <v>9</v>
      </c>
      <c r="I745" s="426" t="s">
        <v>34</v>
      </c>
      <c r="J745" s="422"/>
      <c r="K745" s="422"/>
      <c r="L745" s="425"/>
      <c r="M745" s="426" t="s">
        <v>34</v>
      </c>
      <c r="N745" s="422"/>
      <c r="O745" s="428"/>
      <c r="P745" s="426" t="s">
        <v>34</v>
      </c>
      <c r="Q745" s="427"/>
      <c r="R745" s="425">
        <f t="shared" si="9"/>
        <v>9</v>
      </c>
      <c r="S745" s="426" t="s">
        <v>34</v>
      </c>
      <c r="T745" s="422"/>
      <c r="U745" s="567"/>
    </row>
    <row r="746" spans="2:21" s="320" customFormat="1" ht="22.5" customHeight="1" outlineLevel="2" collapsed="1">
      <c r="B746" s="321"/>
      <c r="C746" s="453" t="s">
        <v>1015</v>
      </c>
      <c r="D746" s="453" t="s">
        <v>316</v>
      </c>
      <c r="E746" s="472" t="s">
        <v>1520</v>
      </c>
      <c r="F746" s="570" t="s">
        <v>1521</v>
      </c>
      <c r="G746" s="456" t="s">
        <v>1005</v>
      </c>
      <c r="H746" s="457">
        <v>7.07</v>
      </c>
      <c r="I746" s="458">
        <v>229.9</v>
      </c>
      <c r="J746" s="571">
        <f>ROUND(I746*H746,2)</f>
        <v>1625.39</v>
      </c>
      <c r="K746" s="571"/>
      <c r="L746" s="457"/>
      <c r="M746" s="458">
        <v>229.9</v>
      </c>
      <c r="N746" s="615">
        <f>ROUND(M746*L746,2)</f>
        <v>0</v>
      </c>
      <c r="O746" s="460"/>
      <c r="P746" s="458">
        <v>229.9</v>
      </c>
      <c r="Q746" s="459">
        <f>ROUND(P746*O746,2)</f>
        <v>0</v>
      </c>
      <c r="R746" s="603">
        <f t="shared" si="9"/>
        <v>7.07</v>
      </c>
      <c r="S746" s="458">
        <v>229.9</v>
      </c>
      <c r="T746" s="571">
        <f>ROUND(S746*R746,2)</f>
        <v>1625.39</v>
      </c>
      <c r="U746" s="548"/>
    </row>
    <row r="747" spans="2:21" s="420" customFormat="1" ht="13.5" hidden="1" outlineLevel="3">
      <c r="B747" s="412"/>
      <c r="C747" s="413"/>
      <c r="D747" s="404" t="s">
        <v>223</v>
      </c>
      <c r="E747" s="413"/>
      <c r="F747" s="480" t="s">
        <v>2814</v>
      </c>
      <c r="G747" s="413"/>
      <c r="H747" s="416">
        <v>7.07</v>
      </c>
      <c r="I747" s="417" t="s">
        <v>34</v>
      </c>
      <c r="J747" s="413"/>
      <c r="K747" s="413"/>
      <c r="L747" s="416"/>
      <c r="M747" s="417" t="s">
        <v>34</v>
      </c>
      <c r="N747" s="413"/>
      <c r="O747" s="419"/>
      <c r="P747" s="417" t="s">
        <v>34</v>
      </c>
      <c r="Q747" s="418"/>
      <c r="R747" s="416">
        <f t="shared" si="9"/>
        <v>7.07</v>
      </c>
      <c r="S747" s="417" t="s">
        <v>34</v>
      </c>
      <c r="T747" s="413"/>
      <c r="U747" s="563"/>
    </row>
    <row r="748" spans="2:21" s="320" customFormat="1" ht="22.5" customHeight="1" outlineLevel="2" collapsed="1">
      <c r="B748" s="321"/>
      <c r="C748" s="453" t="s">
        <v>1022</v>
      </c>
      <c r="D748" s="453" t="s">
        <v>316</v>
      </c>
      <c r="E748" s="472" t="s">
        <v>1524</v>
      </c>
      <c r="F748" s="570" t="s">
        <v>1525</v>
      </c>
      <c r="G748" s="456" t="s">
        <v>1005</v>
      </c>
      <c r="H748" s="457">
        <v>1.01</v>
      </c>
      <c r="I748" s="458">
        <v>890.3</v>
      </c>
      <c r="J748" s="571">
        <f>ROUND(I748*H748,2)</f>
        <v>899.2</v>
      </c>
      <c r="K748" s="571"/>
      <c r="L748" s="457"/>
      <c r="M748" s="458">
        <v>890.3</v>
      </c>
      <c r="N748" s="615">
        <f>ROUND(M748*L748,2)</f>
        <v>0</v>
      </c>
      <c r="O748" s="460"/>
      <c r="P748" s="458">
        <v>890.3</v>
      </c>
      <c r="Q748" s="459">
        <f>ROUND(P748*O748,2)</f>
        <v>0</v>
      </c>
      <c r="R748" s="603">
        <f t="shared" si="9"/>
        <v>1.01</v>
      </c>
      <c r="S748" s="458">
        <v>890.3</v>
      </c>
      <c r="T748" s="571">
        <f>ROUND(S748*R748,2)</f>
        <v>899.2</v>
      </c>
      <c r="U748" s="548"/>
    </row>
    <row r="749" spans="2:21" s="420" customFormat="1" ht="13.5" hidden="1" outlineLevel="3">
      <c r="B749" s="412"/>
      <c r="C749" s="413"/>
      <c r="D749" s="404" t="s">
        <v>223</v>
      </c>
      <c r="E749" s="413"/>
      <c r="F749" s="480" t="s">
        <v>1515</v>
      </c>
      <c r="G749" s="413"/>
      <c r="H749" s="416">
        <v>1.01</v>
      </c>
      <c r="I749" s="417" t="s">
        <v>34</v>
      </c>
      <c r="J749" s="413"/>
      <c r="K749" s="413"/>
      <c r="L749" s="416"/>
      <c r="M749" s="417" t="s">
        <v>34</v>
      </c>
      <c r="N749" s="413"/>
      <c r="O749" s="419"/>
      <c r="P749" s="417" t="s">
        <v>34</v>
      </c>
      <c r="Q749" s="418"/>
      <c r="R749" s="416">
        <f t="shared" si="9"/>
        <v>1.01</v>
      </c>
      <c r="S749" s="417" t="s">
        <v>34</v>
      </c>
      <c r="T749" s="413"/>
      <c r="U749" s="563"/>
    </row>
    <row r="750" spans="2:21" s="320" customFormat="1" ht="22.5" customHeight="1" outlineLevel="2" collapsed="1">
      <c r="B750" s="321"/>
      <c r="C750" s="453" t="s">
        <v>1026</v>
      </c>
      <c r="D750" s="453" t="s">
        <v>316</v>
      </c>
      <c r="E750" s="472" t="s">
        <v>1528</v>
      </c>
      <c r="F750" s="570" t="s">
        <v>1529</v>
      </c>
      <c r="G750" s="456" t="s">
        <v>1005</v>
      </c>
      <c r="H750" s="457">
        <v>1.01</v>
      </c>
      <c r="I750" s="458">
        <v>930.7</v>
      </c>
      <c r="J750" s="571">
        <f>ROUND(I750*H750,2)</f>
        <v>940.01</v>
      </c>
      <c r="K750" s="571"/>
      <c r="L750" s="457"/>
      <c r="M750" s="458">
        <v>930.7</v>
      </c>
      <c r="N750" s="615">
        <f>ROUND(M750*L750,2)</f>
        <v>0</v>
      </c>
      <c r="O750" s="460"/>
      <c r="P750" s="458">
        <v>930.7</v>
      </c>
      <c r="Q750" s="459">
        <f>ROUND(P750*O750,2)</f>
        <v>0</v>
      </c>
      <c r="R750" s="603">
        <f t="shared" si="9"/>
        <v>1.01</v>
      </c>
      <c r="S750" s="458">
        <v>930.7</v>
      </c>
      <c r="T750" s="571">
        <f>ROUND(S750*R750,2)</f>
        <v>940.01</v>
      </c>
      <c r="U750" s="548"/>
    </row>
    <row r="751" spans="2:21" s="420" customFormat="1" ht="13.5" hidden="1" outlineLevel="3">
      <c r="B751" s="412"/>
      <c r="C751" s="413"/>
      <c r="D751" s="404" t="s">
        <v>223</v>
      </c>
      <c r="E751" s="413"/>
      <c r="F751" s="480" t="s">
        <v>1515</v>
      </c>
      <c r="G751" s="413"/>
      <c r="H751" s="416">
        <v>1.01</v>
      </c>
      <c r="I751" s="417" t="s">
        <v>34</v>
      </c>
      <c r="J751" s="413"/>
      <c r="K751" s="413"/>
      <c r="L751" s="416"/>
      <c r="M751" s="417" t="s">
        <v>34</v>
      </c>
      <c r="N751" s="413"/>
      <c r="O751" s="419"/>
      <c r="P751" s="417" t="s">
        <v>34</v>
      </c>
      <c r="Q751" s="418"/>
      <c r="R751" s="416">
        <f aca="true" t="shared" si="10" ref="R751:R814">H751+L751+O751</f>
        <v>1.01</v>
      </c>
      <c r="S751" s="417" t="s">
        <v>34</v>
      </c>
      <c r="T751" s="413"/>
      <c r="U751" s="563"/>
    </row>
    <row r="752" spans="2:21" s="320" customFormat="1" ht="22.5" customHeight="1" outlineLevel="2" collapsed="1">
      <c r="B752" s="321"/>
      <c r="C752" s="394" t="s">
        <v>1031</v>
      </c>
      <c r="D752" s="394" t="s">
        <v>218</v>
      </c>
      <c r="E752" s="461" t="s">
        <v>1508</v>
      </c>
      <c r="F752" s="479" t="s">
        <v>1509</v>
      </c>
      <c r="G752" s="397" t="s">
        <v>1005</v>
      </c>
      <c r="H752" s="398">
        <v>3</v>
      </c>
      <c r="I752" s="399">
        <v>69.7</v>
      </c>
      <c r="J752" s="561">
        <f>ROUND(I752*H752,2)</f>
        <v>209.1</v>
      </c>
      <c r="K752" s="561"/>
      <c r="L752" s="398"/>
      <c r="M752" s="399">
        <v>69.7</v>
      </c>
      <c r="N752" s="613">
        <f>ROUND(M752*L752,2)</f>
        <v>0</v>
      </c>
      <c r="O752" s="401"/>
      <c r="P752" s="399">
        <v>69.7</v>
      </c>
      <c r="Q752" s="400">
        <f>ROUND(P752*O752,2)</f>
        <v>0</v>
      </c>
      <c r="R752" s="601">
        <f t="shared" si="10"/>
        <v>3</v>
      </c>
      <c r="S752" s="399">
        <v>69.7</v>
      </c>
      <c r="T752" s="561">
        <f>ROUND(S752*R752,2)</f>
        <v>209.1</v>
      </c>
      <c r="U752" s="548"/>
    </row>
    <row r="753" spans="2:21" s="420" customFormat="1" ht="13.5" hidden="1" outlineLevel="3">
      <c r="B753" s="412"/>
      <c r="C753" s="413"/>
      <c r="D753" s="404" t="s">
        <v>223</v>
      </c>
      <c r="E753" s="462" t="s">
        <v>34</v>
      </c>
      <c r="F753" s="480" t="s">
        <v>2815</v>
      </c>
      <c r="G753" s="413"/>
      <c r="H753" s="416">
        <v>3</v>
      </c>
      <c r="I753" s="417" t="s">
        <v>34</v>
      </c>
      <c r="J753" s="413"/>
      <c r="K753" s="413"/>
      <c r="L753" s="416"/>
      <c r="M753" s="417" t="s">
        <v>34</v>
      </c>
      <c r="N753" s="413"/>
      <c r="O753" s="419"/>
      <c r="P753" s="417" t="s">
        <v>34</v>
      </c>
      <c r="Q753" s="418"/>
      <c r="R753" s="416">
        <f t="shared" si="10"/>
        <v>3</v>
      </c>
      <c r="S753" s="417" t="s">
        <v>34</v>
      </c>
      <c r="T753" s="413"/>
      <c r="U753" s="563"/>
    </row>
    <row r="754" spans="2:21" s="320" customFormat="1" ht="22.5" customHeight="1" outlineLevel="2" collapsed="1">
      <c r="B754" s="321"/>
      <c r="C754" s="453" t="s">
        <v>1035</v>
      </c>
      <c r="D754" s="453" t="s">
        <v>316</v>
      </c>
      <c r="E754" s="472" t="s">
        <v>2816</v>
      </c>
      <c r="F754" s="570" t="s">
        <v>2817</v>
      </c>
      <c r="G754" s="456" t="s">
        <v>1005</v>
      </c>
      <c r="H754" s="457">
        <v>1.01</v>
      </c>
      <c r="I754" s="458">
        <v>204.9</v>
      </c>
      <c r="J754" s="571">
        <f>ROUND(I754*H754,2)</f>
        <v>206.95</v>
      </c>
      <c r="K754" s="571"/>
      <c r="L754" s="457"/>
      <c r="M754" s="458">
        <v>204.9</v>
      </c>
      <c r="N754" s="615">
        <f>ROUND(M754*L754,2)</f>
        <v>0</v>
      </c>
      <c r="O754" s="460"/>
      <c r="P754" s="458">
        <v>204.9</v>
      </c>
      <c r="Q754" s="459">
        <f>ROUND(P754*O754,2)</f>
        <v>0</v>
      </c>
      <c r="R754" s="603">
        <f t="shared" si="10"/>
        <v>1.01</v>
      </c>
      <c r="S754" s="458">
        <v>204.9</v>
      </c>
      <c r="T754" s="571">
        <f>ROUND(S754*R754,2)</f>
        <v>206.95</v>
      </c>
      <c r="U754" s="548"/>
    </row>
    <row r="755" spans="2:21" s="420" customFormat="1" ht="13.5" hidden="1" outlineLevel="3">
      <c r="B755" s="412"/>
      <c r="C755" s="413"/>
      <c r="D755" s="404" t="s">
        <v>223</v>
      </c>
      <c r="E755" s="413"/>
      <c r="F755" s="480" t="s">
        <v>1515</v>
      </c>
      <c r="G755" s="413"/>
      <c r="H755" s="416">
        <v>1.01</v>
      </c>
      <c r="I755" s="417" t="s">
        <v>34</v>
      </c>
      <c r="J755" s="413"/>
      <c r="K755" s="413"/>
      <c r="L755" s="416"/>
      <c r="M755" s="417" t="s">
        <v>34</v>
      </c>
      <c r="N755" s="413"/>
      <c r="O755" s="419"/>
      <c r="P755" s="417" t="s">
        <v>34</v>
      </c>
      <c r="Q755" s="418"/>
      <c r="R755" s="416">
        <f t="shared" si="10"/>
        <v>1.01</v>
      </c>
      <c r="S755" s="417" t="s">
        <v>34</v>
      </c>
      <c r="T755" s="413"/>
      <c r="U755" s="563"/>
    </row>
    <row r="756" spans="2:21" s="320" customFormat="1" ht="22.5" customHeight="1" outlineLevel="2" collapsed="1">
      <c r="B756" s="321"/>
      <c r="C756" s="453" t="s">
        <v>1038</v>
      </c>
      <c r="D756" s="453" t="s">
        <v>316</v>
      </c>
      <c r="E756" s="472" t="s">
        <v>2818</v>
      </c>
      <c r="F756" s="570" t="s">
        <v>2819</v>
      </c>
      <c r="G756" s="456" t="s">
        <v>1005</v>
      </c>
      <c r="H756" s="457">
        <v>2.02</v>
      </c>
      <c r="I756" s="458">
        <v>229.9</v>
      </c>
      <c r="J756" s="571">
        <f>ROUND(I756*H756,2)</f>
        <v>464.4</v>
      </c>
      <c r="K756" s="571"/>
      <c r="L756" s="457"/>
      <c r="M756" s="458">
        <v>229.9</v>
      </c>
      <c r="N756" s="615">
        <f>ROUND(M756*L756,2)</f>
        <v>0</v>
      </c>
      <c r="O756" s="460"/>
      <c r="P756" s="458">
        <v>229.9</v>
      </c>
      <c r="Q756" s="459">
        <f>ROUND(P756*O756,2)</f>
        <v>0</v>
      </c>
      <c r="R756" s="603">
        <f t="shared" si="10"/>
        <v>2.02</v>
      </c>
      <c r="S756" s="458">
        <v>229.9</v>
      </c>
      <c r="T756" s="571">
        <f>ROUND(S756*R756,2)</f>
        <v>464.4</v>
      </c>
      <c r="U756" s="548"/>
    </row>
    <row r="757" spans="2:21" s="420" customFormat="1" ht="13.5" hidden="1" outlineLevel="3">
      <c r="B757" s="412"/>
      <c r="C757" s="413"/>
      <c r="D757" s="404" t="s">
        <v>223</v>
      </c>
      <c r="E757" s="413"/>
      <c r="F757" s="480" t="s">
        <v>2099</v>
      </c>
      <c r="G757" s="413"/>
      <c r="H757" s="416">
        <v>2.02</v>
      </c>
      <c r="I757" s="417" t="s">
        <v>34</v>
      </c>
      <c r="J757" s="413"/>
      <c r="K757" s="413"/>
      <c r="L757" s="416"/>
      <c r="M757" s="417" t="s">
        <v>34</v>
      </c>
      <c r="N757" s="413"/>
      <c r="O757" s="419"/>
      <c r="P757" s="417" t="s">
        <v>34</v>
      </c>
      <c r="Q757" s="418"/>
      <c r="R757" s="416">
        <f t="shared" si="10"/>
        <v>2.02</v>
      </c>
      <c r="S757" s="417" t="s">
        <v>34</v>
      </c>
      <c r="T757" s="413"/>
      <c r="U757" s="563"/>
    </row>
    <row r="758" spans="2:21" s="320" customFormat="1" ht="22.5" customHeight="1" outlineLevel="2" collapsed="1">
      <c r="B758" s="321"/>
      <c r="C758" s="394" t="s">
        <v>1045</v>
      </c>
      <c r="D758" s="394" t="s">
        <v>218</v>
      </c>
      <c r="E758" s="461" t="s">
        <v>1531</v>
      </c>
      <c r="F758" s="479" t="s">
        <v>1532</v>
      </c>
      <c r="G758" s="397" t="s">
        <v>1005</v>
      </c>
      <c r="H758" s="398">
        <v>1</v>
      </c>
      <c r="I758" s="399">
        <v>83.6</v>
      </c>
      <c r="J758" s="561">
        <f>ROUND(I758*H758,2)</f>
        <v>83.6</v>
      </c>
      <c r="K758" s="561"/>
      <c r="L758" s="398"/>
      <c r="M758" s="399">
        <v>83.6</v>
      </c>
      <c r="N758" s="613">
        <f>ROUND(M758*L758,2)</f>
        <v>0</v>
      </c>
      <c r="O758" s="401"/>
      <c r="P758" s="399">
        <v>83.6</v>
      </c>
      <c r="Q758" s="400">
        <f>ROUND(P758*O758,2)</f>
        <v>0</v>
      </c>
      <c r="R758" s="601">
        <f t="shared" si="10"/>
        <v>1</v>
      </c>
      <c r="S758" s="399">
        <v>83.6</v>
      </c>
      <c r="T758" s="561">
        <f>ROUND(S758*R758,2)</f>
        <v>83.6</v>
      </c>
      <c r="U758" s="548"/>
    </row>
    <row r="759" spans="2:21" s="420" customFormat="1" ht="13.5" hidden="1" outlineLevel="3">
      <c r="B759" s="412"/>
      <c r="C759" s="413"/>
      <c r="D759" s="404" t="s">
        <v>223</v>
      </c>
      <c r="E759" s="462" t="s">
        <v>34</v>
      </c>
      <c r="F759" s="480" t="s">
        <v>1966</v>
      </c>
      <c r="G759" s="413"/>
      <c r="H759" s="416">
        <v>1</v>
      </c>
      <c r="I759" s="417" t="s">
        <v>34</v>
      </c>
      <c r="J759" s="413"/>
      <c r="K759" s="413"/>
      <c r="L759" s="416"/>
      <c r="M759" s="417" t="s">
        <v>34</v>
      </c>
      <c r="N759" s="413"/>
      <c r="O759" s="419"/>
      <c r="P759" s="417" t="s">
        <v>34</v>
      </c>
      <c r="Q759" s="418"/>
      <c r="R759" s="416">
        <f t="shared" si="10"/>
        <v>1</v>
      </c>
      <c r="S759" s="417" t="s">
        <v>34</v>
      </c>
      <c r="T759" s="413"/>
      <c r="U759" s="563"/>
    </row>
    <row r="760" spans="2:21" s="320" customFormat="1" ht="22.5" customHeight="1" outlineLevel="2" collapsed="1">
      <c r="B760" s="321"/>
      <c r="C760" s="453" t="s">
        <v>1048</v>
      </c>
      <c r="D760" s="453" t="s">
        <v>316</v>
      </c>
      <c r="E760" s="472" t="s">
        <v>1535</v>
      </c>
      <c r="F760" s="570" t="s">
        <v>1536</v>
      </c>
      <c r="G760" s="456" t="s">
        <v>1005</v>
      </c>
      <c r="H760" s="457">
        <v>1.01</v>
      </c>
      <c r="I760" s="458">
        <v>253.6</v>
      </c>
      <c r="J760" s="571">
        <f>ROUND(I760*H760,2)</f>
        <v>256.14</v>
      </c>
      <c r="K760" s="571"/>
      <c r="L760" s="457"/>
      <c r="M760" s="458">
        <v>253.6</v>
      </c>
      <c r="N760" s="615">
        <f>ROUND(M760*L760,2)</f>
        <v>0</v>
      </c>
      <c r="O760" s="460"/>
      <c r="P760" s="458">
        <v>253.6</v>
      </c>
      <c r="Q760" s="459">
        <f>ROUND(P760*O760,2)</f>
        <v>0</v>
      </c>
      <c r="R760" s="603">
        <f t="shared" si="10"/>
        <v>1.01</v>
      </c>
      <c r="S760" s="458">
        <v>253.6</v>
      </c>
      <c r="T760" s="571">
        <f>ROUND(S760*R760,2)</f>
        <v>256.14</v>
      </c>
      <c r="U760" s="548"/>
    </row>
    <row r="761" spans="2:21" s="420" customFormat="1" ht="13.5" hidden="1" outlineLevel="3">
      <c r="B761" s="412"/>
      <c r="C761" s="413"/>
      <c r="D761" s="404" t="s">
        <v>223</v>
      </c>
      <c r="E761" s="413"/>
      <c r="F761" s="480" t="s">
        <v>1515</v>
      </c>
      <c r="G761" s="413"/>
      <c r="H761" s="416">
        <v>1.01</v>
      </c>
      <c r="I761" s="417" t="s">
        <v>34</v>
      </c>
      <c r="J761" s="413"/>
      <c r="K761" s="413"/>
      <c r="L761" s="416"/>
      <c r="M761" s="417" t="s">
        <v>34</v>
      </c>
      <c r="N761" s="413"/>
      <c r="O761" s="419"/>
      <c r="P761" s="417" t="s">
        <v>34</v>
      </c>
      <c r="Q761" s="418"/>
      <c r="R761" s="416">
        <f t="shared" si="10"/>
        <v>1.01</v>
      </c>
      <c r="S761" s="417" t="s">
        <v>34</v>
      </c>
      <c r="T761" s="413"/>
      <c r="U761" s="563"/>
    </row>
    <row r="762" spans="2:21" s="320" customFormat="1" ht="22.5" customHeight="1" outlineLevel="2" collapsed="1">
      <c r="B762" s="321"/>
      <c r="C762" s="430" t="s">
        <v>1052</v>
      </c>
      <c r="D762" s="430" t="s">
        <v>218</v>
      </c>
      <c r="E762" s="465" t="s">
        <v>1496</v>
      </c>
      <c r="F762" s="568" t="s">
        <v>1497</v>
      </c>
      <c r="G762" s="432" t="s">
        <v>221</v>
      </c>
      <c r="H762" s="433">
        <v>2.028</v>
      </c>
      <c r="I762" s="434">
        <v>2368.4</v>
      </c>
      <c r="J762" s="569">
        <f>ROUND(I762*H762,2)</f>
        <v>4803.12</v>
      </c>
      <c r="K762" s="569"/>
      <c r="L762" s="433"/>
      <c r="M762" s="434">
        <v>2368.4</v>
      </c>
      <c r="N762" s="621">
        <f>ROUND(M762*L762,2)</f>
        <v>0</v>
      </c>
      <c r="O762" s="436">
        <f>O766</f>
        <v>-0.676</v>
      </c>
      <c r="P762" s="434">
        <v>2368.4</v>
      </c>
      <c r="Q762" s="435">
        <f>ROUND(P762*O762,2)</f>
        <v>-1601.04</v>
      </c>
      <c r="R762" s="604">
        <f t="shared" si="10"/>
        <v>1.3519999999999999</v>
      </c>
      <c r="S762" s="434">
        <v>2368.4</v>
      </c>
      <c r="T762" s="569">
        <f>ROUND(S762*R762,2)</f>
        <v>3202.08</v>
      </c>
      <c r="U762" s="548"/>
    </row>
    <row r="763" spans="2:21" s="411" customFormat="1" ht="13.5" hidden="1" outlineLevel="3">
      <c r="B763" s="402"/>
      <c r="C763" s="403"/>
      <c r="D763" s="404" t="s">
        <v>223</v>
      </c>
      <c r="E763" s="407" t="s">
        <v>34</v>
      </c>
      <c r="F763" s="481" t="s">
        <v>1463</v>
      </c>
      <c r="G763" s="403"/>
      <c r="H763" s="407" t="s">
        <v>34</v>
      </c>
      <c r="I763" s="408" t="s">
        <v>34</v>
      </c>
      <c r="J763" s="403"/>
      <c r="K763" s="403"/>
      <c r="L763" s="407"/>
      <c r="M763" s="408" t="s">
        <v>34</v>
      </c>
      <c r="N763" s="403"/>
      <c r="O763" s="410"/>
      <c r="P763" s="408" t="s">
        <v>34</v>
      </c>
      <c r="Q763" s="409"/>
      <c r="R763" s="407"/>
      <c r="S763" s="408" t="s">
        <v>34</v>
      </c>
      <c r="T763" s="403"/>
      <c r="U763" s="562"/>
    </row>
    <row r="764" spans="2:21" s="420" customFormat="1" ht="13.5" hidden="1" outlineLevel="3">
      <c r="B764" s="412"/>
      <c r="C764" s="413"/>
      <c r="D764" s="404" t="s">
        <v>223</v>
      </c>
      <c r="E764" s="462" t="s">
        <v>34</v>
      </c>
      <c r="F764" s="480" t="s">
        <v>2802</v>
      </c>
      <c r="G764" s="413"/>
      <c r="H764" s="416">
        <v>0.676</v>
      </c>
      <c r="I764" s="417" t="s">
        <v>34</v>
      </c>
      <c r="J764" s="413"/>
      <c r="K764" s="413"/>
      <c r="L764" s="416"/>
      <c r="M764" s="417" t="s">
        <v>34</v>
      </c>
      <c r="N764" s="413"/>
      <c r="O764" s="419"/>
      <c r="P764" s="417" t="s">
        <v>34</v>
      </c>
      <c r="Q764" s="418"/>
      <c r="R764" s="416"/>
      <c r="S764" s="417" t="s">
        <v>34</v>
      </c>
      <c r="T764" s="413"/>
      <c r="U764" s="563"/>
    </row>
    <row r="765" spans="2:21" s="420" customFormat="1" ht="13.5" hidden="1" outlineLevel="3">
      <c r="B765" s="412"/>
      <c r="C765" s="413"/>
      <c r="D765" s="404" t="s">
        <v>223</v>
      </c>
      <c r="E765" s="462" t="s">
        <v>34</v>
      </c>
      <c r="F765" s="480" t="s">
        <v>2803</v>
      </c>
      <c r="G765" s="413"/>
      <c r="H765" s="416">
        <v>0.676</v>
      </c>
      <c r="I765" s="417" t="s">
        <v>34</v>
      </c>
      <c r="J765" s="413"/>
      <c r="K765" s="413"/>
      <c r="L765" s="416"/>
      <c r="M765" s="417" t="s">
        <v>34</v>
      </c>
      <c r="N765" s="413"/>
      <c r="O765" s="419"/>
      <c r="P765" s="417" t="s">
        <v>34</v>
      </c>
      <c r="Q765" s="418"/>
      <c r="R765" s="416"/>
      <c r="S765" s="417" t="s">
        <v>34</v>
      </c>
      <c r="T765" s="413"/>
      <c r="U765" s="563"/>
    </row>
    <row r="766" spans="2:21" s="420" customFormat="1" ht="13.5" hidden="1" outlineLevel="3">
      <c r="B766" s="412"/>
      <c r="C766" s="413"/>
      <c r="D766" s="404" t="s">
        <v>223</v>
      </c>
      <c r="E766" s="462" t="s">
        <v>34</v>
      </c>
      <c r="F766" s="599" t="s">
        <v>2804</v>
      </c>
      <c r="G766" s="440"/>
      <c r="H766" s="442">
        <v>0.676</v>
      </c>
      <c r="I766" s="417" t="s">
        <v>34</v>
      </c>
      <c r="J766" s="413"/>
      <c r="K766" s="413"/>
      <c r="L766" s="416"/>
      <c r="M766" s="417" t="s">
        <v>34</v>
      </c>
      <c r="N766" s="413"/>
      <c r="O766" s="443">
        <f>-H766</f>
        <v>-0.676</v>
      </c>
      <c r="P766" s="417" t="s">
        <v>34</v>
      </c>
      <c r="Q766" s="418"/>
      <c r="R766" s="416"/>
      <c r="S766" s="417" t="s">
        <v>34</v>
      </c>
      <c r="T766" s="413"/>
      <c r="U766" s="563"/>
    </row>
    <row r="767" spans="2:21" s="429" customFormat="1" ht="13.5" hidden="1" outlineLevel="3">
      <c r="B767" s="421"/>
      <c r="C767" s="422"/>
      <c r="D767" s="404" t="s">
        <v>223</v>
      </c>
      <c r="E767" s="464" t="s">
        <v>34</v>
      </c>
      <c r="F767" s="566" t="s">
        <v>227</v>
      </c>
      <c r="G767" s="422"/>
      <c r="H767" s="425">
        <v>2.028</v>
      </c>
      <c r="I767" s="426" t="s">
        <v>34</v>
      </c>
      <c r="J767" s="422"/>
      <c r="K767" s="422"/>
      <c r="L767" s="425"/>
      <c r="M767" s="426" t="s">
        <v>34</v>
      </c>
      <c r="N767" s="422"/>
      <c r="O767" s="428"/>
      <c r="P767" s="426" t="s">
        <v>34</v>
      </c>
      <c r="Q767" s="427"/>
      <c r="R767" s="425"/>
      <c r="S767" s="426" t="s">
        <v>34</v>
      </c>
      <c r="T767" s="422"/>
      <c r="U767" s="567"/>
    </row>
    <row r="768" spans="2:21" s="320" customFormat="1" ht="22.5" customHeight="1" outlineLevel="2" collapsed="1">
      <c r="B768" s="321"/>
      <c r="C768" s="430" t="s">
        <v>1055</v>
      </c>
      <c r="D768" s="430" t="s">
        <v>218</v>
      </c>
      <c r="E768" s="465" t="s">
        <v>2820</v>
      </c>
      <c r="F768" s="568" t="s">
        <v>2821</v>
      </c>
      <c r="G768" s="432" t="s">
        <v>221</v>
      </c>
      <c r="H768" s="433">
        <v>9.191</v>
      </c>
      <c r="I768" s="434">
        <v>2577.4</v>
      </c>
      <c r="J768" s="569">
        <f>ROUND(I768*H768,2)</f>
        <v>23688.88</v>
      </c>
      <c r="K768" s="569"/>
      <c r="L768" s="433"/>
      <c r="M768" s="434">
        <v>2577.4</v>
      </c>
      <c r="N768" s="621">
        <f>ROUND(M768*L768,2)</f>
        <v>0</v>
      </c>
      <c r="O768" s="436">
        <f>SUM(O782:O786)</f>
        <v>-2.5269999999999997</v>
      </c>
      <c r="P768" s="434">
        <v>2577.4</v>
      </c>
      <c r="Q768" s="435">
        <f>ROUND(P768*O768,2)</f>
        <v>-6513.09</v>
      </c>
      <c r="R768" s="604">
        <f t="shared" si="10"/>
        <v>6.6640000000000015</v>
      </c>
      <c r="S768" s="434">
        <v>2577.4</v>
      </c>
      <c r="T768" s="569">
        <f>ROUND(S768*R768,2)</f>
        <v>17175.79</v>
      </c>
      <c r="U768" s="548"/>
    </row>
    <row r="769" spans="2:21" s="411" customFormat="1" ht="13.5" hidden="1" outlineLevel="3">
      <c r="B769" s="402"/>
      <c r="C769" s="403"/>
      <c r="D769" s="404" t="s">
        <v>223</v>
      </c>
      <c r="E769" s="407" t="s">
        <v>34</v>
      </c>
      <c r="F769" s="481" t="s">
        <v>1545</v>
      </c>
      <c r="G769" s="403"/>
      <c r="H769" s="407" t="s">
        <v>34</v>
      </c>
      <c r="I769" s="408" t="s">
        <v>34</v>
      </c>
      <c r="J769" s="403"/>
      <c r="K769" s="403"/>
      <c r="L769" s="407"/>
      <c r="M769" s="408" t="s">
        <v>34</v>
      </c>
      <c r="N769" s="403"/>
      <c r="O769" s="410"/>
      <c r="P769" s="408" t="s">
        <v>34</v>
      </c>
      <c r="Q769" s="409"/>
      <c r="R769" s="407"/>
      <c r="S769" s="408" t="s">
        <v>34</v>
      </c>
      <c r="T769" s="403"/>
      <c r="U769" s="562"/>
    </row>
    <row r="770" spans="2:21" s="411" customFormat="1" ht="13.5" hidden="1" outlineLevel="3">
      <c r="B770" s="402"/>
      <c r="C770" s="403"/>
      <c r="D770" s="404" t="s">
        <v>223</v>
      </c>
      <c r="E770" s="407" t="s">
        <v>34</v>
      </c>
      <c r="F770" s="481" t="s">
        <v>2605</v>
      </c>
      <c r="G770" s="403"/>
      <c r="H770" s="407" t="s">
        <v>34</v>
      </c>
      <c r="I770" s="408" t="s">
        <v>34</v>
      </c>
      <c r="J770" s="403"/>
      <c r="K770" s="403"/>
      <c r="L770" s="407"/>
      <c r="M770" s="408" t="s">
        <v>34</v>
      </c>
      <c r="N770" s="403"/>
      <c r="O770" s="410"/>
      <c r="P770" s="408" t="s">
        <v>34</v>
      </c>
      <c r="Q770" s="409"/>
      <c r="R770" s="407"/>
      <c r="S770" s="408" t="s">
        <v>34</v>
      </c>
      <c r="T770" s="403"/>
      <c r="U770" s="562"/>
    </row>
    <row r="771" spans="2:21" s="420" customFormat="1" ht="13.5" hidden="1" outlineLevel="3">
      <c r="B771" s="412"/>
      <c r="C771" s="413"/>
      <c r="D771" s="404" t="s">
        <v>223</v>
      </c>
      <c r="E771" s="462" t="s">
        <v>34</v>
      </c>
      <c r="F771" s="480" t="s">
        <v>2822</v>
      </c>
      <c r="G771" s="413"/>
      <c r="H771" s="416">
        <v>1.2</v>
      </c>
      <c r="I771" s="417" t="s">
        <v>34</v>
      </c>
      <c r="J771" s="413"/>
      <c r="K771" s="413"/>
      <c r="L771" s="416"/>
      <c r="M771" s="417" t="s">
        <v>34</v>
      </c>
      <c r="N771" s="413"/>
      <c r="O771" s="419"/>
      <c r="P771" s="417" t="s">
        <v>34</v>
      </c>
      <c r="Q771" s="418"/>
      <c r="R771" s="416"/>
      <c r="S771" s="417" t="s">
        <v>34</v>
      </c>
      <c r="T771" s="413"/>
      <c r="U771" s="563"/>
    </row>
    <row r="772" spans="2:21" s="420" customFormat="1" ht="13.5" hidden="1" outlineLevel="3">
      <c r="B772" s="412"/>
      <c r="C772" s="413"/>
      <c r="D772" s="404" t="s">
        <v>223</v>
      </c>
      <c r="E772" s="462" t="s">
        <v>34</v>
      </c>
      <c r="F772" s="480" t="s">
        <v>2823</v>
      </c>
      <c r="G772" s="413"/>
      <c r="H772" s="416">
        <v>1.28</v>
      </c>
      <c r="I772" s="417" t="s">
        <v>34</v>
      </c>
      <c r="J772" s="413"/>
      <c r="K772" s="413"/>
      <c r="L772" s="416"/>
      <c r="M772" s="417" t="s">
        <v>34</v>
      </c>
      <c r="N772" s="413"/>
      <c r="O772" s="419"/>
      <c r="P772" s="417" t="s">
        <v>34</v>
      </c>
      <c r="Q772" s="418"/>
      <c r="R772" s="416"/>
      <c r="S772" s="417" t="s">
        <v>34</v>
      </c>
      <c r="T772" s="413"/>
      <c r="U772" s="563"/>
    </row>
    <row r="773" spans="2:21" s="420" customFormat="1" ht="13.5" hidden="1" outlineLevel="3">
      <c r="B773" s="412"/>
      <c r="C773" s="413"/>
      <c r="D773" s="404" t="s">
        <v>223</v>
      </c>
      <c r="E773" s="462" t="s">
        <v>34</v>
      </c>
      <c r="F773" s="480" t="s">
        <v>2824</v>
      </c>
      <c r="G773" s="413"/>
      <c r="H773" s="416">
        <v>-0.255</v>
      </c>
      <c r="I773" s="417" t="s">
        <v>34</v>
      </c>
      <c r="J773" s="413"/>
      <c r="K773" s="413"/>
      <c r="L773" s="416"/>
      <c r="M773" s="417" t="s">
        <v>34</v>
      </c>
      <c r="N773" s="413"/>
      <c r="O773" s="419"/>
      <c r="P773" s="417" t="s">
        <v>34</v>
      </c>
      <c r="Q773" s="418"/>
      <c r="R773" s="416"/>
      <c r="S773" s="417" t="s">
        <v>34</v>
      </c>
      <c r="T773" s="413"/>
      <c r="U773" s="563"/>
    </row>
    <row r="774" spans="2:21" s="420" customFormat="1" ht="13.5" hidden="1" outlineLevel="3">
      <c r="B774" s="412"/>
      <c r="C774" s="413"/>
      <c r="D774" s="404" t="s">
        <v>223</v>
      </c>
      <c r="E774" s="462" t="s">
        <v>34</v>
      </c>
      <c r="F774" s="480" t="s">
        <v>2825</v>
      </c>
      <c r="G774" s="413"/>
      <c r="H774" s="416">
        <v>-0.277</v>
      </c>
      <c r="I774" s="417" t="s">
        <v>34</v>
      </c>
      <c r="J774" s="413"/>
      <c r="K774" s="413"/>
      <c r="L774" s="416"/>
      <c r="M774" s="417" t="s">
        <v>34</v>
      </c>
      <c r="N774" s="413"/>
      <c r="O774" s="419"/>
      <c r="P774" s="417" t="s">
        <v>34</v>
      </c>
      <c r="Q774" s="418"/>
      <c r="R774" s="416"/>
      <c r="S774" s="417" t="s">
        <v>34</v>
      </c>
      <c r="T774" s="413"/>
      <c r="U774" s="563"/>
    </row>
    <row r="775" spans="2:21" s="411" customFormat="1" ht="13.5" hidden="1" outlineLevel="3">
      <c r="B775" s="402"/>
      <c r="C775" s="403"/>
      <c r="D775" s="404" t="s">
        <v>223</v>
      </c>
      <c r="E775" s="407" t="s">
        <v>34</v>
      </c>
      <c r="F775" s="481" t="s">
        <v>2610</v>
      </c>
      <c r="G775" s="403"/>
      <c r="H775" s="407" t="s">
        <v>34</v>
      </c>
      <c r="I775" s="408" t="s">
        <v>34</v>
      </c>
      <c r="J775" s="403"/>
      <c r="K775" s="403"/>
      <c r="L775" s="407"/>
      <c r="M775" s="408" t="s">
        <v>34</v>
      </c>
      <c r="N775" s="403"/>
      <c r="O775" s="410"/>
      <c r="P775" s="408" t="s">
        <v>34</v>
      </c>
      <c r="Q775" s="409"/>
      <c r="R775" s="407"/>
      <c r="S775" s="408" t="s">
        <v>34</v>
      </c>
      <c r="T775" s="403"/>
      <c r="U775" s="562"/>
    </row>
    <row r="776" spans="2:21" s="420" customFormat="1" ht="13.5" hidden="1" outlineLevel="3">
      <c r="B776" s="412"/>
      <c r="C776" s="413"/>
      <c r="D776" s="404" t="s">
        <v>223</v>
      </c>
      <c r="E776" s="462" t="s">
        <v>34</v>
      </c>
      <c r="F776" s="480" t="s">
        <v>2822</v>
      </c>
      <c r="G776" s="413"/>
      <c r="H776" s="416">
        <v>1.2</v>
      </c>
      <c r="I776" s="417" t="s">
        <v>34</v>
      </c>
      <c r="J776" s="413"/>
      <c r="K776" s="413"/>
      <c r="L776" s="416"/>
      <c r="M776" s="417" t="s">
        <v>34</v>
      </c>
      <c r="N776" s="413"/>
      <c r="O776" s="419"/>
      <c r="P776" s="417" t="s">
        <v>34</v>
      </c>
      <c r="Q776" s="418"/>
      <c r="R776" s="416"/>
      <c r="S776" s="417" t="s">
        <v>34</v>
      </c>
      <c r="T776" s="413"/>
      <c r="U776" s="563"/>
    </row>
    <row r="777" spans="2:21" s="420" customFormat="1" ht="13.5" hidden="1" outlineLevel="3">
      <c r="B777" s="412"/>
      <c r="C777" s="413"/>
      <c r="D777" s="404" t="s">
        <v>223</v>
      </c>
      <c r="E777" s="462" t="s">
        <v>34</v>
      </c>
      <c r="F777" s="480" t="s">
        <v>2826</v>
      </c>
      <c r="G777" s="413"/>
      <c r="H777" s="416">
        <v>2.304</v>
      </c>
      <c r="I777" s="417" t="s">
        <v>34</v>
      </c>
      <c r="J777" s="413"/>
      <c r="K777" s="413"/>
      <c r="L777" s="416"/>
      <c r="M777" s="417" t="s">
        <v>34</v>
      </c>
      <c r="N777" s="413"/>
      <c r="O777" s="419"/>
      <c r="P777" s="417" t="s">
        <v>34</v>
      </c>
      <c r="Q777" s="418"/>
      <c r="R777" s="416"/>
      <c r="S777" s="417" t="s">
        <v>34</v>
      </c>
      <c r="T777" s="413"/>
      <c r="U777" s="563"/>
    </row>
    <row r="778" spans="2:21" s="420" customFormat="1" ht="13.5" hidden="1" outlineLevel="3">
      <c r="B778" s="412"/>
      <c r="C778" s="413"/>
      <c r="D778" s="404" t="s">
        <v>223</v>
      </c>
      <c r="E778" s="462" t="s">
        <v>34</v>
      </c>
      <c r="F778" s="480" t="s">
        <v>2827</v>
      </c>
      <c r="G778" s="413"/>
      <c r="H778" s="416">
        <v>-0.362</v>
      </c>
      <c r="I778" s="417" t="s">
        <v>34</v>
      </c>
      <c r="J778" s="413"/>
      <c r="K778" s="413"/>
      <c r="L778" s="416"/>
      <c r="M778" s="417" t="s">
        <v>34</v>
      </c>
      <c r="N778" s="413"/>
      <c r="O778" s="419"/>
      <c r="P778" s="417" t="s">
        <v>34</v>
      </c>
      <c r="Q778" s="418"/>
      <c r="R778" s="416"/>
      <c r="S778" s="417" t="s">
        <v>34</v>
      </c>
      <c r="T778" s="413"/>
      <c r="U778" s="563"/>
    </row>
    <row r="779" spans="2:21" s="420" customFormat="1" ht="13.5" hidden="1" outlineLevel="3">
      <c r="B779" s="412"/>
      <c r="C779" s="413"/>
      <c r="D779" s="404" t="s">
        <v>223</v>
      </c>
      <c r="E779" s="462" t="s">
        <v>34</v>
      </c>
      <c r="F779" s="480" t="s">
        <v>2828</v>
      </c>
      <c r="G779" s="413"/>
      <c r="H779" s="416">
        <v>-0.493</v>
      </c>
      <c r="I779" s="417" t="s">
        <v>34</v>
      </c>
      <c r="J779" s="413"/>
      <c r="K779" s="413"/>
      <c r="L779" s="416"/>
      <c r="M779" s="417" t="s">
        <v>34</v>
      </c>
      <c r="N779" s="413"/>
      <c r="O779" s="419"/>
      <c r="P779" s="417" t="s">
        <v>34</v>
      </c>
      <c r="Q779" s="418"/>
      <c r="R779" s="416"/>
      <c r="S779" s="417" t="s">
        <v>34</v>
      </c>
      <c r="T779" s="413"/>
      <c r="U779" s="563"/>
    </row>
    <row r="780" spans="2:21" s="420" customFormat="1" ht="13.5" hidden="1" outlineLevel="3">
      <c r="B780" s="412"/>
      <c r="C780" s="413"/>
      <c r="D780" s="404" t="s">
        <v>223</v>
      </c>
      <c r="E780" s="462" t="s">
        <v>34</v>
      </c>
      <c r="F780" s="480" t="s">
        <v>2829</v>
      </c>
      <c r="G780" s="413"/>
      <c r="H780" s="416">
        <v>-0.111</v>
      </c>
      <c r="I780" s="417" t="s">
        <v>34</v>
      </c>
      <c r="J780" s="413"/>
      <c r="K780" s="413"/>
      <c r="L780" s="416"/>
      <c r="M780" s="417" t="s">
        <v>34</v>
      </c>
      <c r="N780" s="413"/>
      <c r="O780" s="419"/>
      <c r="P780" s="417" t="s">
        <v>34</v>
      </c>
      <c r="Q780" s="418"/>
      <c r="R780" s="416"/>
      <c r="S780" s="417" t="s">
        <v>34</v>
      </c>
      <c r="T780" s="413"/>
      <c r="U780" s="563"/>
    </row>
    <row r="781" spans="2:21" s="411" customFormat="1" ht="13.5" hidden="1" outlineLevel="3">
      <c r="B781" s="402"/>
      <c r="C781" s="403"/>
      <c r="D781" s="404" t="s">
        <v>223</v>
      </c>
      <c r="E781" s="407" t="s">
        <v>34</v>
      </c>
      <c r="F781" s="600" t="s">
        <v>2612</v>
      </c>
      <c r="G781" s="437"/>
      <c r="H781" s="439" t="s">
        <v>34</v>
      </c>
      <c r="I781" s="408" t="s">
        <v>34</v>
      </c>
      <c r="J781" s="403"/>
      <c r="K781" s="403"/>
      <c r="L781" s="407"/>
      <c r="M781" s="408" t="s">
        <v>34</v>
      </c>
      <c r="N781" s="403"/>
      <c r="O781" s="410"/>
      <c r="P781" s="408" t="s">
        <v>34</v>
      </c>
      <c r="Q781" s="409"/>
      <c r="R781" s="407"/>
      <c r="S781" s="408" t="s">
        <v>34</v>
      </c>
      <c r="T781" s="403"/>
      <c r="U781" s="562"/>
    </row>
    <row r="782" spans="2:21" s="420" customFormat="1" ht="13.5" hidden="1" outlineLevel="3">
      <c r="B782" s="412"/>
      <c r="C782" s="413"/>
      <c r="D782" s="404" t="s">
        <v>223</v>
      </c>
      <c r="E782" s="462" t="s">
        <v>34</v>
      </c>
      <c r="F782" s="599" t="s">
        <v>2822</v>
      </c>
      <c r="G782" s="440"/>
      <c r="H782" s="442">
        <v>1.2</v>
      </c>
      <c r="I782" s="417" t="s">
        <v>34</v>
      </c>
      <c r="J782" s="413"/>
      <c r="K782" s="413"/>
      <c r="L782" s="416"/>
      <c r="M782" s="417" t="s">
        <v>34</v>
      </c>
      <c r="N782" s="413"/>
      <c r="O782" s="443">
        <f aca="true" t="shared" si="11" ref="O782:O786">-H782</f>
        <v>-1.2</v>
      </c>
      <c r="P782" s="417" t="s">
        <v>34</v>
      </c>
      <c r="Q782" s="418"/>
      <c r="R782" s="416"/>
      <c r="S782" s="417" t="s">
        <v>34</v>
      </c>
      <c r="T782" s="413"/>
      <c r="U782" s="563"/>
    </row>
    <row r="783" spans="2:21" s="420" customFormat="1" ht="13.5" hidden="1" outlineLevel="3">
      <c r="B783" s="412"/>
      <c r="C783" s="413"/>
      <c r="D783" s="404" t="s">
        <v>223</v>
      </c>
      <c r="E783" s="462" t="s">
        <v>34</v>
      </c>
      <c r="F783" s="599" t="s">
        <v>2826</v>
      </c>
      <c r="G783" s="440"/>
      <c r="H783" s="442">
        <v>2.304</v>
      </c>
      <c r="I783" s="417" t="s">
        <v>34</v>
      </c>
      <c r="J783" s="413"/>
      <c r="K783" s="413"/>
      <c r="L783" s="416"/>
      <c r="M783" s="417" t="s">
        <v>34</v>
      </c>
      <c r="N783" s="413"/>
      <c r="O783" s="443">
        <f t="shared" si="11"/>
        <v>-2.304</v>
      </c>
      <c r="P783" s="417" t="s">
        <v>34</v>
      </c>
      <c r="Q783" s="418"/>
      <c r="R783" s="416"/>
      <c r="S783" s="417" t="s">
        <v>34</v>
      </c>
      <c r="T783" s="413"/>
      <c r="U783" s="563"/>
    </row>
    <row r="784" spans="2:21" s="420" customFormat="1" ht="13.5" hidden="1" outlineLevel="3">
      <c r="B784" s="412"/>
      <c r="C784" s="413"/>
      <c r="D784" s="404" t="s">
        <v>223</v>
      </c>
      <c r="E784" s="462" t="s">
        <v>34</v>
      </c>
      <c r="F784" s="599" t="s">
        <v>2827</v>
      </c>
      <c r="G784" s="440"/>
      <c r="H784" s="442">
        <v>-0.362</v>
      </c>
      <c r="I784" s="417" t="s">
        <v>34</v>
      </c>
      <c r="J784" s="413"/>
      <c r="K784" s="413"/>
      <c r="L784" s="416"/>
      <c r="M784" s="417" t="s">
        <v>34</v>
      </c>
      <c r="N784" s="413"/>
      <c r="O784" s="443">
        <f t="shared" si="11"/>
        <v>0.362</v>
      </c>
      <c r="P784" s="417" t="s">
        <v>34</v>
      </c>
      <c r="Q784" s="418"/>
      <c r="R784" s="416"/>
      <c r="S784" s="417" t="s">
        <v>34</v>
      </c>
      <c r="T784" s="413"/>
      <c r="U784" s="563"/>
    </row>
    <row r="785" spans="2:21" s="420" customFormat="1" ht="13.5" hidden="1" outlineLevel="3">
      <c r="B785" s="412"/>
      <c r="C785" s="413"/>
      <c r="D785" s="404" t="s">
        <v>223</v>
      </c>
      <c r="E785" s="462" t="s">
        <v>34</v>
      </c>
      <c r="F785" s="599" t="s">
        <v>2828</v>
      </c>
      <c r="G785" s="440"/>
      <c r="H785" s="442">
        <v>-0.493</v>
      </c>
      <c r="I785" s="417" t="s">
        <v>34</v>
      </c>
      <c r="J785" s="413"/>
      <c r="K785" s="413"/>
      <c r="L785" s="416"/>
      <c r="M785" s="417" t="s">
        <v>34</v>
      </c>
      <c r="N785" s="413"/>
      <c r="O785" s="443">
        <f t="shared" si="11"/>
        <v>0.493</v>
      </c>
      <c r="P785" s="417" t="s">
        <v>34</v>
      </c>
      <c r="Q785" s="418"/>
      <c r="R785" s="416"/>
      <c r="S785" s="417" t="s">
        <v>34</v>
      </c>
      <c r="T785" s="413"/>
      <c r="U785" s="563"/>
    </row>
    <row r="786" spans="2:21" s="420" customFormat="1" ht="13.5" hidden="1" outlineLevel="3">
      <c r="B786" s="412"/>
      <c r="C786" s="413"/>
      <c r="D786" s="404" t="s">
        <v>223</v>
      </c>
      <c r="E786" s="462" t="s">
        <v>34</v>
      </c>
      <c r="F786" s="599" t="s">
        <v>2830</v>
      </c>
      <c r="G786" s="440"/>
      <c r="H786" s="442">
        <v>-0.122</v>
      </c>
      <c r="I786" s="417" t="s">
        <v>34</v>
      </c>
      <c r="J786" s="413"/>
      <c r="K786" s="413"/>
      <c r="L786" s="416"/>
      <c r="M786" s="417" t="s">
        <v>34</v>
      </c>
      <c r="N786" s="413"/>
      <c r="O786" s="443">
        <f t="shared" si="11"/>
        <v>0.122</v>
      </c>
      <c r="P786" s="417" t="s">
        <v>34</v>
      </c>
      <c r="Q786" s="418"/>
      <c r="R786" s="416"/>
      <c r="S786" s="417" t="s">
        <v>34</v>
      </c>
      <c r="T786" s="413"/>
      <c r="U786" s="563"/>
    </row>
    <row r="787" spans="2:21" s="411" customFormat="1" ht="13.5" hidden="1" outlineLevel="3">
      <c r="B787" s="402"/>
      <c r="C787" s="403"/>
      <c r="D787" s="404" t="s">
        <v>223</v>
      </c>
      <c r="E787" s="407" t="s">
        <v>34</v>
      </c>
      <c r="F787" s="481" t="s">
        <v>2613</v>
      </c>
      <c r="G787" s="403"/>
      <c r="H787" s="407" t="s">
        <v>34</v>
      </c>
      <c r="I787" s="408" t="s">
        <v>34</v>
      </c>
      <c r="J787" s="403"/>
      <c r="K787" s="403"/>
      <c r="L787" s="407"/>
      <c r="M787" s="408" t="s">
        <v>34</v>
      </c>
      <c r="N787" s="403"/>
      <c r="O787" s="410"/>
      <c r="P787" s="408" t="s">
        <v>34</v>
      </c>
      <c r="Q787" s="409"/>
      <c r="R787" s="407"/>
      <c r="S787" s="408" t="s">
        <v>34</v>
      </c>
      <c r="T787" s="403"/>
      <c r="U787" s="562"/>
    </row>
    <row r="788" spans="2:21" s="420" customFormat="1" ht="13.5" hidden="1" outlineLevel="3">
      <c r="B788" s="412"/>
      <c r="C788" s="413"/>
      <c r="D788" s="404" t="s">
        <v>223</v>
      </c>
      <c r="E788" s="462" t="s">
        <v>34</v>
      </c>
      <c r="F788" s="480" t="s">
        <v>2831</v>
      </c>
      <c r="G788" s="413"/>
      <c r="H788" s="416">
        <v>1.242</v>
      </c>
      <c r="I788" s="417" t="s">
        <v>34</v>
      </c>
      <c r="J788" s="413"/>
      <c r="K788" s="413"/>
      <c r="L788" s="416"/>
      <c r="M788" s="417" t="s">
        <v>34</v>
      </c>
      <c r="N788" s="413"/>
      <c r="O788" s="419"/>
      <c r="P788" s="417" t="s">
        <v>34</v>
      </c>
      <c r="Q788" s="418"/>
      <c r="R788" s="416"/>
      <c r="S788" s="417" t="s">
        <v>34</v>
      </c>
      <c r="T788" s="413"/>
      <c r="U788" s="563"/>
    </row>
    <row r="789" spans="2:21" s="420" customFormat="1" ht="13.5" hidden="1" outlineLevel="3">
      <c r="B789" s="412"/>
      <c r="C789" s="413"/>
      <c r="D789" s="404" t="s">
        <v>223</v>
      </c>
      <c r="E789" s="462" t="s">
        <v>34</v>
      </c>
      <c r="F789" s="480" t="s">
        <v>2832</v>
      </c>
      <c r="G789" s="413"/>
      <c r="H789" s="416">
        <v>1.562</v>
      </c>
      <c r="I789" s="417" t="s">
        <v>34</v>
      </c>
      <c r="J789" s="413"/>
      <c r="K789" s="413"/>
      <c r="L789" s="416"/>
      <c r="M789" s="417" t="s">
        <v>34</v>
      </c>
      <c r="N789" s="413"/>
      <c r="O789" s="419"/>
      <c r="P789" s="417" t="s">
        <v>34</v>
      </c>
      <c r="Q789" s="418"/>
      <c r="R789" s="416"/>
      <c r="S789" s="417" t="s">
        <v>34</v>
      </c>
      <c r="T789" s="413"/>
      <c r="U789" s="563"/>
    </row>
    <row r="790" spans="2:21" s="420" customFormat="1" ht="13.5" hidden="1" outlineLevel="3">
      <c r="B790" s="412"/>
      <c r="C790" s="413"/>
      <c r="D790" s="404" t="s">
        <v>223</v>
      </c>
      <c r="E790" s="462" t="s">
        <v>34</v>
      </c>
      <c r="F790" s="480" t="s">
        <v>2828</v>
      </c>
      <c r="G790" s="413"/>
      <c r="H790" s="416">
        <v>-0.493</v>
      </c>
      <c r="I790" s="417" t="s">
        <v>34</v>
      </c>
      <c r="J790" s="413"/>
      <c r="K790" s="413"/>
      <c r="L790" s="416"/>
      <c r="M790" s="417" t="s">
        <v>34</v>
      </c>
      <c r="N790" s="413"/>
      <c r="O790" s="419"/>
      <c r="P790" s="417" t="s">
        <v>34</v>
      </c>
      <c r="Q790" s="418"/>
      <c r="R790" s="416"/>
      <c r="S790" s="417" t="s">
        <v>34</v>
      </c>
      <c r="T790" s="413"/>
      <c r="U790" s="563"/>
    </row>
    <row r="791" spans="2:21" s="420" customFormat="1" ht="13.5" hidden="1" outlineLevel="3">
      <c r="B791" s="412"/>
      <c r="C791" s="413"/>
      <c r="D791" s="404" t="s">
        <v>223</v>
      </c>
      <c r="E791" s="462" t="s">
        <v>34</v>
      </c>
      <c r="F791" s="480" t="s">
        <v>2833</v>
      </c>
      <c r="G791" s="413"/>
      <c r="H791" s="416">
        <v>-0.133</v>
      </c>
      <c r="I791" s="417" t="s">
        <v>34</v>
      </c>
      <c r="J791" s="413"/>
      <c r="K791" s="413"/>
      <c r="L791" s="416"/>
      <c r="M791" s="417" t="s">
        <v>34</v>
      </c>
      <c r="N791" s="413"/>
      <c r="O791" s="419"/>
      <c r="P791" s="417" t="s">
        <v>34</v>
      </c>
      <c r="Q791" s="418"/>
      <c r="R791" s="416"/>
      <c r="S791" s="417" t="s">
        <v>34</v>
      </c>
      <c r="T791" s="413"/>
      <c r="U791" s="563"/>
    </row>
    <row r="792" spans="2:21" s="429" customFormat="1" ht="13.5" hidden="1" outlineLevel="3">
      <c r="B792" s="421"/>
      <c r="C792" s="422"/>
      <c r="D792" s="404" t="s">
        <v>223</v>
      </c>
      <c r="E792" s="464" t="s">
        <v>34</v>
      </c>
      <c r="F792" s="566" t="s">
        <v>227</v>
      </c>
      <c r="G792" s="422"/>
      <c r="H792" s="425">
        <v>9.191</v>
      </c>
      <c r="I792" s="426" t="s">
        <v>34</v>
      </c>
      <c r="J792" s="422"/>
      <c r="K792" s="422"/>
      <c r="L792" s="425"/>
      <c r="M792" s="426" t="s">
        <v>34</v>
      </c>
      <c r="N792" s="422"/>
      <c r="O792" s="428"/>
      <c r="P792" s="426" t="s">
        <v>34</v>
      </c>
      <c r="Q792" s="427"/>
      <c r="R792" s="425"/>
      <c r="S792" s="426" t="s">
        <v>34</v>
      </c>
      <c r="T792" s="422"/>
      <c r="U792" s="567"/>
    </row>
    <row r="793" spans="2:21" s="320" customFormat="1" ht="22.5" customHeight="1" outlineLevel="2" collapsed="1">
      <c r="B793" s="321"/>
      <c r="C793" s="430" t="s">
        <v>1059</v>
      </c>
      <c r="D793" s="430" t="s">
        <v>218</v>
      </c>
      <c r="E793" s="465" t="s">
        <v>1562</v>
      </c>
      <c r="F793" s="568" t="s">
        <v>1563</v>
      </c>
      <c r="G793" s="432" t="s">
        <v>265</v>
      </c>
      <c r="H793" s="433">
        <v>25.824</v>
      </c>
      <c r="I793" s="434">
        <v>975.2</v>
      </c>
      <c r="J793" s="569">
        <f>ROUND(I793*H793,2)</f>
        <v>25183.56</v>
      </c>
      <c r="K793" s="569"/>
      <c r="L793" s="433"/>
      <c r="M793" s="434">
        <v>975.2</v>
      </c>
      <c r="N793" s="621">
        <f>ROUND(M793*L793,2)</f>
        <v>0</v>
      </c>
      <c r="O793" s="436">
        <f>SUM(O802:O803)</f>
        <v>-8.16</v>
      </c>
      <c r="P793" s="434">
        <v>975.2</v>
      </c>
      <c r="Q793" s="435">
        <f>ROUND(P793*O793,2)</f>
        <v>-7957.63</v>
      </c>
      <c r="R793" s="604">
        <f t="shared" si="10"/>
        <v>17.664</v>
      </c>
      <c r="S793" s="434">
        <v>975.2</v>
      </c>
      <c r="T793" s="569">
        <f>ROUND(S793*R793,2)</f>
        <v>17225.93</v>
      </c>
      <c r="U793" s="548"/>
    </row>
    <row r="794" spans="2:21" s="411" customFormat="1" ht="13.5" hidden="1" outlineLevel="3">
      <c r="B794" s="402"/>
      <c r="C794" s="403"/>
      <c r="D794" s="404" t="s">
        <v>223</v>
      </c>
      <c r="E794" s="407" t="s">
        <v>34</v>
      </c>
      <c r="F794" s="481" t="s">
        <v>1545</v>
      </c>
      <c r="G794" s="403"/>
      <c r="H794" s="407" t="s">
        <v>34</v>
      </c>
      <c r="I794" s="408" t="s">
        <v>34</v>
      </c>
      <c r="J794" s="403"/>
      <c r="K794" s="403"/>
      <c r="L794" s="407"/>
      <c r="M794" s="408" t="s">
        <v>34</v>
      </c>
      <c r="N794" s="403"/>
      <c r="O794" s="410"/>
      <c r="P794" s="408" t="s">
        <v>34</v>
      </c>
      <c r="Q794" s="409"/>
      <c r="R794" s="407"/>
      <c r="S794" s="408" t="s">
        <v>34</v>
      </c>
      <c r="T794" s="403"/>
      <c r="U794" s="562"/>
    </row>
    <row r="795" spans="2:21" s="411" customFormat="1" ht="13.5" hidden="1" outlineLevel="3">
      <c r="B795" s="402"/>
      <c r="C795" s="403"/>
      <c r="D795" s="404" t="s">
        <v>223</v>
      </c>
      <c r="E795" s="407" t="s">
        <v>34</v>
      </c>
      <c r="F795" s="481" t="s">
        <v>2605</v>
      </c>
      <c r="G795" s="403"/>
      <c r="H795" s="407" t="s">
        <v>34</v>
      </c>
      <c r="I795" s="408" t="s">
        <v>34</v>
      </c>
      <c r="J795" s="403"/>
      <c r="K795" s="403"/>
      <c r="L795" s="407"/>
      <c r="M795" s="408" t="s">
        <v>34</v>
      </c>
      <c r="N795" s="403"/>
      <c r="O795" s="410"/>
      <c r="P795" s="408" t="s">
        <v>34</v>
      </c>
      <c r="Q795" s="409"/>
      <c r="R795" s="407"/>
      <c r="S795" s="408" t="s">
        <v>34</v>
      </c>
      <c r="T795" s="403"/>
      <c r="U795" s="562"/>
    </row>
    <row r="796" spans="2:21" s="420" customFormat="1" ht="13.5" hidden="1" outlineLevel="3">
      <c r="B796" s="412"/>
      <c r="C796" s="413"/>
      <c r="D796" s="404" t="s">
        <v>223</v>
      </c>
      <c r="E796" s="462" t="s">
        <v>34</v>
      </c>
      <c r="F796" s="480" t="s">
        <v>2834</v>
      </c>
      <c r="G796" s="413"/>
      <c r="H796" s="416">
        <v>2.4</v>
      </c>
      <c r="I796" s="417" t="s">
        <v>34</v>
      </c>
      <c r="J796" s="413"/>
      <c r="K796" s="413"/>
      <c r="L796" s="416"/>
      <c r="M796" s="417" t="s">
        <v>34</v>
      </c>
      <c r="N796" s="413"/>
      <c r="O796" s="419"/>
      <c r="P796" s="417" t="s">
        <v>34</v>
      </c>
      <c r="Q796" s="418"/>
      <c r="R796" s="416"/>
      <c r="S796" s="417" t="s">
        <v>34</v>
      </c>
      <c r="T796" s="413"/>
      <c r="U796" s="563"/>
    </row>
    <row r="797" spans="2:21" s="420" customFormat="1" ht="13.5" hidden="1" outlineLevel="3">
      <c r="B797" s="412"/>
      <c r="C797" s="413"/>
      <c r="D797" s="404" t="s">
        <v>223</v>
      </c>
      <c r="E797" s="462" t="s">
        <v>34</v>
      </c>
      <c r="F797" s="480" t="s">
        <v>2835</v>
      </c>
      <c r="G797" s="413"/>
      <c r="H797" s="416">
        <v>3.2</v>
      </c>
      <c r="I797" s="417" t="s">
        <v>34</v>
      </c>
      <c r="J797" s="413"/>
      <c r="K797" s="413"/>
      <c r="L797" s="416"/>
      <c r="M797" s="417" t="s">
        <v>34</v>
      </c>
      <c r="N797" s="413"/>
      <c r="O797" s="419"/>
      <c r="P797" s="417" t="s">
        <v>34</v>
      </c>
      <c r="Q797" s="418"/>
      <c r="R797" s="416"/>
      <c r="S797" s="417" t="s">
        <v>34</v>
      </c>
      <c r="T797" s="413"/>
      <c r="U797" s="563"/>
    </row>
    <row r="798" spans="2:21" s="411" customFormat="1" ht="13.5" hidden="1" outlineLevel="3">
      <c r="B798" s="402"/>
      <c r="C798" s="403"/>
      <c r="D798" s="404" t="s">
        <v>223</v>
      </c>
      <c r="E798" s="407" t="s">
        <v>34</v>
      </c>
      <c r="F798" s="481" t="s">
        <v>2610</v>
      </c>
      <c r="G798" s="403"/>
      <c r="H798" s="407" t="s">
        <v>34</v>
      </c>
      <c r="I798" s="408" t="s">
        <v>34</v>
      </c>
      <c r="J798" s="403"/>
      <c r="K798" s="403"/>
      <c r="L798" s="407"/>
      <c r="M798" s="408" t="s">
        <v>34</v>
      </c>
      <c r="N798" s="403"/>
      <c r="O798" s="410"/>
      <c r="P798" s="408" t="s">
        <v>34</v>
      </c>
      <c r="Q798" s="409"/>
      <c r="R798" s="407"/>
      <c r="S798" s="408" t="s">
        <v>34</v>
      </c>
      <c r="T798" s="403"/>
      <c r="U798" s="562"/>
    </row>
    <row r="799" spans="2:21" s="420" customFormat="1" ht="13.5" hidden="1" outlineLevel="3">
      <c r="B799" s="412"/>
      <c r="C799" s="413"/>
      <c r="D799" s="404" t="s">
        <v>223</v>
      </c>
      <c r="E799" s="462" t="s">
        <v>34</v>
      </c>
      <c r="F799" s="480" t="s">
        <v>2834</v>
      </c>
      <c r="G799" s="413"/>
      <c r="H799" s="416">
        <v>2.4</v>
      </c>
      <c r="I799" s="417" t="s">
        <v>34</v>
      </c>
      <c r="J799" s="413"/>
      <c r="K799" s="413"/>
      <c r="L799" s="416"/>
      <c r="M799" s="417" t="s">
        <v>34</v>
      </c>
      <c r="N799" s="413"/>
      <c r="O799" s="419"/>
      <c r="P799" s="417" t="s">
        <v>34</v>
      </c>
      <c r="Q799" s="418"/>
      <c r="R799" s="416"/>
      <c r="S799" s="417" t="s">
        <v>34</v>
      </c>
      <c r="T799" s="413"/>
      <c r="U799" s="563"/>
    </row>
    <row r="800" spans="2:21" s="420" customFormat="1" ht="13.5" hidden="1" outlineLevel="3">
      <c r="B800" s="412"/>
      <c r="C800" s="413"/>
      <c r="D800" s="404" t="s">
        <v>223</v>
      </c>
      <c r="E800" s="462" t="s">
        <v>34</v>
      </c>
      <c r="F800" s="480" t="s">
        <v>2836</v>
      </c>
      <c r="G800" s="413"/>
      <c r="H800" s="416">
        <v>5.76</v>
      </c>
      <c r="I800" s="417" t="s">
        <v>34</v>
      </c>
      <c r="J800" s="413"/>
      <c r="K800" s="413"/>
      <c r="L800" s="416"/>
      <c r="M800" s="417" t="s">
        <v>34</v>
      </c>
      <c r="N800" s="413"/>
      <c r="O800" s="419"/>
      <c r="P800" s="417" t="s">
        <v>34</v>
      </c>
      <c r="Q800" s="418"/>
      <c r="R800" s="416"/>
      <c r="S800" s="417" t="s">
        <v>34</v>
      </c>
      <c r="T800" s="413"/>
      <c r="U800" s="563"/>
    </row>
    <row r="801" spans="2:21" s="411" customFormat="1" ht="13.5" hidden="1" outlineLevel="3">
      <c r="B801" s="402"/>
      <c r="C801" s="403"/>
      <c r="D801" s="404" t="s">
        <v>223</v>
      </c>
      <c r="E801" s="407" t="s">
        <v>34</v>
      </c>
      <c r="F801" s="600" t="s">
        <v>2612</v>
      </c>
      <c r="G801" s="437"/>
      <c r="H801" s="439" t="s">
        <v>34</v>
      </c>
      <c r="I801" s="408" t="s">
        <v>34</v>
      </c>
      <c r="J801" s="403"/>
      <c r="K801" s="403"/>
      <c r="L801" s="407"/>
      <c r="M801" s="408" t="s">
        <v>34</v>
      </c>
      <c r="N801" s="403"/>
      <c r="O801" s="410"/>
      <c r="P801" s="408" t="s">
        <v>34</v>
      </c>
      <c r="Q801" s="409"/>
      <c r="R801" s="407"/>
      <c r="S801" s="408" t="s">
        <v>34</v>
      </c>
      <c r="T801" s="403"/>
      <c r="U801" s="562"/>
    </row>
    <row r="802" spans="2:21" s="420" customFormat="1" ht="13.5" hidden="1" outlineLevel="3">
      <c r="B802" s="412"/>
      <c r="C802" s="413"/>
      <c r="D802" s="404" t="s">
        <v>223</v>
      </c>
      <c r="E802" s="462" t="s">
        <v>34</v>
      </c>
      <c r="F802" s="599" t="s">
        <v>2834</v>
      </c>
      <c r="G802" s="440"/>
      <c r="H802" s="442">
        <v>2.4</v>
      </c>
      <c r="I802" s="417" t="s">
        <v>34</v>
      </c>
      <c r="J802" s="413"/>
      <c r="K802" s="413"/>
      <c r="L802" s="416"/>
      <c r="M802" s="417" t="s">
        <v>34</v>
      </c>
      <c r="N802" s="413"/>
      <c r="O802" s="443">
        <f>-H802</f>
        <v>-2.4</v>
      </c>
      <c r="P802" s="417" t="s">
        <v>34</v>
      </c>
      <c r="Q802" s="418"/>
      <c r="R802" s="416"/>
      <c r="S802" s="417" t="s">
        <v>34</v>
      </c>
      <c r="T802" s="413"/>
      <c r="U802" s="563"/>
    </row>
    <row r="803" spans="2:21" s="420" customFormat="1" ht="13.5" hidden="1" outlineLevel="3">
      <c r="B803" s="412"/>
      <c r="C803" s="413"/>
      <c r="D803" s="404" t="s">
        <v>223</v>
      </c>
      <c r="E803" s="462" t="s">
        <v>34</v>
      </c>
      <c r="F803" s="599" t="s">
        <v>2836</v>
      </c>
      <c r="G803" s="440"/>
      <c r="H803" s="442">
        <v>5.76</v>
      </c>
      <c r="I803" s="417" t="s">
        <v>34</v>
      </c>
      <c r="J803" s="413"/>
      <c r="K803" s="413"/>
      <c r="L803" s="416"/>
      <c r="M803" s="417" t="s">
        <v>34</v>
      </c>
      <c r="N803" s="413"/>
      <c r="O803" s="443">
        <f>-H803</f>
        <v>-5.76</v>
      </c>
      <c r="P803" s="417" t="s">
        <v>34</v>
      </c>
      <c r="Q803" s="418"/>
      <c r="R803" s="416"/>
      <c r="S803" s="417" t="s">
        <v>34</v>
      </c>
      <c r="T803" s="413"/>
      <c r="U803" s="563"/>
    </row>
    <row r="804" spans="2:21" s="411" customFormat="1" ht="13.5" hidden="1" outlineLevel="3">
      <c r="B804" s="402"/>
      <c r="C804" s="403"/>
      <c r="D804" s="404" t="s">
        <v>223</v>
      </c>
      <c r="E804" s="407" t="s">
        <v>34</v>
      </c>
      <c r="F804" s="481" t="s">
        <v>2613</v>
      </c>
      <c r="G804" s="403"/>
      <c r="H804" s="407" t="s">
        <v>34</v>
      </c>
      <c r="I804" s="408" t="s">
        <v>34</v>
      </c>
      <c r="J804" s="403"/>
      <c r="K804" s="403"/>
      <c r="L804" s="407"/>
      <c r="M804" s="408" t="s">
        <v>34</v>
      </c>
      <c r="N804" s="403"/>
      <c r="O804" s="410"/>
      <c r="P804" s="408" t="s">
        <v>34</v>
      </c>
      <c r="Q804" s="409"/>
      <c r="R804" s="407"/>
      <c r="S804" s="408" t="s">
        <v>34</v>
      </c>
      <c r="T804" s="403"/>
      <c r="U804" s="562"/>
    </row>
    <row r="805" spans="2:21" s="420" customFormat="1" ht="13.5" hidden="1" outlineLevel="3">
      <c r="B805" s="412"/>
      <c r="C805" s="413"/>
      <c r="D805" s="404" t="s">
        <v>223</v>
      </c>
      <c r="E805" s="462" t="s">
        <v>34</v>
      </c>
      <c r="F805" s="480" t="s">
        <v>2837</v>
      </c>
      <c r="G805" s="413"/>
      <c r="H805" s="416">
        <v>3.904</v>
      </c>
      <c r="I805" s="417" t="s">
        <v>34</v>
      </c>
      <c r="J805" s="413"/>
      <c r="K805" s="413"/>
      <c r="L805" s="416"/>
      <c r="M805" s="417" t="s">
        <v>34</v>
      </c>
      <c r="N805" s="413"/>
      <c r="O805" s="419"/>
      <c r="P805" s="417" t="s">
        <v>34</v>
      </c>
      <c r="Q805" s="418"/>
      <c r="R805" s="416"/>
      <c r="S805" s="417" t="s">
        <v>34</v>
      </c>
      <c r="T805" s="413"/>
      <c r="U805" s="563"/>
    </row>
    <row r="806" spans="2:21" s="429" customFormat="1" ht="13.5" hidden="1" outlineLevel="3">
      <c r="B806" s="421"/>
      <c r="C806" s="422"/>
      <c r="D806" s="404" t="s">
        <v>223</v>
      </c>
      <c r="E806" s="464" t="s">
        <v>34</v>
      </c>
      <c r="F806" s="566" t="s">
        <v>227</v>
      </c>
      <c r="G806" s="422"/>
      <c r="H806" s="425">
        <v>25.824</v>
      </c>
      <c r="I806" s="426" t="s">
        <v>34</v>
      </c>
      <c r="J806" s="422"/>
      <c r="K806" s="422"/>
      <c r="L806" s="425"/>
      <c r="M806" s="426" t="s">
        <v>34</v>
      </c>
      <c r="N806" s="422"/>
      <c r="O806" s="428"/>
      <c r="P806" s="426" t="s">
        <v>34</v>
      </c>
      <c r="Q806" s="427"/>
      <c r="R806" s="425"/>
      <c r="S806" s="426" t="s">
        <v>34</v>
      </c>
      <c r="T806" s="422"/>
      <c r="U806" s="567"/>
    </row>
    <row r="807" spans="2:21" s="521" customFormat="1" ht="22.5" customHeight="1" outlineLevel="2" collapsed="1">
      <c r="B807" s="520"/>
      <c r="C807" s="466" t="s">
        <v>1064</v>
      </c>
      <c r="D807" s="466" t="s">
        <v>218</v>
      </c>
      <c r="E807" s="467" t="s">
        <v>2838</v>
      </c>
      <c r="F807" s="574" t="s">
        <v>2839</v>
      </c>
      <c r="G807" s="469" t="s">
        <v>221</v>
      </c>
      <c r="H807" s="470">
        <v>17.938</v>
      </c>
      <c r="I807" s="399">
        <v>2716.7</v>
      </c>
      <c r="J807" s="575">
        <f>ROUND(I807*H807,2)</f>
        <v>48732.16</v>
      </c>
      <c r="K807" s="575"/>
      <c r="L807" s="470"/>
      <c r="M807" s="399">
        <v>2716.7</v>
      </c>
      <c r="N807" s="614">
        <f>ROUND(M807*L807,2)</f>
        <v>0</v>
      </c>
      <c r="O807" s="474"/>
      <c r="P807" s="399">
        <v>2716.7</v>
      </c>
      <c r="Q807" s="471">
        <f>ROUND(P807*O807,2)</f>
        <v>0</v>
      </c>
      <c r="R807" s="602">
        <f t="shared" si="10"/>
        <v>17.938</v>
      </c>
      <c r="S807" s="399">
        <v>2716.7</v>
      </c>
      <c r="T807" s="575">
        <f>ROUND(S807*R807,2)</f>
        <v>48732.16</v>
      </c>
      <c r="U807" s="577"/>
    </row>
    <row r="808" spans="2:21" s="524" customFormat="1" ht="13.5" hidden="1" outlineLevel="3">
      <c r="B808" s="522"/>
      <c r="C808" s="495"/>
      <c r="D808" s="496" t="s">
        <v>223</v>
      </c>
      <c r="E808" s="499" t="s">
        <v>34</v>
      </c>
      <c r="F808" s="578" t="s">
        <v>2651</v>
      </c>
      <c r="G808" s="495"/>
      <c r="H808" s="499" t="s">
        <v>34</v>
      </c>
      <c r="I808" s="408" t="s">
        <v>34</v>
      </c>
      <c r="J808" s="495"/>
      <c r="K808" s="495"/>
      <c r="L808" s="593"/>
      <c r="M808" s="408"/>
      <c r="N808" s="495"/>
      <c r="O808" s="501"/>
      <c r="P808" s="408" t="s">
        <v>34</v>
      </c>
      <c r="Q808" s="500"/>
      <c r="R808" s="499"/>
      <c r="S808" s="408" t="s">
        <v>34</v>
      </c>
      <c r="T808" s="495"/>
      <c r="U808" s="579"/>
    </row>
    <row r="809" spans="2:21" s="524" customFormat="1" ht="13.5" hidden="1" outlineLevel="3">
      <c r="B809" s="522"/>
      <c r="C809" s="495"/>
      <c r="D809" s="496" t="s">
        <v>223</v>
      </c>
      <c r="E809" s="499" t="s">
        <v>34</v>
      </c>
      <c r="F809" s="578" t="s">
        <v>2840</v>
      </c>
      <c r="G809" s="495"/>
      <c r="H809" s="499" t="s">
        <v>34</v>
      </c>
      <c r="I809" s="408" t="s">
        <v>34</v>
      </c>
      <c r="J809" s="495"/>
      <c r="K809" s="495"/>
      <c r="L809" s="499"/>
      <c r="M809" s="593"/>
      <c r="N809" s="495"/>
      <c r="O809" s="501"/>
      <c r="P809" s="408" t="s">
        <v>34</v>
      </c>
      <c r="Q809" s="500"/>
      <c r="R809" s="499"/>
      <c r="S809" s="408" t="s">
        <v>34</v>
      </c>
      <c r="T809" s="495"/>
      <c r="U809" s="579"/>
    </row>
    <row r="810" spans="2:21" s="527" customFormat="1" ht="13.5" hidden="1" outlineLevel="3">
      <c r="B810" s="525"/>
      <c r="C810" s="502"/>
      <c r="D810" s="496" t="s">
        <v>223</v>
      </c>
      <c r="E810" s="526" t="s">
        <v>34</v>
      </c>
      <c r="F810" s="576" t="s">
        <v>2841</v>
      </c>
      <c r="G810" s="502"/>
      <c r="H810" s="505">
        <v>17.135</v>
      </c>
      <c r="I810" s="417" t="s">
        <v>34</v>
      </c>
      <c r="J810" s="502"/>
      <c r="K810" s="502"/>
      <c r="L810" s="505"/>
      <c r="M810" s="417" t="s">
        <v>34</v>
      </c>
      <c r="N810" s="502"/>
      <c r="O810" s="507"/>
      <c r="P810" s="417" t="s">
        <v>34</v>
      </c>
      <c r="Q810" s="506"/>
      <c r="R810" s="505"/>
      <c r="S810" s="417" t="s">
        <v>34</v>
      </c>
      <c r="T810" s="502"/>
      <c r="U810" s="581"/>
    </row>
    <row r="811" spans="2:21" s="527" customFormat="1" ht="13.5" hidden="1" outlineLevel="3">
      <c r="B811" s="525"/>
      <c r="C811" s="502"/>
      <c r="D811" s="496" t="s">
        <v>223</v>
      </c>
      <c r="E811" s="526" t="s">
        <v>34</v>
      </c>
      <c r="F811" s="576" t="s">
        <v>2842</v>
      </c>
      <c r="G811" s="502"/>
      <c r="H811" s="505">
        <v>0.803</v>
      </c>
      <c r="I811" s="417" t="s">
        <v>34</v>
      </c>
      <c r="J811" s="502"/>
      <c r="K811" s="502"/>
      <c r="L811" s="505"/>
      <c r="M811" s="417" t="s">
        <v>34</v>
      </c>
      <c r="N811" s="502"/>
      <c r="O811" s="507"/>
      <c r="P811" s="417" t="s">
        <v>34</v>
      </c>
      <c r="Q811" s="506"/>
      <c r="R811" s="505"/>
      <c r="S811" s="417" t="s">
        <v>34</v>
      </c>
      <c r="T811" s="502"/>
      <c r="U811" s="581"/>
    </row>
    <row r="812" spans="2:21" s="530" customFormat="1" ht="13.5" hidden="1" outlineLevel="3">
      <c r="B812" s="528"/>
      <c r="C812" s="514"/>
      <c r="D812" s="496" t="s">
        <v>223</v>
      </c>
      <c r="E812" s="529" t="s">
        <v>34</v>
      </c>
      <c r="F812" s="587" t="s">
        <v>227</v>
      </c>
      <c r="G812" s="514"/>
      <c r="H812" s="517">
        <v>17.938</v>
      </c>
      <c r="I812" s="426" t="s">
        <v>34</v>
      </c>
      <c r="J812" s="514"/>
      <c r="K812" s="514"/>
      <c r="L812" s="517"/>
      <c r="M812" s="426" t="s">
        <v>34</v>
      </c>
      <c r="N812" s="514"/>
      <c r="O812" s="519"/>
      <c r="P812" s="426" t="s">
        <v>34</v>
      </c>
      <c r="Q812" s="518"/>
      <c r="R812" s="517"/>
      <c r="S812" s="426" t="s">
        <v>34</v>
      </c>
      <c r="T812" s="514"/>
      <c r="U812" s="588"/>
    </row>
    <row r="813" spans="2:21" s="320" customFormat="1" ht="22.5" customHeight="1" outlineLevel="2" collapsed="1">
      <c r="B813" s="321"/>
      <c r="C813" s="394" t="s">
        <v>1067</v>
      </c>
      <c r="D813" s="394" t="s">
        <v>218</v>
      </c>
      <c r="E813" s="461" t="s">
        <v>1539</v>
      </c>
      <c r="F813" s="479" t="s">
        <v>1540</v>
      </c>
      <c r="G813" s="397" t="s">
        <v>1005</v>
      </c>
      <c r="H813" s="398">
        <v>5</v>
      </c>
      <c r="I813" s="399">
        <v>167.2</v>
      </c>
      <c r="J813" s="561">
        <f>ROUND(I813*H813,2)</f>
        <v>836</v>
      </c>
      <c r="K813" s="561"/>
      <c r="L813" s="398"/>
      <c r="M813" s="399">
        <v>167.2</v>
      </c>
      <c r="N813" s="613">
        <f>ROUND(M813*L813,2)</f>
        <v>0</v>
      </c>
      <c r="O813" s="401"/>
      <c r="P813" s="399">
        <v>167.2</v>
      </c>
      <c r="Q813" s="400">
        <f>ROUND(P813*O813,2)</f>
        <v>0</v>
      </c>
      <c r="R813" s="601">
        <f t="shared" si="10"/>
        <v>5</v>
      </c>
      <c r="S813" s="399">
        <v>167.2</v>
      </c>
      <c r="T813" s="561">
        <f>ROUND(S813*R813,2)</f>
        <v>836</v>
      </c>
      <c r="U813" s="548"/>
    </row>
    <row r="814" spans="2:21" s="420" customFormat="1" ht="13.5" hidden="1" outlineLevel="3">
      <c r="B814" s="412"/>
      <c r="C814" s="413"/>
      <c r="D814" s="404" t="s">
        <v>223</v>
      </c>
      <c r="E814" s="462" t="s">
        <v>34</v>
      </c>
      <c r="F814" s="480" t="s">
        <v>2843</v>
      </c>
      <c r="G814" s="413"/>
      <c r="H814" s="416">
        <v>5</v>
      </c>
      <c r="I814" s="417" t="s">
        <v>34</v>
      </c>
      <c r="J814" s="413"/>
      <c r="K814" s="413"/>
      <c r="L814" s="416"/>
      <c r="M814" s="417" t="s">
        <v>34</v>
      </c>
      <c r="N814" s="413"/>
      <c r="O814" s="419"/>
      <c r="P814" s="417" t="s">
        <v>34</v>
      </c>
      <c r="Q814" s="418"/>
      <c r="R814" s="416">
        <f t="shared" si="10"/>
        <v>5</v>
      </c>
      <c r="S814" s="417" t="s">
        <v>34</v>
      </c>
      <c r="T814" s="413"/>
      <c r="U814" s="563"/>
    </row>
    <row r="815" spans="2:21" s="320" customFormat="1" ht="22.5" customHeight="1" outlineLevel="2" collapsed="1">
      <c r="B815" s="321"/>
      <c r="C815" s="394" t="s">
        <v>1070</v>
      </c>
      <c r="D815" s="394" t="s">
        <v>218</v>
      </c>
      <c r="E815" s="461" t="s">
        <v>1543</v>
      </c>
      <c r="F815" s="479" t="s">
        <v>1544</v>
      </c>
      <c r="G815" s="397" t="s">
        <v>221</v>
      </c>
      <c r="H815" s="398">
        <v>71.999</v>
      </c>
      <c r="I815" s="399">
        <v>3295</v>
      </c>
      <c r="J815" s="561">
        <f>ROUND(I815*H815,2)</f>
        <v>237236.71</v>
      </c>
      <c r="K815" s="561"/>
      <c r="L815" s="398"/>
      <c r="M815" s="399">
        <v>3295</v>
      </c>
      <c r="N815" s="613">
        <f>ROUND(M815*L815,2)</f>
        <v>0</v>
      </c>
      <c r="O815" s="401"/>
      <c r="P815" s="399">
        <v>3295</v>
      </c>
      <c r="Q815" s="400">
        <f>ROUND(P815*O815,2)</f>
        <v>0</v>
      </c>
      <c r="R815" s="601">
        <f aca="true" t="shared" si="12" ref="R815:R878">H815+L815+O815</f>
        <v>71.999</v>
      </c>
      <c r="S815" s="399">
        <v>3295</v>
      </c>
      <c r="T815" s="561">
        <f>ROUND(S815*R815,2)</f>
        <v>237236.71</v>
      </c>
      <c r="U815" s="548"/>
    </row>
    <row r="816" spans="2:21" s="411" customFormat="1" ht="13.5" hidden="1" outlineLevel="3">
      <c r="B816" s="402"/>
      <c r="C816" s="403"/>
      <c r="D816" s="404" t="s">
        <v>223</v>
      </c>
      <c r="E816" s="407" t="s">
        <v>34</v>
      </c>
      <c r="F816" s="481" t="s">
        <v>1275</v>
      </c>
      <c r="G816" s="403"/>
      <c r="H816" s="407" t="s">
        <v>34</v>
      </c>
      <c r="I816" s="408" t="s">
        <v>34</v>
      </c>
      <c r="J816" s="403"/>
      <c r="K816" s="403"/>
      <c r="L816" s="407"/>
      <c r="M816" s="408" t="s">
        <v>34</v>
      </c>
      <c r="N816" s="403"/>
      <c r="O816" s="410"/>
      <c r="P816" s="408" t="s">
        <v>34</v>
      </c>
      <c r="Q816" s="409"/>
      <c r="R816" s="407" t="e">
        <f t="shared" si="12"/>
        <v>#VALUE!</v>
      </c>
      <c r="S816" s="408" t="s">
        <v>34</v>
      </c>
      <c r="T816" s="403"/>
      <c r="U816" s="562"/>
    </row>
    <row r="817" spans="2:21" s="420" customFormat="1" ht="13.5" hidden="1" outlineLevel="3">
      <c r="B817" s="412"/>
      <c r="C817" s="413"/>
      <c r="D817" s="404" t="s">
        <v>223</v>
      </c>
      <c r="E817" s="462" t="s">
        <v>34</v>
      </c>
      <c r="F817" s="480" t="s">
        <v>2844</v>
      </c>
      <c r="G817" s="413"/>
      <c r="H817" s="416">
        <v>58.437</v>
      </c>
      <c r="I817" s="417" t="s">
        <v>34</v>
      </c>
      <c r="J817" s="413"/>
      <c r="K817" s="413"/>
      <c r="L817" s="416"/>
      <c r="M817" s="417" t="s">
        <v>34</v>
      </c>
      <c r="N817" s="413"/>
      <c r="O817" s="419"/>
      <c r="P817" s="417" t="s">
        <v>34</v>
      </c>
      <c r="Q817" s="418"/>
      <c r="R817" s="416">
        <f t="shared" si="12"/>
        <v>58.437</v>
      </c>
      <c r="S817" s="417" t="s">
        <v>34</v>
      </c>
      <c r="T817" s="413"/>
      <c r="U817" s="563"/>
    </row>
    <row r="818" spans="2:21" s="420" customFormat="1" ht="13.5" hidden="1" outlineLevel="3">
      <c r="B818" s="412"/>
      <c r="C818" s="413"/>
      <c r="D818" s="404" t="s">
        <v>223</v>
      </c>
      <c r="E818" s="462" t="s">
        <v>34</v>
      </c>
      <c r="F818" s="480" t="s">
        <v>2845</v>
      </c>
      <c r="G818" s="413"/>
      <c r="H818" s="416">
        <v>25.419</v>
      </c>
      <c r="I818" s="417" t="s">
        <v>34</v>
      </c>
      <c r="J818" s="413"/>
      <c r="K818" s="413"/>
      <c r="L818" s="416"/>
      <c r="M818" s="417" t="s">
        <v>34</v>
      </c>
      <c r="N818" s="413"/>
      <c r="O818" s="419"/>
      <c r="P818" s="417" t="s">
        <v>34</v>
      </c>
      <c r="Q818" s="418"/>
      <c r="R818" s="416">
        <f t="shared" si="12"/>
        <v>25.419</v>
      </c>
      <c r="S818" s="417" t="s">
        <v>34</v>
      </c>
      <c r="T818" s="413"/>
      <c r="U818" s="563"/>
    </row>
    <row r="819" spans="2:21" s="411" customFormat="1" ht="13.5" hidden="1" outlineLevel="3">
      <c r="B819" s="402"/>
      <c r="C819" s="403"/>
      <c r="D819" s="404" t="s">
        <v>223</v>
      </c>
      <c r="E819" s="407" t="s">
        <v>34</v>
      </c>
      <c r="F819" s="481" t="s">
        <v>2846</v>
      </c>
      <c r="G819" s="403"/>
      <c r="H819" s="407" t="s">
        <v>34</v>
      </c>
      <c r="I819" s="408" t="s">
        <v>34</v>
      </c>
      <c r="J819" s="403"/>
      <c r="K819" s="403"/>
      <c r="L819" s="407"/>
      <c r="M819" s="408" t="s">
        <v>34</v>
      </c>
      <c r="N819" s="403"/>
      <c r="O819" s="410"/>
      <c r="P819" s="408" t="s">
        <v>34</v>
      </c>
      <c r="Q819" s="409"/>
      <c r="R819" s="407" t="e">
        <f t="shared" si="12"/>
        <v>#VALUE!</v>
      </c>
      <c r="S819" s="408" t="s">
        <v>34</v>
      </c>
      <c r="T819" s="403"/>
      <c r="U819" s="562"/>
    </row>
    <row r="820" spans="2:21" s="420" customFormat="1" ht="13.5" hidden="1" outlineLevel="3">
      <c r="B820" s="412"/>
      <c r="C820" s="413"/>
      <c r="D820" s="404" t="s">
        <v>223</v>
      </c>
      <c r="E820" s="462" t="s">
        <v>34</v>
      </c>
      <c r="F820" s="480" t="s">
        <v>2847</v>
      </c>
      <c r="G820" s="413"/>
      <c r="H820" s="416">
        <v>-0.999</v>
      </c>
      <c r="I820" s="417" t="s">
        <v>34</v>
      </c>
      <c r="J820" s="413"/>
      <c r="K820" s="413"/>
      <c r="L820" s="416"/>
      <c r="M820" s="417" t="s">
        <v>34</v>
      </c>
      <c r="N820" s="413"/>
      <c r="O820" s="419"/>
      <c r="P820" s="417" t="s">
        <v>34</v>
      </c>
      <c r="Q820" s="418"/>
      <c r="R820" s="416">
        <f t="shared" si="12"/>
        <v>-0.999</v>
      </c>
      <c r="S820" s="417" t="s">
        <v>34</v>
      </c>
      <c r="T820" s="413"/>
      <c r="U820" s="563"/>
    </row>
    <row r="821" spans="2:21" s="420" customFormat="1" ht="13.5" hidden="1" outlineLevel="3">
      <c r="B821" s="412"/>
      <c r="C821" s="413"/>
      <c r="D821" s="404" t="s">
        <v>223</v>
      </c>
      <c r="E821" s="462" t="s">
        <v>34</v>
      </c>
      <c r="F821" s="480" t="s">
        <v>2848</v>
      </c>
      <c r="G821" s="413"/>
      <c r="H821" s="416">
        <v>-6.944</v>
      </c>
      <c r="I821" s="417" t="s">
        <v>34</v>
      </c>
      <c r="J821" s="413"/>
      <c r="K821" s="413"/>
      <c r="L821" s="416"/>
      <c r="M821" s="417" t="s">
        <v>34</v>
      </c>
      <c r="N821" s="413"/>
      <c r="O821" s="419"/>
      <c r="P821" s="417" t="s">
        <v>34</v>
      </c>
      <c r="Q821" s="418"/>
      <c r="R821" s="416">
        <f t="shared" si="12"/>
        <v>-6.944</v>
      </c>
      <c r="S821" s="417" t="s">
        <v>34</v>
      </c>
      <c r="T821" s="413"/>
      <c r="U821" s="563"/>
    </row>
    <row r="822" spans="2:21" s="420" customFormat="1" ht="13.5" hidden="1" outlineLevel="3">
      <c r="B822" s="412"/>
      <c r="C822" s="413"/>
      <c r="D822" s="404" t="s">
        <v>223</v>
      </c>
      <c r="E822" s="462" t="s">
        <v>34</v>
      </c>
      <c r="F822" s="480" t="s">
        <v>2849</v>
      </c>
      <c r="G822" s="413"/>
      <c r="H822" s="416">
        <v>-2.209</v>
      </c>
      <c r="I822" s="417" t="s">
        <v>34</v>
      </c>
      <c r="J822" s="413"/>
      <c r="K822" s="413"/>
      <c r="L822" s="416"/>
      <c r="M822" s="417" t="s">
        <v>34</v>
      </c>
      <c r="N822" s="413"/>
      <c r="O822" s="419"/>
      <c r="P822" s="417" t="s">
        <v>34</v>
      </c>
      <c r="Q822" s="418"/>
      <c r="R822" s="416">
        <f t="shared" si="12"/>
        <v>-2.209</v>
      </c>
      <c r="S822" s="417" t="s">
        <v>34</v>
      </c>
      <c r="T822" s="413"/>
      <c r="U822" s="563"/>
    </row>
    <row r="823" spans="2:21" s="420" customFormat="1" ht="13.5" hidden="1" outlineLevel="3">
      <c r="B823" s="412"/>
      <c r="C823" s="413"/>
      <c r="D823" s="404" t="s">
        <v>223</v>
      </c>
      <c r="E823" s="462" t="s">
        <v>34</v>
      </c>
      <c r="F823" s="480" t="s">
        <v>2850</v>
      </c>
      <c r="G823" s="413"/>
      <c r="H823" s="416">
        <v>-0.425</v>
      </c>
      <c r="I823" s="417" t="s">
        <v>34</v>
      </c>
      <c r="J823" s="413"/>
      <c r="K823" s="413"/>
      <c r="L823" s="416"/>
      <c r="M823" s="417" t="s">
        <v>34</v>
      </c>
      <c r="N823" s="413"/>
      <c r="O823" s="419"/>
      <c r="P823" s="417" t="s">
        <v>34</v>
      </c>
      <c r="Q823" s="418"/>
      <c r="R823" s="416">
        <f t="shared" si="12"/>
        <v>-0.425</v>
      </c>
      <c r="S823" s="417" t="s">
        <v>34</v>
      </c>
      <c r="T823" s="413"/>
      <c r="U823" s="563"/>
    </row>
    <row r="824" spans="2:21" s="420" customFormat="1" ht="13.5" hidden="1" outlineLevel="3">
      <c r="B824" s="412"/>
      <c r="C824" s="413"/>
      <c r="D824" s="404" t="s">
        <v>223</v>
      </c>
      <c r="E824" s="462" t="s">
        <v>34</v>
      </c>
      <c r="F824" s="480" t="s">
        <v>2851</v>
      </c>
      <c r="G824" s="413"/>
      <c r="H824" s="416">
        <v>-0.515</v>
      </c>
      <c r="I824" s="417" t="s">
        <v>34</v>
      </c>
      <c r="J824" s="413"/>
      <c r="K824" s="413"/>
      <c r="L824" s="416"/>
      <c r="M824" s="417" t="s">
        <v>34</v>
      </c>
      <c r="N824" s="413"/>
      <c r="O824" s="419"/>
      <c r="P824" s="417" t="s">
        <v>34</v>
      </c>
      <c r="Q824" s="418"/>
      <c r="R824" s="416">
        <f t="shared" si="12"/>
        <v>-0.515</v>
      </c>
      <c r="S824" s="417" t="s">
        <v>34</v>
      </c>
      <c r="T824" s="413"/>
      <c r="U824" s="563"/>
    </row>
    <row r="825" spans="2:21" s="420" customFormat="1" ht="13.5" hidden="1" outlineLevel="3">
      <c r="B825" s="412"/>
      <c r="C825" s="413"/>
      <c r="D825" s="404" t="s">
        <v>223</v>
      </c>
      <c r="E825" s="462" t="s">
        <v>34</v>
      </c>
      <c r="F825" s="480" t="s">
        <v>2852</v>
      </c>
      <c r="G825" s="413"/>
      <c r="H825" s="416">
        <v>-0.765</v>
      </c>
      <c r="I825" s="417" t="s">
        <v>34</v>
      </c>
      <c r="J825" s="413"/>
      <c r="K825" s="413"/>
      <c r="L825" s="416"/>
      <c r="M825" s="417" t="s">
        <v>34</v>
      </c>
      <c r="N825" s="413"/>
      <c r="O825" s="419"/>
      <c r="P825" s="417" t="s">
        <v>34</v>
      </c>
      <c r="Q825" s="418"/>
      <c r="R825" s="416">
        <f t="shared" si="12"/>
        <v>-0.765</v>
      </c>
      <c r="S825" s="417" t="s">
        <v>34</v>
      </c>
      <c r="T825" s="413"/>
      <c r="U825" s="563"/>
    </row>
    <row r="826" spans="2:21" s="429" customFormat="1" ht="13.5" hidden="1" outlineLevel="3">
      <c r="B826" s="421"/>
      <c r="C826" s="422"/>
      <c r="D826" s="404" t="s">
        <v>223</v>
      </c>
      <c r="E826" s="464" t="s">
        <v>34</v>
      </c>
      <c r="F826" s="566" t="s">
        <v>227</v>
      </c>
      <c r="G826" s="422"/>
      <c r="H826" s="425">
        <v>71.999</v>
      </c>
      <c r="I826" s="426" t="s">
        <v>34</v>
      </c>
      <c r="J826" s="422"/>
      <c r="K826" s="422"/>
      <c r="L826" s="425"/>
      <c r="M826" s="426" t="s">
        <v>34</v>
      </c>
      <c r="N826" s="422"/>
      <c r="O826" s="428"/>
      <c r="P826" s="426" t="s">
        <v>34</v>
      </c>
      <c r="Q826" s="427"/>
      <c r="R826" s="425">
        <f t="shared" si="12"/>
        <v>71.999</v>
      </c>
      <c r="S826" s="426" t="s">
        <v>34</v>
      </c>
      <c r="T826" s="422"/>
      <c r="U826" s="567"/>
    </row>
    <row r="827" spans="2:21" s="320" customFormat="1" ht="22.5" customHeight="1" outlineLevel="2" collapsed="1">
      <c r="B827" s="321"/>
      <c r="C827" s="394" t="s">
        <v>1073</v>
      </c>
      <c r="D827" s="394" t="s">
        <v>218</v>
      </c>
      <c r="E827" s="461" t="s">
        <v>1562</v>
      </c>
      <c r="F827" s="479" t="s">
        <v>1563</v>
      </c>
      <c r="G827" s="397" t="s">
        <v>265</v>
      </c>
      <c r="H827" s="398">
        <v>62.611</v>
      </c>
      <c r="I827" s="399">
        <v>975.2</v>
      </c>
      <c r="J827" s="561">
        <f>ROUND(I827*H827,2)</f>
        <v>61058.25</v>
      </c>
      <c r="K827" s="561"/>
      <c r="L827" s="398"/>
      <c r="M827" s="399">
        <v>975.2</v>
      </c>
      <c r="N827" s="613">
        <f>ROUND(M827*L827,2)</f>
        <v>0</v>
      </c>
      <c r="O827" s="401"/>
      <c r="P827" s="399">
        <v>975.2</v>
      </c>
      <c r="Q827" s="400">
        <f>ROUND(P827*O827,2)</f>
        <v>0</v>
      </c>
      <c r="R827" s="601">
        <f t="shared" si="12"/>
        <v>62.611</v>
      </c>
      <c r="S827" s="399">
        <v>975.2</v>
      </c>
      <c r="T827" s="561">
        <f>ROUND(S827*R827,2)</f>
        <v>61058.25</v>
      </c>
      <c r="U827" s="548"/>
    </row>
    <row r="828" spans="2:21" s="411" customFormat="1" ht="13.5" hidden="1" outlineLevel="3">
      <c r="B828" s="402"/>
      <c r="C828" s="403"/>
      <c r="D828" s="404" t="s">
        <v>223</v>
      </c>
      <c r="E828" s="407" t="s">
        <v>34</v>
      </c>
      <c r="F828" s="481" t="s">
        <v>1275</v>
      </c>
      <c r="G828" s="403"/>
      <c r="H828" s="407" t="s">
        <v>34</v>
      </c>
      <c r="I828" s="408" t="s">
        <v>34</v>
      </c>
      <c r="J828" s="403"/>
      <c r="K828" s="403"/>
      <c r="L828" s="407"/>
      <c r="M828" s="408" t="s">
        <v>34</v>
      </c>
      <c r="N828" s="403"/>
      <c r="O828" s="410"/>
      <c r="P828" s="408" t="s">
        <v>34</v>
      </c>
      <c r="Q828" s="409"/>
      <c r="R828" s="407" t="e">
        <f t="shared" si="12"/>
        <v>#VALUE!</v>
      </c>
      <c r="S828" s="408" t="s">
        <v>34</v>
      </c>
      <c r="T828" s="403"/>
      <c r="U828" s="562"/>
    </row>
    <row r="829" spans="2:21" s="420" customFormat="1" ht="13.5" hidden="1" outlineLevel="3">
      <c r="B829" s="412"/>
      <c r="C829" s="413"/>
      <c r="D829" s="404" t="s">
        <v>223</v>
      </c>
      <c r="E829" s="462" t="s">
        <v>34</v>
      </c>
      <c r="F829" s="480" t="s">
        <v>2853</v>
      </c>
      <c r="G829" s="413"/>
      <c r="H829" s="416">
        <v>31.161</v>
      </c>
      <c r="I829" s="417" t="s">
        <v>34</v>
      </c>
      <c r="J829" s="413"/>
      <c r="K829" s="413"/>
      <c r="L829" s="416"/>
      <c r="M829" s="417" t="s">
        <v>34</v>
      </c>
      <c r="N829" s="413"/>
      <c r="O829" s="419"/>
      <c r="P829" s="417" t="s">
        <v>34</v>
      </c>
      <c r="Q829" s="418"/>
      <c r="R829" s="416">
        <f t="shared" si="12"/>
        <v>31.161</v>
      </c>
      <c r="S829" s="417" t="s">
        <v>34</v>
      </c>
      <c r="T829" s="413"/>
      <c r="U829" s="563"/>
    </row>
    <row r="830" spans="2:21" s="420" customFormat="1" ht="13.5" hidden="1" outlineLevel="3">
      <c r="B830" s="412"/>
      <c r="C830" s="413"/>
      <c r="D830" s="404" t="s">
        <v>223</v>
      </c>
      <c r="E830" s="462" t="s">
        <v>34</v>
      </c>
      <c r="F830" s="480" t="s">
        <v>2854</v>
      </c>
      <c r="G830" s="413"/>
      <c r="H830" s="416">
        <v>31.45</v>
      </c>
      <c r="I830" s="417" t="s">
        <v>34</v>
      </c>
      <c r="J830" s="413"/>
      <c r="K830" s="413"/>
      <c r="L830" s="416"/>
      <c r="M830" s="417" t="s">
        <v>34</v>
      </c>
      <c r="N830" s="413"/>
      <c r="O830" s="419"/>
      <c r="P830" s="417" t="s">
        <v>34</v>
      </c>
      <c r="Q830" s="418"/>
      <c r="R830" s="416">
        <f t="shared" si="12"/>
        <v>31.45</v>
      </c>
      <c r="S830" s="417" t="s">
        <v>34</v>
      </c>
      <c r="T830" s="413"/>
      <c r="U830" s="563"/>
    </row>
    <row r="831" spans="2:21" s="429" customFormat="1" ht="13.5" hidden="1" outlineLevel="3">
      <c r="B831" s="421"/>
      <c r="C831" s="422"/>
      <c r="D831" s="404" t="s">
        <v>223</v>
      </c>
      <c r="E831" s="464" t="s">
        <v>34</v>
      </c>
      <c r="F831" s="566" t="s">
        <v>227</v>
      </c>
      <c r="G831" s="422"/>
      <c r="H831" s="425">
        <v>62.611</v>
      </c>
      <c r="I831" s="426" t="s">
        <v>34</v>
      </c>
      <c r="J831" s="422"/>
      <c r="K831" s="422"/>
      <c r="L831" s="425"/>
      <c r="M831" s="426" t="s">
        <v>34</v>
      </c>
      <c r="N831" s="422"/>
      <c r="O831" s="428"/>
      <c r="P831" s="426" t="s">
        <v>34</v>
      </c>
      <c r="Q831" s="427"/>
      <c r="R831" s="425">
        <f t="shared" si="12"/>
        <v>62.611</v>
      </c>
      <c r="S831" s="426" t="s">
        <v>34</v>
      </c>
      <c r="T831" s="422"/>
      <c r="U831" s="567"/>
    </row>
    <row r="832" spans="2:21" s="390" customFormat="1" ht="29.85" customHeight="1" outlineLevel="1">
      <c r="B832" s="384"/>
      <c r="C832" s="385"/>
      <c r="D832" s="386" t="s">
        <v>71</v>
      </c>
      <c r="E832" s="391" t="s">
        <v>243</v>
      </c>
      <c r="F832" s="391" t="s">
        <v>1649</v>
      </c>
      <c r="G832" s="385"/>
      <c r="H832" s="385"/>
      <c r="I832" s="388" t="s">
        <v>34</v>
      </c>
      <c r="J832" s="560">
        <f>SUM(J833:J842)</f>
        <v>274515.52999999997</v>
      </c>
      <c r="K832" s="560"/>
      <c r="L832" s="385"/>
      <c r="M832" s="388" t="s">
        <v>34</v>
      </c>
      <c r="N832" s="560">
        <f>SUM(N833:N842)</f>
        <v>0</v>
      </c>
      <c r="O832" s="384"/>
      <c r="P832" s="388" t="s">
        <v>34</v>
      </c>
      <c r="Q832" s="393">
        <f>SUM(Q833:Q842)</f>
        <v>0</v>
      </c>
      <c r="R832" s="385"/>
      <c r="S832" s="388" t="s">
        <v>34</v>
      </c>
      <c r="T832" s="560">
        <f>SUM(T833:T842)</f>
        <v>274515.52999999997</v>
      </c>
      <c r="U832" s="559"/>
    </row>
    <row r="833" spans="2:21" s="320" customFormat="1" ht="22.5" customHeight="1" outlineLevel="2" collapsed="1">
      <c r="B833" s="321"/>
      <c r="C833" s="394" t="s">
        <v>1079</v>
      </c>
      <c r="D833" s="394" t="s">
        <v>218</v>
      </c>
      <c r="E833" s="461" t="s">
        <v>1651</v>
      </c>
      <c r="F833" s="479" t="s">
        <v>1652</v>
      </c>
      <c r="G833" s="397" t="s">
        <v>265</v>
      </c>
      <c r="H833" s="398">
        <v>394.68</v>
      </c>
      <c r="I833" s="399">
        <v>278.6</v>
      </c>
      <c r="J833" s="561">
        <f>ROUND(I833*H833,2)</f>
        <v>109957.85</v>
      </c>
      <c r="K833" s="561"/>
      <c r="L833" s="398"/>
      <c r="M833" s="399">
        <v>278.6</v>
      </c>
      <c r="N833" s="613">
        <f>ROUND(M833*L833,2)</f>
        <v>0</v>
      </c>
      <c r="O833" s="401"/>
      <c r="P833" s="399">
        <v>278.6</v>
      </c>
      <c r="Q833" s="400">
        <f>ROUND(P833*O833,2)</f>
        <v>0</v>
      </c>
      <c r="R833" s="601">
        <f t="shared" si="12"/>
        <v>394.68</v>
      </c>
      <c r="S833" s="399">
        <v>278.6</v>
      </c>
      <c r="T833" s="561">
        <f>ROUND(S833*R833,2)</f>
        <v>109957.85</v>
      </c>
      <c r="U833" s="548"/>
    </row>
    <row r="834" spans="2:21" s="420" customFormat="1" ht="13.5" hidden="1" outlineLevel="3">
      <c r="B834" s="412"/>
      <c r="C834" s="413"/>
      <c r="D834" s="404" t="s">
        <v>223</v>
      </c>
      <c r="E834" s="462" t="s">
        <v>34</v>
      </c>
      <c r="F834" s="480" t="s">
        <v>2855</v>
      </c>
      <c r="G834" s="413"/>
      <c r="H834" s="416">
        <v>394.68</v>
      </c>
      <c r="I834" s="417" t="s">
        <v>34</v>
      </c>
      <c r="J834" s="413"/>
      <c r="K834" s="413"/>
      <c r="L834" s="416"/>
      <c r="M834" s="417" t="s">
        <v>34</v>
      </c>
      <c r="N834" s="413"/>
      <c r="O834" s="419"/>
      <c r="P834" s="417" t="s">
        <v>34</v>
      </c>
      <c r="Q834" s="418"/>
      <c r="R834" s="416">
        <f t="shared" si="12"/>
        <v>394.68</v>
      </c>
      <c r="S834" s="417" t="s">
        <v>34</v>
      </c>
      <c r="T834" s="413"/>
      <c r="U834" s="563"/>
    </row>
    <row r="835" spans="2:21" s="429" customFormat="1" ht="13.5" hidden="1" outlineLevel="3">
      <c r="B835" s="421"/>
      <c r="C835" s="422"/>
      <c r="D835" s="404" t="s">
        <v>223</v>
      </c>
      <c r="E835" s="464" t="s">
        <v>141</v>
      </c>
      <c r="F835" s="566" t="s">
        <v>227</v>
      </c>
      <c r="G835" s="422"/>
      <c r="H835" s="425">
        <v>394.68</v>
      </c>
      <c r="I835" s="426" t="s">
        <v>34</v>
      </c>
      <c r="J835" s="422"/>
      <c r="K835" s="422"/>
      <c r="L835" s="425"/>
      <c r="M835" s="426" t="s">
        <v>34</v>
      </c>
      <c r="N835" s="422"/>
      <c r="O835" s="428"/>
      <c r="P835" s="426" t="s">
        <v>34</v>
      </c>
      <c r="Q835" s="427"/>
      <c r="R835" s="425">
        <f t="shared" si="12"/>
        <v>394.68</v>
      </c>
      <c r="S835" s="426" t="s">
        <v>34</v>
      </c>
      <c r="T835" s="422"/>
      <c r="U835" s="567"/>
    </row>
    <row r="836" spans="2:21" s="320" customFormat="1" ht="22.5" customHeight="1" outlineLevel="2" collapsed="1">
      <c r="B836" s="321"/>
      <c r="C836" s="394" t="s">
        <v>1082</v>
      </c>
      <c r="D836" s="394" t="s">
        <v>218</v>
      </c>
      <c r="E836" s="461" t="s">
        <v>307</v>
      </c>
      <c r="F836" s="479" t="s">
        <v>308</v>
      </c>
      <c r="G836" s="397" t="s">
        <v>221</v>
      </c>
      <c r="H836" s="398">
        <v>118.404</v>
      </c>
      <c r="I836" s="399">
        <v>36.1</v>
      </c>
      <c r="J836" s="561">
        <f>ROUND(I836*H836,2)</f>
        <v>4274.38</v>
      </c>
      <c r="K836" s="561"/>
      <c r="L836" s="398"/>
      <c r="M836" s="399">
        <v>36.1</v>
      </c>
      <c r="N836" s="613">
        <f>ROUND(M836*L836,2)</f>
        <v>0</v>
      </c>
      <c r="O836" s="401"/>
      <c r="P836" s="399">
        <v>36.1</v>
      </c>
      <c r="Q836" s="400">
        <f>ROUND(P836*O836,2)</f>
        <v>0</v>
      </c>
      <c r="R836" s="601">
        <f t="shared" si="12"/>
        <v>118.404</v>
      </c>
      <c r="S836" s="399">
        <v>36.1</v>
      </c>
      <c r="T836" s="561">
        <f>ROUND(S836*R836,2)</f>
        <v>4274.38</v>
      </c>
      <c r="U836" s="548"/>
    </row>
    <row r="837" spans="2:21" s="420" customFormat="1" ht="13.5" hidden="1" outlineLevel="3">
      <c r="B837" s="412"/>
      <c r="C837" s="413"/>
      <c r="D837" s="404" t="s">
        <v>223</v>
      </c>
      <c r="E837" s="462" t="s">
        <v>34</v>
      </c>
      <c r="F837" s="480" t="s">
        <v>1655</v>
      </c>
      <c r="G837" s="413"/>
      <c r="H837" s="416">
        <v>118.404</v>
      </c>
      <c r="I837" s="417" t="s">
        <v>34</v>
      </c>
      <c r="J837" s="413"/>
      <c r="K837" s="413"/>
      <c r="L837" s="416"/>
      <c r="M837" s="417" t="s">
        <v>34</v>
      </c>
      <c r="N837" s="413"/>
      <c r="O837" s="419"/>
      <c r="P837" s="417" t="s">
        <v>34</v>
      </c>
      <c r="Q837" s="418"/>
      <c r="R837" s="416">
        <f t="shared" si="12"/>
        <v>118.404</v>
      </c>
      <c r="S837" s="417" t="s">
        <v>34</v>
      </c>
      <c r="T837" s="413"/>
      <c r="U837" s="563"/>
    </row>
    <row r="838" spans="2:21" s="320" customFormat="1" ht="22.5" customHeight="1" outlineLevel="2">
      <c r="B838" s="321"/>
      <c r="C838" s="394" t="s">
        <v>1088</v>
      </c>
      <c r="D838" s="394" t="s">
        <v>218</v>
      </c>
      <c r="E838" s="461" t="s">
        <v>808</v>
      </c>
      <c r="F838" s="479" t="s">
        <v>809</v>
      </c>
      <c r="G838" s="397" t="s">
        <v>221</v>
      </c>
      <c r="H838" s="398">
        <v>118.404</v>
      </c>
      <c r="I838" s="399">
        <v>10.3</v>
      </c>
      <c r="J838" s="561">
        <f>ROUND(I838*H838,2)</f>
        <v>1219.56</v>
      </c>
      <c r="K838" s="561"/>
      <c r="L838" s="398"/>
      <c r="M838" s="399">
        <v>10.3</v>
      </c>
      <c r="N838" s="613">
        <f>ROUND(M838*L838,2)</f>
        <v>0</v>
      </c>
      <c r="O838" s="401"/>
      <c r="P838" s="399">
        <v>10.3</v>
      </c>
      <c r="Q838" s="400">
        <f>ROUND(P838*O838,2)</f>
        <v>0</v>
      </c>
      <c r="R838" s="601">
        <f t="shared" si="12"/>
        <v>118.404</v>
      </c>
      <c r="S838" s="399">
        <v>10.3</v>
      </c>
      <c r="T838" s="561">
        <f>ROUND(S838*R838,2)</f>
        <v>1219.56</v>
      </c>
      <c r="U838" s="548"/>
    </row>
    <row r="839" spans="2:21" s="320" customFormat="1" ht="22.5" customHeight="1" outlineLevel="2" collapsed="1">
      <c r="B839" s="321"/>
      <c r="C839" s="394" t="s">
        <v>1092</v>
      </c>
      <c r="D839" s="394" t="s">
        <v>218</v>
      </c>
      <c r="E839" s="461" t="s">
        <v>1658</v>
      </c>
      <c r="F839" s="479" t="s">
        <v>1659</v>
      </c>
      <c r="G839" s="397" t="s">
        <v>265</v>
      </c>
      <c r="H839" s="398">
        <v>234</v>
      </c>
      <c r="I839" s="399">
        <v>348.3</v>
      </c>
      <c r="J839" s="561">
        <f>ROUND(I839*H839,2)</f>
        <v>81502.2</v>
      </c>
      <c r="K839" s="561"/>
      <c r="L839" s="398"/>
      <c r="M839" s="399">
        <v>348.3</v>
      </c>
      <c r="N839" s="613">
        <f>ROUND(M839*L839,2)</f>
        <v>0</v>
      </c>
      <c r="O839" s="401"/>
      <c r="P839" s="399">
        <v>348.3</v>
      </c>
      <c r="Q839" s="400">
        <f>ROUND(P839*O839,2)</f>
        <v>0</v>
      </c>
      <c r="R839" s="601">
        <f t="shared" si="12"/>
        <v>234</v>
      </c>
      <c r="S839" s="399">
        <v>348.3</v>
      </c>
      <c r="T839" s="561">
        <f>ROUND(S839*R839,2)</f>
        <v>81502.2</v>
      </c>
      <c r="U839" s="548"/>
    </row>
    <row r="840" spans="2:21" s="420" customFormat="1" ht="13.5" hidden="1" outlineLevel="3">
      <c r="B840" s="412"/>
      <c r="C840" s="413"/>
      <c r="D840" s="404" t="s">
        <v>223</v>
      </c>
      <c r="E840" s="462" t="s">
        <v>34</v>
      </c>
      <c r="F840" s="480" t="s">
        <v>2856</v>
      </c>
      <c r="G840" s="413"/>
      <c r="H840" s="416">
        <v>234</v>
      </c>
      <c r="I840" s="417" t="s">
        <v>34</v>
      </c>
      <c r="J840" s="413"/>
      <c r="K840" s="413"/>
      <c r="L840" s="416"/>
      <c r="M840" s="417" t="s">
        <v>34</v>
      </c>
      <c r="N840" s="413"/>
      <c r="O840" s="419"/>
      <c r="P840" s="417" t="s">
        <v>34</v>
      </c>
      <c r="Q840" s="418"/>
      <c r="R840" s="416">
        <f t="shared" si="12"/>
        <v>234</v>
      </c>
      <c r="S840" s="417" t="s">
        <v>34</v>
      </c>
      <c r="T840" s="413"/>
      <c r="U840" s="563"/>
    </row>
    <row r="841" spans="2:21" s="429" customFormat="1" ht="13.5" hidden="1" outlineLevel="3">
      <c r="B841" s="421"/>
      <c r="C841" s="422"/>
      <c r="D841" s="404" t="s">
        <v>223</v>
      </c>
      <c r="E841" s="464" t="s">
        <v>140</v>
      </c>
      <c r="F841" s="566" t="s">
        <v>227</v>
      </c>
      <c r="G841" s="422"/>
      <c r="H841" s="425">
        <v>234</v>
      </c>
      <c r="I841" s="426" t="s">
        <v>34</v>
      </c>
      <c r="J841" s="422"/>
      <c r="K841" s="422"/>
      <c r="L841" s="425"/>
      <c r="M841" s="426" t="s">
        <v>34</v>
      </c>
      <c r="N841" s="422"/>
      <c r="O841" s="428"/>
      <c r="P841" s="426" t="s">
        <v>34</v>
      </c>
      <c r="Q841" s="427"/>
      <c r="R841" s="425">
        <f t="shared" si="12"/>
        <v>234</v>
      </c>
      <c r="S841" s="426" t="s">
        <v>34</v>
      </c>
      <c r="T841" s="422"/>
      <c r="U841" s="567"/>
    </row>
    <row r="842" spans="2:21" s="320" customFormat="1" ht="31.5" customHeight="1" outlineLevel="2" collapsed="1">
      <c r="B842" s="321"/>
      <c r="C842" s="453" t="s">
        <v>1095</v>
      </c>
      <c r="D842" s="453" t="s">
        <v>316</v>
      </c>
      <c r="E842" s="472" t="s">
        <v>1662</v>
      </c>
      <c r="F842" s="570" t="s">
        <v>1663</v>
      </c>
      <c r="G842" s="456" t="s">
        <v>1005</v>
      </c>
      <c r="H842" s="457">
        <v>52.52</v>
      </c>
      <c r="I842" s="458">
        <v>1476.8</v>
      </c>
      <c r="J842" s="571">
        <f>ROUND(I842*H842,2)</f>
        <v>77561.54</v>
      </c>
      <c r="K842" s="571"/>
      <c r="L842" s="457"/>
      <c r="M842" s="458">
        <v>1476.8</v>
      </c>
      <c r="N842" s="615">
        <f>ROUND(M842*L842,2)</f>
        <v>0</v>
      </c>
      <c r="O842" s="460"/>
      <c r="P842" s="458">
        <v>1476.8</v>
      </c>
      <c r="Q842" s="459">
        <f>ROUND(P842*O842,2)</f>
        <v>0</v>
      </c>
      <c r="R842" s="603">
        <f t="shared" si="12"/>
        <v>52.52</v>
      </c>
      <c r="S842" s="458">
        <v>1476.8</v>
      </c>
      <c r="T842" s="571">
        <f>ROUND(S842*R842,2)</f>
        <v>77561.54</v>
      </c>
      <c r="U842" s="548"/>
    </row>
    <row r="843" spans="2:21" s="420" customFormat="1" ht="13.5" hidden="1" outlineLevel="3">
      <c r="B843" s="412"/>
      <c r="C843" s="413"/>
      <c r="D843" s="404" t="s">
        <v>223</v>
      </c>
      <c r="E843" s="462" t="s">
        <v>34</v>
      </c>
      <c r="F843" s="480" t="s">
        <v>2857</v>
      </c>
      <c r="G843" s="413"/>
      <c r="H843" s="416">
        <v>52.52</v>
      </c>
      <c r="I843" s="417" t="s">
        <v>34</v>
      </c>
      <c r="J843" s="413"/>
      <c r="K843" s="413"/>
      <c r="L843" s="416"/>
      <c r="M843" s="417" t="s">
        <v>34</v>
      </c>
      <c r="N843" s="413"/>
      <c r="O843" s="419"/>
      <c r="P843" s="417" t="s">
        <v>34</v>
      </c>
      <c r="Q843" s="418"/>
      <c r="R843" s="416">
        <f t="shared" si="12"/>
        <v>52.52</v>
      </c>
      <c r="S843" s="417" t="s">
        <v>34</v>
      </c>
      <c r="T843" s="413"/>
      <c r="U843" s="563"/>
    </row>
    <row r="844" spans="2:21" s="390" customFormat="1" ht="29.85" customHeight="1" outlineLevel="1">
      <c r="B844" s="384"/>
      <c r="C844" s="385"/>
      <c r="D844" s="386" t="s">
        <v>71</v>
      </c>
      <c r="E844" s="391" t="s">
        <v>248</v>
      </c>
      <c r="F844" s="391" t="s">
        <v>1724</v>
      </c>
      <c r="G844" s="385"/>
      <c r="H844" s="385"/>
      <c r="I844" s="388" t="s">
        <v>34</v>
      </c>
      <c r="J844" s="560">
        <f>SUM(J845:J847)</f>
        <v>2006.4</v>
      </c>
      <c r="K844" s="560"/>
      <c r="L844" s="385"/>
      <c r="M844" s="388" t="s">
        <v>34</v>
      </c>
      <c r="N844" s="560">
        <f>SUM(N845:N847)</f>
        <v>0</v>
      </c>
      <c r="O844" s="384"/>
      <c r="P844" s="388" t="s">
        <v>34</v>
      </c>
      <c r="Q844" s="393">
        <f>SUM(Q845:Q847)</f>
        <v>0</v>
      </c>
      <c r="R844" s="385"/>
      <c r="S844" s="388" t="s">
        <v>34</v>
      </c>
      <c r="T844" s="560">
        <f>SUM(T845:T847)</f>
        <v>2006.4</v>
      </c>
      <c r="U844" s="559"/>
    </row>
    <row r="845" spans="2:21" s="320" customFormat="1" ht="22.5" customHeight="1" outlineLevel="2" collapsed="1">
      <c r="B845" s="321"/>
      <c r="C845" s="394" t="s">
        <v>1098</v>
      </c>
      <c r="D845" s="394" t="s">
        <v>218</v>
      </c>
      <c r="E845" s="461" t="s">
        <v>1730</v>
      </c>
      <c r="F845" s="479" t="s">
        <v>1731</v>
      </c>
      <c r="G845" s="397" t="s">
        <v>366</v>
      </c>
      <c r="H845" s="398">
        <v>8</v>
      </c>
      <c r="I845" s="399">
        <v>209</v>
      </c>
      <c r="J845" s="561">
        <f>ROUND(I845*H845,2)</f>
        <v>1672</v>
      </c>
      <c r="K845" s="561"/>
      <c r="L845" s="398"/>
      <c r="M845" s="399">
        <v>209</v>
      </c>
      <c r="N845" s="613">
        <f>ROUND(M845*L845,2)</f>
        <v>0</v>
      </c>
      <c r="O845" s="401"/>
      <c r="P845" s="399">
        <v>209</v>
      </c>
      <c r="Q845" s="400">
        <f>ROUND(P845*O845,2)</f>
        <v>0</v>
      </c>
      <c r="R845" s="601">
        <f t="shared" si="12"/>
        <v>8</v>
      </c>
      <c r="S845" s="399">
        <v>209</v>
      </c>
      <c r="T845" s="561">
        <f>ROUND(S845*R845,2)</f>
        <v>1672</v>
      </c>
      <c r="U845" s="548"/>
    </row>
    <row r="846" spans="2:21" s="420" customFormat="1" ht="13.5" hidden="1" outlineLevel="3">
      <c r="B846" s="412"/>
      <c r="C846" s="413"/>
      <c r="D846" s="404" t="s">
        <v>223</v>
      </c>
      <c r="E846" s="462" t="s">
        <v>34</v>
      </c>
      <c r="F846" s="480" t="s">
        <v>2858</v>
      </c>
      <c r="G846" s="413"/>
      <c r="H846" s="416">
        <v>8</v>
      </c>
      <c r="I846" s="417" t="s">
        <v>34</v>
      </c>
      <c r="J846" s="413"/>
      <c r="K846" s="413"/>
      <c r="L846" s="416"/>
      <c r="M846" s="417" t="s">
        <v>34</v>
      </c>
      <c r="N846" s="413"/>
      <c r="O846" s="419"/>
      <c r="P846" s="417" t="s">
        <v>34</v>
      </c>
      <c r="Q846" s="418"/>
      <c r="R846" s="416">
        <f t="shared" si="12"/>
        <v>8</v>
      </c>
      <c r="S846" s="417" t="s">
        <v>34</v>
      </c>
      <c r="T846" s="413"/>
      <c r="U846" s="563"/>
    </row>
    <row r="847" spans="2:21" s="320" customFormat="1" ht="22.5" customHeight="1" outlineLevel="2" collapsed="1">
      <c r="B847" s="321"/>
      <c r="C847" s="394" t="s">
        <v>1101</v>
      </c>
      <c r="D847" s="394" t="s">
        <v>218</v>
      </c>
      <c r="E847" s="461" t="s">
        <v>1734</v>
      </c>
      <c r="F847" s="479" t="s">
        <v>1735</v>
      </c>
      <c r="G847" s="397" t="s">
        <v>366</v>
      </c>
      <c r="H847" s="398">
        <v>8</v>
      </c>
      <c r="I847" s="399">
        <v>41.8</v>
      </c>
      <c r="J847" s="561">
        <f>ROUND(I847*H847,2)</f>
        <v>334.4</v>
      </c>
      <c r="K847" s="561"/>
      <c r="L847" s="398"/>
      <c r="M847" s="399">
        <v>41.8</v>
      </c>
      <c r="N847" s="613">
        <f>ROUND(M847*L847,2)</f>
        <v>0</v>
      </c>
      <c r="O847" s="401"/>
      <c r="P847" s="399">
        <v>41.8</v>
      </c>
      <c r="Q847" s="400">
        <f>ROUND(P847*O847,2)</f>
        <v>0</v>
      </c>
      <c r="R847" s="601">
        <f t="shared" si="12"/>
        <v>8</v>
      </c>
      <c r="S847" s="399">
        <v>41.8</v>
      </c>
      <c r="T847" s="561">
        <f>ROUND(S847*R847,2)</f>
        <v>334.4</v>
      </c>
      <c r="U847" s="548"/>
    </row>
    <row r="848" spans="2:21" s="420" customFormat="1" ht="13.5" hidden="1" outlineLevel="3">
      <c r="B848" s="412"/>
      <c r="C848" s="413"/>
      <c r="D848" s="404" t="s">
        <v>223</v>
      </c>
      <c r="E848" s="462" t="s">
        <v>34</v>
      </c>
      <c r="F848" s="480" t="s">
        <v>2858</v>
      </c>
      <c r="G848" s="413"/>
      <c r="H848" s="416">
        <v>8</v>
      </c>
      <c r="I848" s="417" t="s">
        <v>34</v>
      </c>
      <c r="J848" s="413"/>
      <c r="K848" s="413"/>
      <c r="L848" s="416"/>
      <c r="M848" s="417" t="s">
        <v>34</v>
      </c>
      <c r="N848" s="413"/>
      <c r="O848" s="419"/>
      <c r="P848" s="417" t="s">
        <v>34</v>
      </c>
      <c r="Q848" s="418"/>
      <c r="R848" s="416">
        <f t="shared" si="12"/>
        <v>8</v>
      </c>
      <c r="S848" s="417" t="s">
        <v>34</v>
      </c>
      <c r="T848" s="413"/>
      <c r="U848" s="563"/>
    </row>
    <row r="849" spans="2:21" s="390" customFormat="1" ht="29.85" customHeight="1" outlineLevel="1">
      <c r="B849" s="384"/>
      <c r="C849" s="385"/>
      <c r="D849" s="386" t="s">
        <v>71</v>
      </c>
      <c r="E849" s="391" t="s">
        <v>257</v>
      </c>
      <c r="F849" s="391" t="s">
        <v>1736</v>
      </c>
      <c r="G849" s="385"/>
      <c r="H849" s="385"/>
      <c r="I849" s="388" t="s">
        <v>34</v>
      </c>
      <c r="J849" s="560">
        <f>SUM(J850:J1072)</f>
        <v>829973.5600000006</v>
      </c>
      <c r="K849" s="560"/>
      <c r="L849" s="385"/>
      <c r="M849" s="388" t="s">
        <v>34</v>
      </c>
      <c r="N849" s="560">
        <f>SUM(N850:N1072)</f>
        <v>59830.7</v>
      </c>
      <c r="O849" s="384"/>
      <c r="P849" s="388" t="s">
        <v>34</v>
      </c>
      <c r="Q849" s="393">
        <f>SUM(Q850:Q1072)</f>
        <v>-71930.82</v>
      </c>
      <c r="R849" s="385"/>
      <c r="S849" s="388" t="s">
        <v>34</v>
      </c>
      <c r="T849" s="560">
        <f>SUM(T850:T1072)</f>
        <v>817873.4300000005</v>
      </c>
      <c r="U849" s="559"/>
    </row>
    <row r="850" spans="2:21" s="320" customFormat="1" ht="22.5" customHeight="1" outlineLevel="2" collapsed="1">
      <c r="B850" s="321"/>
      <c r="C850" s="394" t="s">
        <v>1105</v>
      </c>
      <c r="D850" s="394" t="s">
        <v>218</v>
      </c>
      <c r="E850" s="461" t="s">
        <v>2859</v>
      </c>
      <c r="F850" s="479" t="s">
        <v>2860</v>
      </c>
      <c r="G850" s="397" t="s">
        <v>366</v>
      </c>
      <c r="H850" s="398">
        <v>18.3</v>
      </c>
      <c r="I850" s="399">
        <v>376.2</v>
      </c>
      <c r="J850" s="561">
        <f>ROUND(I850*H850,2)</f>
        <v>6884.46</v>
      </c>
      <c r="K850" s="561"/>
      <c r="L850" s="398"/>
      <c r="M850" s="399">
        <v>376.2</v>
      </c>
      <c r="N850" s="613">
        <f>ROUND(M850*L850,2)</f>
        <v>0</v>
      </c>
      <c r="O850" s="401"/>
      <c r="P850" s="399">
        <v>376.2</v>
      </c>
      <c r="Q850" s="400">
        <f>ROUND(P850*O850,2)</f>
        <v>0</v>
      </c>
      <c r="R850" s="601">
        <f t="shared" si="12"/>
        <v>18.3</v>
      </c>
      <c r="S850" s="399">
        <v>376.2</v>
      </c>
      <c r="T850" s="561">
        <f>ROUND(S850*R850,2)</f>
        <v>6884.46</v>
      </c>
      <c r="U850" s="548"/>
    </row>
    <row r="851" spans="2:21" s="420" customFormat="1" ht="13.5" hidden="1" outlineLevel="3">
      <c r="B851" s="412"/>
      <c r="C851" s="413"/>
      <c r="D851" s="404" t="s">
        <v>223</v>
      </c>
      <c r="E851" s="462" t="s">
        <v>34</v>
      </c>
      <c r="F851" s="480" t="s">
        <v>2861</v>
      </c>
      <c r="G851" s="413"/>
      <c r="H851" s="416">
        <v>17.5</v>
      </c>
      <c r="I851" s="417" t="s">
        <v>34</v>
      </c>
      <c r="J851" s="413"/>
      <c r="K851" s="413"/>
      <c r="L851" s="416"/>
      <c r="M851" s="417" t="s">
        <v>34</v>
      </c>
      <c r="N851" s="413"/>
      <c r="O851" s="419"/>
      <c r="P851" s="417" t="s">
        <v>34</v>
      </c>
      <c r="Q851" s="418"/>
      <c r="R851" s="416">
        <f t="shared" si="12"/>
        <v>17.5</v>
      </c>
      <c r="S851" s="417" t="s">
        <v>34</v>
      </c>
      <c r="T851" s="413"/>
      <c r="U851" s="563"/>
    </row>
    <row r="852" spans="2:21" s="445" customFormat="1" ht="13.5" hidden="1" outlineLevel="3">
      <c r="B852" s="444"/>
      <c r="C852" s="446"/>
      <c r="D852" s="404" t="s">
        <v>223</v>
      </c>
      <c r="E852" s="463" t="s">
        <v>116</v>
      </c>
      <c r="F852" s="564" t="s">
        <v>238</v>
      </c>
      <c r="G852" s="446"/>
      <c r="H852" s="449">
        <v>17.5</v>
      </c>
      <c r="I852" s="450" t="s">
        <v>34</v>
      </c>
      <c r="J852" s="446"/>
      <c r="K852" s="446"/>
      <c r="L852" s="449"/>
      <c r="M852" s="450" t="s">
        <v>34</v>
      </c>
      <c r="N852" s="446"/>
      <c r="O852" s="452"/>
      <c r="P852" s="450" t="s">
        <v>34</v>
      </c>
      <c r="Q852" s="451"/>
      <c r="R852" s="449">
        <f t="shared" si="12"/>
        <v>17.5</v>
      </c>
      <c r="S852" s="450" t="s">
        <v>34</v>
      </c>
      <c r="T852" s="446"/>
      <c r="U852" s="565"/>
    </row>
    <row r="853" spans="2:21" s="420" customFormat="1" ht="13.5" hidden="1" outlineLevel="3">
      <c r="B853" s="412"/>
      <c r="C853" s="413"/>
      <c r="D853" s="404" t="s">
        <v>223</v>
      </c>
      <c r="E853" s="462" t="s">
        <v>34</v>
      </c>
      <c r="F853" s="480" t="s">
        <v>2862</v>
      </c>
      <c r="G853" s="413"/>
      <c r="H853" s="416">
        <v>18.3</v>
      </c>
      <c r="I853" s="417" t="s">
        <v>34</v>
      </c>
      <c r="J853" s="413"/>
      <c r="K853" s="413"/>
      <c r="L853" s="416"/>
      <c r="M853" s="417" t="s">
        <v>34</v>
      </c>
      <c r="N853" s="413"/>
      <c r="O853" s="419"/>
      <c r="P853" s="417" t="s">
        <v>34</v>
      </c>
      <c r="Q853" s="418"/>
      <c r="R853" s="416">
        <f t="shared" si="12"/>
        <v>18.3</v>
      </c>
      <c r="S853" s="417" t="s">
        <v>34</v>
      </c>
      <c r="T853" s="413"/>
      <c r="U853" s="563"/>
    </row>
    <row r="854" spans="2:21" s="445" customFormat="1" ht="13.5" hidden="1" outlineLevel="3">
      <c r="B854" s="444"/>
      <c r="C854" s="446"/>
      <c r="D854" s="404" t="s">
        <v>223</v>
      </c>
      <c r="E854" s="463" t="s">
        <v>117</v>
      </c>
      <c r="F854" s="564" t="s">
        <v>238</v>
      </c>
      <c r="G854" s="446"/>
      <c r="H854" s="449">
        <v>18.3</v>
      </c>
      <c r="I854" s="450" t="s">
        <v>34</v>
      </c>
      <c r="J854" s="446"/>
      <c r="K854" s="446"/>
      <c r="L854" s="449"/>
      <c r="M854" s="450" t="s">
        <v>34</v>
      </c>
      <c r="N854" s="446"/>
      <c r="O854" s="452"/>
      <c r="P854" s="450" t="s">
        <v>34</v>
      </c>
      <c r="Q854" s="451"/>
      <c r="R854" s="449">
        <f t="shared" si="12"/>
        <v>18.3</v>
      </c>
      <c r="S854" s="450" t="s">
        <v>34</v>
      </c>
      <c r="T854" s="446"/>
      <c r="U854" s="565"/>
    </row>
    <row r="855" spans="2:21" s="320" customFormat="1" ht="22.5" customHeight="1" outlineLevel="2" collapsed="1">
      <c r="B855" s="321"/>
      <c r="C855" s="453" t="s">
        <v>1109</v>
      </c>
      <c r="D855" s="453" t="s">
        <v>316</v>
      </c>
      <c r="E855" s="472" t="s">
        <v>2863</v>
      </c>
      <c r="F855" s="570" t="s">
        <v>2864</v>
      </c>
      <c r="G855" s="456" t="s">
        <v>366</v>
      </c>
      <c r="H855" s="457">
        <v>18.849</v>
      </c>
      <c r="I855" s="458">
        <v>2674.9</v>
      </c>
      <c r="J855" s="571">
        <f>ROUND(I855*H855,2)</f>
        <v>50419.19</v>
      </c>
      <c r="K855" s="571"/>
      <c r="L855" s="457"/>
      <c r="M855" s="458">
        <v>2674.9</v>
      </c>
      <c r="N855" s="615">
        <f>ROUND(M855*L855,2)</f>
        <v>0</v>
      </c>
      <c r="O855" s="460"/>
      <c r="P855" s="458">
        <v>2674.9</v>
      </c>
      <c r="Q855" s="459">
        <f>ROUND(P855*O855,2)</f>
        <v>0</v>
      </c>
      <c r="R855" s="603">
        <f t="shared" si="12"/>
        <v>18.849</v>
      </c>
      <c r="S855" s="458">
        <v>2674.9</v>
      </c>
      <c r="T855" s="571">
        <f>ROUND(S855*R855,2)</f>
        <v>50419.19</v>
      </c>
      <c r="U855" s="548"/>
    </row>
    <row r="856" spans="2:21" s="420" customFormat="1" ht="13.5" hidden="1" outlineLevel="3">
      <c r="B856" s="412"/>
      <c r="C856" s="413"/>
      <c r="D856" s="404" t="s">
        <v>223</v>
      </c>
      <c r="E856" s="462" t="s">
        <v>34</v>
      </c>
      <c r="F856" s="480" t="s">
        <v>2865</v>
      </c>
      <c r="G856" s="413"/>
      <c r="H856" s="416">
        <v>18.849</v>
      </c>
      <c r="I856" s="417" t="s">
        <v>34</v>
      </c>
      <c r="J856" s="413"/>
      <c r="K856" s="413"/>
      <c r="L856" s="416"/>
      <c r="M856" s="417" t="s">
        <v>34</v>
      </c>
      <c r="N856" s="413"/>
      <c r="O856" s="419"/>
      <c r="P856" s="417" t="s">
        <v>34</v>
      </c>
      <c r="Q856" s="418"/>
      <c r="R856" s="416">
        <f t="shared" si="12"/>
        <v>18.849</v>
      </c>
      <c r="S856" s="417" t="s">
        <v>34</v>
      </c>
      <c r="T856" s="413"/>
      <c r="U856" s="563"/>
    </row>
    <row r="857" spans="2:21" s="320" customFormat="1" ht="22.5" customHeight="1" outlineLevel="2" collapsed="1">
      <c r="B857" s="321"/>
      <c r="C857" s="394" t="s">
        <v>1114</v>
      </c>
      <c r="D857" s="394" t="s">
        <v>218</v>
      </c>
      <c r="E857" s="461" t="s">
        <v>2866</v>
      </c>
      <c r="F857" s="479" t="s">
        <v>2867</v>
      </c>
      <c r="G857" s="397" t="s">
        <v>366</v>
      </c>
      <c r="H857" s="398">
        <v>1.5</v>
      </c>
      <c r="I857" s="399">
        <v>1741.5</v>
      </c>
      <c r="J857" s="561">
        <f>ROUND(I857*H857,2)</f>
        <v>2612.25</v>
      </c>
      <c r="K857" s="561"/>
      <c r="L857" s="398"/>
      <c r="M857" s="399">
        <v>1741.5</v>
      </c>
      <c r="N857" s="613">
        <f>ROUND(M857*L857,2)</f>
        <v>0</v>
      </c>
      <c r="O857" s="401"/>
      <c r="P857" s="399">
        <v>1741.5</v>
      </c>
      <c r="Q857" s="400">
        <f>ROUND(P857*O857,2)</f>
        <v>0</v>
      </c>
      <c r="R857" s="601">
        <f t="shared" si="12"/>
        <v>1.5</v>
      </c>
      <c r="S857" s="399">
        <v>1741.5</v>
      </c>
      <c r="T857" s="561">
        <f>ROUND(S857*R857,2)</f>
        <v>2612.25</v>
      </c>
      <c r="U857" s="548"/>
    </row>
    <row r="858" spans="2:21" s="420" customFormat="1" ht="13.5" hidden="1" outlineLevel="3">
      <c r="B858" s="412"/>
      <c r="C858" s="413"/>
      <c r="D858" s="404" t="s">
        <v>223</v>
      </c>
      <c r="E858" s="462" t="s">
        <v>34</v>
      </c>
      <c r="F858" s="480" t="s">
        <v>2868</v>
      </c>
      <c r="G858" s="413"/>
      <c r="H858" s="416">
        <v>1.5</v>
      </c>
      <c r="I858" s="417" t="s">
        <v>34</v>
      </c>
      <c r="J858" s="413"/>
      <c r="K858" s="413"/>
      <c r="L858" s="416"/>
      <c r="M858" s="417" t="s">
        <v>34</v>
      </c>
      <c r="N858" s="413"/>
      <c r="O858" s="419"/>
      <c r="P858" s="417" t="s">
        <v>34</v>
      </c>
      <c r="Q858" s="418"/>
      <c r="R858" s="416">
        <f t="shared" si="12"/>
        <v>1.5</v>
      </c>
      <c r="S858" s="417" t="s">
        <v>34</v>
      </c>
      <c r="T858" s="413"/>
      <c r="U858" s="563"/>
    </row>
    <row r="859" spans="2:21" s="320" customFormat="1" ht="22.5" customHeight="1" outlineLevel="2" collapsed="1">
      <c r="B859" s="321"/>
      <c r="C859" s="394" t="s">
        <v>1116</v>
      </c>
      <c r="D859" s="394" t="s">
        <v>218</v>
      </c>
      <c r="E859" s="461" t="s">
        <v>2869</v>
      </c>
      <c r="F859" s="479" t="s">
        <v>2870</v>
      </c>
      <c r="G859" s="397" t="s">
        <v>366</v>
      </c>
      <c r="H859" s="398">
        <v>8.25</v>
      </c>
      <c r="I859" s="399">
        <v>501.6</v>
      </c>
      <c r="J859" s="561">
        <f>ROUND(I859*H859,2)</f>
        <v>4138.2</v>
      </c>
      <c r="K859" s="561"/>
      <c r="L859" s="398"/>
      <c r="M859" s="399">
        <v>501.6</v>
      </c>
      <c r="N859" s="613">
        <f>ROUND(M859*L859,2)</f>
        <v>0</v>
      </c>
      <c r="O859" s="401"/>
      <c r="P859" s="399">
        <v>501.6</v>
      </c>
      <c r="Q859" s="400">
        <f>ROUND(P859*O859,2)</f>
        <v>0</v>
      </c>
      <c r="R859" s="601">
        <f t="shared" si="12"/>
        <v>8.25</v>
      </c>
      <c r="S859" s="399">
        <v>501.6</v>
      </c>
      <c r="T859" s="561">
        <f>ROUND(S859*R859,2)</f>
        <v>4138.2</v>
      </c>
      <c r="U859" s="548"/>
    </row>
    <row r="860" spans="2:21" s="420" customFormat="1" ht="13.5" hidden="1" outlineLevel="3">
      <c r="B860" s="412"/>
      <c r="C860" s="413"/>
      <c r="D860" s="404" t="s">
        <v>223</v>
      </c>
      <c r="E860" s="462" t="s">
        <v>34</v>
      </c>
      <c r="F860" s="480" t="s">
        <v>2871</v>
      </c>
      <c r="G860" s="413"/>
      <c r="H860" s="416">
        <v>7.3</v>
      </c>
      <c r="I860" s="417" t="s">
        <v>34</v>
      </c>
      <c r="J860" s="413"/>
      <c r="K860" s="413"/>
      <c r="L860" s="416"/>
      <c r="M860" s="417" t="s">
        <v>34</v>
      </c>
      <c r="N860" s="413"/>
      <c r="O860" s="419"/>
      <c r="P860" s="417" t="s">
        <v>34</v>
      </c>
      <c r="Q860" s="418"/>
      <c r="R860" s="416">
        <f t="shared" si="12"/>
        <v>7.3</v>
      </c>
      <c r="S860" s="417" t="s">
        <v>34</v>
      </c>
      <c r="T860" s="413"/>
      <c r="U860" s="563"/>
    </row>
    <row r="861" spans="2:21" s="445" customFormat="1" ht="13.5" hidden="1" outlineLevel="3">
      <c r="B861" s="444"/>
      <c r="C861" s="446"/>
      <c r="D861" s="404" t="s">
        <v>223</v>
      </c>
      <c r="E861" s="463" t="s">
        <v>2493</v>
      </c>
      <c r="F861" s="564" t="s">
        <v>238</v>
      </c>
      <c r="G861" s="446"/>
      <c r="H861" s="449">
        <v>7.3</v>
      </c>
      <c r="I861" s="450" t="s">
        <v>34</v>
      </c>
      <c r="J861" s="446"/>
      <c r="K861" s="446"/>
      <c r="L861" s="449"/>
      <c r="M861" s="450" t="s">
        <v>34</v>
      </c>
      <c r="N861" s="446"/>
      <c r="O861" s="452"/>
      <c r="P861" s="450" t="s">
        <v>34</v>
      </c>
      <c r="Q861" s="451"/>
      <c r="R861" s="449">
        <f t="shared" si="12"/>
        <v>7.3</v>
      </c>
      <c r="S861" s="450" t="s">
        <v>34</v>
      </c>
      <c r="T861" s="446"/>
      <c r="U861" s="565"/>
    </row>
    <row r="862" spans="2:21" s="420" customFormat="1" ht="13.5" hidden="1" outlineLevel="3">
      <c r="B862" s="412"/>
      <c r="C862" s="413"/>
      <c r="D862" s="404" t="s">
        <v>223</v>
      </c>
      <c r="E862" s="462" t="s">
        <v>34</v>
      </c>
      <c r="F862" s="480" t="s">
        <v>2872</v>
      </c>
      <c r="G862" s="413"/>
      <c r="H862" s="416">
        <v>8.25</v>
      </c>
      <c r="I862" s="417" t="s">
        <v>34</v>
      </c>
      <c r="J862" s="413"/>
      <c r="K862" s="413"/>
      <c r="L862" s="416"/>
      <c r="M862" s="417" t="s">
        <v>34</v>
      </c>
      <c r="N862" s="413"/>
      <c r="O862" s="419"/>
      <c r="P862" s="417" t="s">
        <v>34</v>
      </c>
      <c r="Q862" s="418"/>
      <c r="R862" s="416">
        <f t="shared" si="12"/>
        <v>8.25</v>
      </c>
      <c r="S862" s="417" t="s">
        <v>34</v>
      </c>
      <c r="T862" s="413"/>
      <c r="U862" s="563"/>
    </row>
    <row r="863" spans="2:21" s="445" customFormat="1" ht="13.5" hidden="1" outlineLevel="3">
      <c r="B863" s="444"/>
      <c r="C863" s="446"/>
      <c r="D863" s="404" t="s">
        <v>223</v>
      </c>
      <c r="E863" s="463" t="s">
        <v>2494</v>
      </c>
      <c r="F863" s="564" t="s">
        <v>238</v>
      </c>
      <c r="G863" s="446"/>
      <c r="H863" s="449">
        <v>8.25</v>
      </c>
      <c r="I863" s="450" t="s">
        <v>34</v>
      </c>
      <c r="J863" s="446"/>
      <c r="K863" s="446"/>
      <c r="L863" s="449"/>
      <c r="M863" s="450" t="s">
        <v>34</v>
      </c>
      <c r="N863" s="446"/>
      <c r="O863" s="452"/>
      <c r="P863" s="450" t="s">
        <v>34</v>
      </c>
      <c r="Q863" s="451"/>
      <c r="R863" s="449">
        <f t="shared" si="12"/>
        <v>8.25</v>
      </c>
      <c r="S863" s="450" t="s">
        <v>34</v>
      </c>
      <c r="T863" s="446"/>
      <c r="U863" s="565"/>
    </row>
    <row r="864" spans="2:21" s="320" customFormat="1" ht="22.5" customHeight="1" outlineLevel="2" collapsed="1">
      <c r="B864" s="321"/>
      <c r="C864" s="453" t="s">
        <v>1118</v>
      </c>
      <c r="D864" s="453" t="s">
        <v>316</v>
      </c>
      <c r="E864" s="472" t="s">
        <v>2873</v>
      </c>
      <c r="F864" s="570" t="s">
        <v>2874</v>
      </c>
      <c r="G864" s="456" t="s">
        <v>366</v>
      </c>
      <c r="H864" s="457">
        <v>8.498</v>
      </c>
      <c r="I864" s="458">
        <v>4026.3</v>
      </c>
      <c r="J864" s="571">
        <f>ROUND(I864*H864,2)</f>
        <v>34215.5</v>
      </c>
      <c r="K864" s="571"/>
      <c r="L864" s="457"/>
      <c r="M864" s="458">
        <v>4026.3</v>
      </c>
      <c r="N864" s="615">
        <f>ROUND(M864*L864,2)</f>
        <v>0</v>
      </c>
      <c r="O864" s="460"/>
      <c r="P864" s="458">
        <v>4026.3</v>
      </c>
      <c r="Q864" s="459">
        <f>ROUND(P864*O864,2)</f>
        <v>0</v>
      </c>
      <c r="R864" s="603">
        <f t="shared" si="12"/>
        <v>8.498</v>
      </c>
      <c r="S864" s="458">
        <v>4026.3</v>
      </c>
      <c r="T864" s="571">
        <f>ROUND(S864*R864,2)</f>
        <v>34215.5</v>
      </c>
      <c r="U864" s="548"/>
    </row>
    <row r="865" spans="2:21" s="420" customFormat="1" ht="13.5" hidden="1" outlineLevel="3">
      <c r="B865" s="412"/>
      <c r="C865" s="413"/>
      <c r="D865" s="404" t="s">
        <v>223</v>
      </c>
      <c r="E865" s="462" t="s">
        <v>34</v>
      </c>
      <c r="F865" s="480" t="s">
        <v>2875</v>
      </c>
      <c r="G865" s="413"/>
      <c r="H865" s="416">
        <v>8.498</v>
      </c>
      <c r="I865" s="417" t="s">
        <v>34</v>
      </c>
      <c r="J865" s="413"/>
      <c r="K865" s="413"/>
      <c r="L865" s="416"/>
      <c r="M865" s="417" t="s">
        <v>34</v>
      </c>
      <c r="N865" s="413"/>
      <c r="O865" s="419"/>
      <c r="P865" s="417" t="s">
        <v>34</v>
      </c>
      <c r="Q865" s="418"/>
      <c r="R865" s="416">
        <f t="shared" si="12"/>
        <v>8.498</v>
      </c>
      <c r="S865" s="417" t="s">
        <v>34</v>
      </c>
      <c r="T865" s="413"/>
      <c r="U865" s="563"/>
    </row>
    <row r="866" spans="2:21" s="320" customFormat="1" ht="22.5" customHeight="1" outlineLevel="2" collapsed="1">
      <c r="B866" s="321"/>
      <c r="C866" s="394" t="s">
        <v>1119</v>
      </c>
      <c r="D866" s="394" t="s">
        <v>218</v>
      </c>
      <c r="E866" s="461" t="s">
        <v>2876</v>
      </c>
      <c r="F866" s="479" t="s">
        <v>2877</v>
      </c>
      <c r="G866" s="397" t="s">
        <v>366</v>
      </c>
      <c r="H866" s="398">
        <v>17.75</v>
      </c>
      <c r="I866" s="399">
        <v>536.4</v>
      </c>
      <c r="J866" s="561">
        <f>ROUND(I866*H866,2)</f>
        <v>9521.1</v>
      </c>
      <c r="K866" s="561"/>
      <c r="L866" s="398"/>
      <c r="M866" s="399">
        <v>536.4</v>
      </c>
      <c r="N866" s="613">
        <f>ROUND(M866*L866,2)</f>
        <v>0</v>
      </c>
      <c r="O866" s="401"/>
      <c r="P866" s="399">
        <v>536.4</v>
      </c>
      <c r="Q866" s="400">
        <f>ROUND(P866*O866,2)</f>
        <v>0</v>
      </c>
      <c r="R866" s="601">
        <f t="shared" si="12"/>
        <v>17.75</v>
      </c>
      <c r="S866" s="399">
        <v>536.4</v>
      </c>
      <c r="T866" s="561">
        <f>ROUND(S866*R866,2)</f>
        <v>9521.1</v>
      </c>
      <c r="U866" s="548"/>
    </row>
    <row r="867" spans="2:21" s="420" customFormat="1" ht="13.5" hidden="1" outlineLevel="3">
      <c r="B867" s="412"/>
      <c r="C867" s="413"/>
      <c r="D867" s="404" t="s">
        <v>223</v>
      </c>
      <c r="E867" s="462" t="s">
        <v>34</v>
      </c>
      <c r="F867" s="480" t="s">
        <v>2878</v>
      </c>
      <c r="G867" s="413"/>
      <c r="H867" s="416">
        <v>15.7</v>
      </c>
      <c r="I867" s="417" t="s">
        <v>34</v>
      </c>
      <c r="J867" s="413"/>
      <c r="K867" s="413"/>
      <c r="L867" s="416"/>
      <c r="M867" s="417" t="s">
        <v>34</v>
      </c>
      <c r="N867" s="413"/>
      <c r="O867" s="419"/>
      <c r="P867" s="417" t="s">
        <v>34</v>
      </c>
      <c r="Q867" s="418"/>
      <c r="R867" s="416">
        <f t="shared" si="12"/>
        <v>15.7</v>
      </c>
      <c r="S867" s="417" t="s">
        <v>34</v>
      </c>
      <c r="T867" s="413"/>
      <c r="U867" s="563"/>
    </row>
    <row r="868" spans="2:21" s="445" customFormat="1" ht="13.5" hidden="1" outlineLevel="3">
      <c r="B868" s="444"/>
      <c r="C868" s="446"/>
      <c r="D868" s="404" t="s">
        <v>223</v>
      </c>
      <c r="E868" s="463" t="s">
        <v>2495</v>
      </c>
      <c r="F868" s="564" t="s">
        <v>238</v>
      </c>
      <c r="G868" s="446"/>
      <c r="H868" s="449">
        <v>15.7</v>
      </c>
      <c r="I868" s="450" t="s">
        <v>34</v>
      </c>
      <c r="J868" s="446"/>
      <c r="K868" s="446"/>
      <c r="L868" s="449"/>
      <c r="M868" s="450" t="s">
        <v>34</v>
      </c>
      <c r="N868" s="446"/>
      <c r="O868" s="452"/>
      <c r="P868" s="450" t="s">
        <v>34</v>
      </c>
      <c r="Q868" s="451"/>
      <c r="R868" s="449">
        <f t="shared" si="12"/>
        <v>15.7</v>
      </c>
      <c r="S868" s="450" t="s">
        <v>34</v>
      </c>
      <c r="T868" s="446"/>
      <c r="U868" s="565"/>
    </row>
    <row r="869" spans="2:21" s="420" customFormat="1" ht="13.5" hidden="1" outlineLevel="3">
      <c r="B869" s="412"/>
      <c r="C869" s="413"/>
      <c r="D869" s="404" t="s">
        <v>223</v>
      </c>
      <c r="E869" s="462" t="s">
        <v>34</v>
      </c>
      <c r="F869" s="480" t="s">
        <v>2879</v>
      </c>
      <c r="G869" s="413"/>
      <c r="H869" s="416">
        <v>17.75</v>
      </c>
      <c r="I869" s="417" t="s">
        <v>34</v>
      </c>
      <c r="J869" s="413"/>
      <c r="K869" s="413"/>
      <c r="L869" s="416"/>
      <c r="M869" s="417" t="s">
        <v>34</v>
      </c>
      <c r="N869" s="413"/>
      <c r="O869" s="419"/>
      <c r="P869" s="417" t="s">
        <v>34</v>
      </c>
      <c r="Q869" s="418"/>
      <c r="R869" s="416">
        <f t="shared" si="12"/>
        <v>17.75</v>
      </c>
      <c r="S869" s="417" t="s">
        <v>34</v>
      </c>
      <c r="T869" s="413"/>
      <c r="U869" s="563"/>
    </row>
    <row r="870" spans="2:21" s="445" customFormat="1" ht="13.5" hidden="1" outlineLevel="3">
      <c r="B870" s="444"/>
      <c r="C870" s="446"/>
      <c r="D870" s="404" t="s">
        <v>223</v>
      </c>
      <c r="E870" s="463" t="s">
        <v>2496</v>
      </c>
      <c r="F870" s="564" t="s">
        <v>238</v>
      </c>
      <c r="G870" s="446"/>
      <c r="H870" s="449">
        <v>17.75</v>
      </c>
      <c r="I870" s="450" t="s">
        <v>34</v>
      </c>
      <c r="J870" s="446"/>
      <c r="K870" s="446"/>
      <c r="L870" s="449"/>
      <c r="M870" s="450" t="s">
        <v>34</v>
      </c>
      <c r="N870" s="446"/>
      <c r="O870" s="452"/>
      <c r="P870" s="450" t="s">
        <v>34</v>
      </c>
      <c r="Q870" s="451"/>
      <c r="R870" s="449">
        <f t="shared" si="12"/>
        <v>17.75</v>
      </c>
      <c r="S870" s="450" t="s">
        <v>34</v>
      </c>
      <c r="T870" s="446"/>
      <c r="U870" s="565"/>
    </row>
    <row r="871" spans="2:21" s="320" customFormat="1" ht="22.5" customHeight="1" outlineLevel="2" collapsed="1">
      <c r="B871" s="321"/>
      <c r="C871" s="453" t="s">
        <v>1123</v>
      </c>
      <c r="D871" s="453" t="s">
        <v>316</v>
      </c>
      <c r="E871" s="472" t="s">
        <v>2880</v>
      </c>
      <c r="F871" s="570" t="s">
        <v>2881</v>
      </c>
      <c r="G871" s="456" t="s">
        <v>366</v>
      </c>
      <c r="H871" s="457">
        <v>18.283</v>
      </c>
      <c r="I871" s="458">
        <v>4264.6</v>
      </c>
      <c r="J871" s="571">
        <f>ROUND(I871*H871,2)</f>
        <v>77969.68</v>
      </c>
      <c r="K871" s="571"/>
      <c r="L871" s="457"/>
      <c r="M871" s="458">
        <v>4264.6</v>
      </c>
      <c r="N871" s="615">
        <f>ROUND(M871*L871,2)</f>
        <v>0</v>
      </c>
      <c r="O871" s="460"/>
      <c r="P871" s="458">
        <v>4264.6</v>
      </c>
      <c r="Q871" s="459">
        <f>ROUND(P871*O871,2)</f>
        <v>0</v>
      </c>
      <c r="R871" s="603">
        <f t="shared" si="12"/>
        <v>18.283</v>
      </c>
      <c r="S871" s="458">
        <v>4264.6</v>
      </c>
      <c r="T871" s="571">
        <f>ROUND(S871*R871,2)</f>
        <v>77969.68</v>
      </c>
      <c r="U871" s="548"/>
    </row>
    <row r="872" spans="2:21" s="420" customFormat="1" ht="13.5" hidden="1" outlineLevel="3">
      <c r="B872" s="412"/>
      <c r="C872" s="413"/>
      <c r="D872" s="404" t="s">
        <v>223</v>
      </c>
      <c r="E872" s="462" t="s">
        <v>34</v>
      </c>
      <c r="F872" s="480" t="s">
        <v>2882</v>
      </c>
      <c r="G872" s="413"/>
      <c r="H872" s="416">
        <v>18.283</v>
      </c>
      <c r="I872" s="417" t="s">
        <v>34</v>
      </c>
      <c r="J872" s="413"/>
      <c r="K872" s="413"/>
      <c r="L872" s="416"/>
      <c r="M872" s="417" t="s">
        <v>34</v>
      </c>
      <c r="N872" s="413"/>
      <c r="O872" s="419"/>
      <c r="P872" s="417" t="s">
        <v>34</v>
      </c>
      <c r="Q872" s="418"/>
      <c r="R872" s="416">
        <f t="shared" si="12"/>
        <v>18.283</v>
      </c>
      <c r="S872" s="417" t="s">
        <v>34</v>
      </c>
      <c r="T872" s="413"/>
      <c r="U872" s="563"/>
    </row>
    <row r="873" spans="2:21" s="320" customFormat="1" ht="22.5" customHeight="1" outlineLevel="2" collapsed="1">
      <c r="B873" s="321"/>
      <c r="C873" s="394" t="s">
        <v>1128</v>
      </c>
      <c r="D873" s="394" t="s">
        <v>218</v>
      </c>
      <c r="E873" s="461" t="s">
        <v>2883</v>
      </c>
      <c r="F873" s="479" t="s">
        <v>2884</v>
      </c>
      <c r="G873" s="397" t="s">
        <v>366</v>
      </c>
      <c r="H873" s="398">
        <v>9.25</v>
      </c>
      <c r="I873" s="399">
        <v>571.2</v>
      </c>
      <c r="J873" s="561">
        <f>ROUND(I873*H873,2)</f>
        <v>5283.6</v>
      </c>
      <c r="K873" s="561"/>
      <c r="L873" s="398"/>
      <c r="M873" s="399">
        <v>571.2</v>
      </c>
      <c r="N873" s="613">
        <f>ROUND(M873*L873,2)</f>
        <v>0</v>
      </c>
      <c r="O873" s="401"/>
      <c r="P873" s="399">
        <v>571.2</v>
      </c>
      <c r="Q873" s="400">
        <f>ROUND(P873*O873,2)</f>
        <v>0</v>
      </c>
      <c r="R873" s="601">
        <f t="shared" si="12"/>
        <v>9.25</v>
      </c>
      <c r="S873" s="399">
        <v>571.2</v>
      </c>
      <c r="T873" s="561">
        <f>ROUND(S873*R873,2)</f>
        <v>5283.6</v>
      </c>
      <c r="U873" s="548"/>
    </row>
    <row r="874" spans="2:21" s="420" customFormat="1" ht="13.5" hidden="1" outlineLevel="3">
      <c r="B874" s="412"/>
      <c r="C874" s="413"/>
      <c r="D874" s="404" t="s">
        <v>223</v>
      </c>
      <c r="E874" s="462" t="s">
        <v>34</v>
      </c>
      <c r="F874" s="480" t="s">
        <v>2885</v>
      </c>
      <c r="G874" s="413"/>
      <c r="H874" s="416">
        <v>4.8</v>
      </c>
      <c r="I874" s="417" t="s">
        <v>34</v>
      </c>
      <c r="J874" s="413"/>
      <c r="K874" s="413"/>
      <c r="L874" s="416"/>
      <c r="M874" s="417" t="s">
        <v>34</v>
      </c>
      <c r="N874" s="413"/>
      <c r="O874" s="419"/>
      <c r="P874" s="417" t="s">
        <v>34</v>
      </c>
      <c r="Q874" s="418"/>
      <c r="R874" s="416">
        <f t="shared" si="12"/>
        <v>4.8</v>
      </c>
      <c r="S874" s="417" t="s">
        <v>34</v>
      </c>
      <c r="T874" s="413"/>
      <c r="U874" s="563"/>
    </row>
    <row r="875" spans="2:21" s="411" customFormat="1" ht="13.5" hidden="1" outlineLevel="3">
      <c r="B875" s="402"/>
      <c r="C875" s="403"/>
      <c r="D875" s="404" t="s">
        <v>223</v>
      </c>
      <c r="E875" s="407" t="s">
        <v>34</v>
      </c>
      <c r="F875" s="481" t="s">
        <v>2886</v>
      </c>
      <c r="G875" s="403"/>
      <c r="H875" s="407" t="s">
        <v>34</v>
      </c>
      <c r="I875" s="408" t="s">
        <v>34</v>
      </c>
      <c r="J875" s="403"/>
      <c r="K875" s="403"/>
      <c r="L875" s="407"/>
      <c r="M875" s="408" t="s">
        <v>34</v>
      </c>
      <c r="N875" s="403"/>
      <c r="O875" s="410"/>
      <c r="P875" s="408" t="s">
        <v>34</v>
      </c>
      <c r="Q875" s="409"/>
      <c r="R875" s="407" t="e">
        <f t="shared" si="12"/>
        <v>#VALUE!</v>
      </c>
      <c r="S875" s="408" t="s">
        <v>34</v>
      </c>
      <c r="T875" s="403"/>
      <c r="U875" s="562"/>
    </row>
    <row r="876" spans="2:21" s="420" customFormat="1" ht="13.5" hidden="1" outlineLevel="3">
      <c r="B876" s="412"/>
      <c r="C876" s="413"/>
      <c r="D876" s="404" t="s">
        <v>223</v>
      </c>
      <c r="E876" s="462" t="s">
        <v>34</v>
      </c>
      <c r="F876" s="480" t="s">
        <v>2887</v>
      </c>
      <c r="G876" s="413"/>
      <c r="H876" s="416">
        <v>1.5</v>
      </c>
      <c r="I876" s="417" t="s">
        <v>34</v>
      </c>
      <c r="J876" s="413"/>
      <c r="K876" s="413"/>
      <c r="L876" s="416"/>
      <c r="M876" s="417" t="s">
        <v>34</v>
      </c>
      <c r="N876" s="413"/>
      <c r="O876" s="419"/>
      <c r="P876" s="417" t="s">
        <v>34</v>
      </c>
      <c r="Q876" s="418"/>
      <c r="R876" s="416">
        <f t="shared" si="12"/>
        <v>1.5</v>
      </c>
      <c r="S876" s="417" t="s">
        <v>34</v>
      </c>
      <c r="T876" s="413"/>
      <c r="U876" s="563"/>
    </row>
    <row r="877" spans="2:21" s="445" customFormat="1" ht="13.5" hidden="1" outlineLevel="3">
      <c r="B877" s="444"/>
      <c r="C877" s="446"/>
      <c r="D877" s="404" t="s">
        <v>223</v>
      </c>
      <c r="E877" s="463" t="s">
        <v>2259</v>
      </c>
      <c r="F877" s="564" t="s">
        <v>238</v>
      </c>
      <c r="G877" s="446"/>
      <c r="H877" s="449">
        <v>6.3</v>
      </c>
      <c r="I877" s="450" t="s">
        <v>34</v>
      </c>
      <c r="J877" s="446"/>
      <c r="K877" s="446"/>
      <c r="L877" s="449"/>
      <c r="M877" s="450" t="s">
        <v>34</v>
      </c>
      <c r="N877" s="446"/>
      <c r="O877" s="452"/>
      <c r="P877" s="450" t="s">
        <v>34</v>
      </c>
      <c r="Q877" s="451"/>
      <c r="R877" s="449">
        <f t="shared" si="12"/>
        <v>6.3</v>
      </c>
      <c r="S877" s="450" t="s">
        <v>34</v>
      </c>
      <c r="T877" s="446"/>
      <c r="U877" s="565"/>
    </row>
    <row r="878" spans="2:21" s="420" customFormat="1" ht="13.5" hidden="1" outlineLevel="3">
      <c r="B878" s="412"/>
      <c r="C878" s="413"/>
      <c r="D878" s="404" t="s">
        <v>223</v>
      </c>
      <c r="E878" s="462" t="s">
        <v>34</v>
      </c>
      <c r="F878" s="480" t="s">
        <v>2888</v>
      </c>
      <c r="G878" s="413"/>
      <c r="H878" s="416">
        <v>5.75</v>
      </c>
      <c r="I878" s="417" t="s">
        <v>34</v>
      </c>
      <c r="J878" s="413"/>
      <c r="K878" s="413"/>
      <c r="L878" s="416"/>
      <c r="M878" s="417" t="s">
        <v>34</v>
      </c>
      <c r="N878" s="413"/>
      <c r="O878" s="419"/>
      <c r="P878" s="417" t="s">
        <v>34</v>
      </c>
      <c r="Q878" s="418"/>
      <c r="R878" s="416">
        <f t="shared" si="12"/>
        <v>5.75</v>
      </c>
      <c r="S878" s="417" t="s">
        <v>34</v>
      </c>
      <c r="T878" s="413"/>
      <c r="U878" s="563"/>
    </row>
    <row r="879" spans="2:21" s="411" customFormat="1" ht="13.5" hidden="1" outlineLevel="3">
      <c r="B879" s="402"/>
      <c r="C879" s="403"/>
      <c r="D879" s="404" t="s">
        <v>223</v>
      </c>
      <c r="E879" s="407" t="s">
        <v>34</v>
      </c>
      <c r="F879" s="481" t="s">
        <v>2886</v>
      </c>
      <c r="G879" s="403"/>
      <c r="H879" s="407" t="s">
        <v>34</v>
      </c>
      <c r="I879" s="408" t="s">
        <v>34</v>
      </c>
      <c r="J879" s="403"/>
      <c r="K879" s="403"/>
      <c r="L879" s="407"/>
      <c r="M879" s="408" t="s">
        <v>34</v>
      </c>
      <c r="N879" s="403"/>
      <c r="O879" s="410"/>
      <c r="P879" s="408" t="s">
        <v>34</v>
      </c>
      <c r="Q879" s="409"/>
      <c r="R879" s="407" t="e">
        <f aca="true" t="shared" si="13" ref="R879:R942">H879+L879+O879</f>
        <v>#VALUE!</v>
      </c>
      <c r="S879" s="408" t="s">
        <v>34</v>
      </c>
      <c r="T879" s="403"/>
      <c r="U879" s="562"/>
    </row>
    <row r="880" spans="2:21" s="420" customFormat="1" ht="13.5" hidden="1" outlineLevel="3">
      <c r="B880" s="412"/>
      <c r="C880" s="413"/>
      <c r="D880" s="404" t="s">
        <v>223</v>
      </c>
      <c r="E880" s="462" t="s">
        <v>34</v>
      </c>
      <c r="F880" s="480" t="s">
        <v>2246</v>
      </c>
      <c r="G880" s="413"/>
      <c r="H880" s="416">
        <v>3.5</v>
      </c>
      <c r="I880" s="417" t="s">
        <v>34</v>
      </c>
      <c r="J880" s="413"/>
      <c r="K880" s="413"/>
      <c r="L880" s="416"/>
      <c r="M880" s="417" t="s">
        <v>34</v>
      </c>
      <c r="N880" s="413"/>
      <c r="O880" s="419"/>
      <c r="P880" s="417" t="s">
        <v>34</v>
      </c>
      <c r="Q880" s="418"/>
      <c r="R880" s="416">
        <f t="shared" si="13"/>
        <v>3.5</v>
      </c>
      <c r="S880" s="417" t="s">
        <v>34</v>
      </c>
      <c r="T880" s="413"/>
      <c r="U880" s="563"/>
    </row>
    <row r="881" spans="2:21" s="445" customFormat="1" ht="13.5" hidden="1" outlineLevel="3">
      <c r="B881" s="444"/>
      <c r="C881" s="446"/>
      <c r="D881" s="404" t="s">
        <v>223</v>
      </c>
      <c r="E881" s="463" t="s">
        <v>2260</v>
      </c>
      <c r="F881" s="564" t="s">
        <v>238</v>
      </c>
      <c r="G881" s="446"/>
      <c r="H881" s="449">
        <v>9.25</v>
      </c>
      <c r="I881" s="450" t="s">
        <v>34</v>
      </c>
      <c r="J881" s="446"/>
      <c r="K881" s="446"/>
      <c r="L881" s="449"/>
      <c r="M881" s="450" t="s">
        <v>34</v>
      </c>
      <c r="N881" s="446"/>
      <c r="O881" s="452"/>
      <c r="P881" s="450" t="s">
        <v>34</v>
      </c>
      <c r="Q881" s="451"/>
      <c r="R881" s="449">
        <f t="shared" si="13"/>
        <v>9.25</v>
      </c>
      <c r="S881" s="450" t="s">
        <v>34</v>
      </c>
      <c r="T881" s="446"/>
      <c r="U881" s="565"/>
    </row>
    <row r="882" spans="2:21" s="320" customFormat="1" ht="22.5" customHeight="1" outlineLevel="2" collapsed="1">
      <c r="B882" s="321"/>
      <c r="C882" s="453" t="s">
        <v>1132</v>
      </c>
      <c r="D882" s="453" t="s">
        <v>316</v>
      </c>
      <c r="E882" s="472" t="s">
        <v>2889</v>
      </c>
      <c r="F882" s="570" t="s">
        <v>2890</v>
      </c>
      <c r="G882" s="456" t="s">
        <v>366</v>
      </c>
      <c r="H882" s="457">
        <v>9.528</v>
      </c>
      <c r="I882" s="458">
        <v>4479.2</v>
      </c>
      <c r="J882" s="571">
        <f>ROUND(I882*H882,2)</f>
        <v>42677.82</v>
      </c>
      <c r="K882" s="571"/>
      <c r="L882" s="457"/>
      <c r="M882" s="458">
        <v>4479.2</v>
      </c>
      <c r="N882" s="615">
        <f>ROUND(M882*L882,2)</f>
        <v>0</v>
      </c>
      <c r="O882" s="460"/>
      <c r="P882" s="458">
        <v>4479.2</v>
      </c>
      <c r="Q882" s="459">
        <f>ROUND(P882*O882,2)</f>
        <v>0</v>
      </c>
      <c r="R882" s="603">
        <f t="shared" si="13"/>
        <v>9.528</v>
      </c>
      <c r="S882" s="458">
        <v>4479.2</v>
      </c>
      <c r="T882" s="571">
        <f>ROUND(S882*R882,2)</f>
        <v>42677.82</v>
      </c>
      <c r="U882" s="548"/>
    </row>
    <row r="883" spans="2:21" s="420" customFormat="1" ht="13.5" hidden="1" outlineLevel="3">
      <c r="B883" s="412"/>
      <c r="C883" s="413"/>
      <c r="D883" s="404" t="s">
        <v>223</v>
      </c>
      <c r="E883" s="462" t="s">
        <v>34</v>
      </c>
      <c r="F883" s="480" t="s">
        <v>2891</v>
      </c>
      <c r="G883" s="413"/>
      <c r="H883" s="416">
        <v>9.528</v>
      </c>
      <c r="I883" s="417" t="s">
        <v>34</v>
      </c>
      <c r="J883" s="413"/>
      <c r="K883" s="413"/>
      <c r="L883" s="416"/>
      <c r="M883" s="417" t="s">
        <v>34</v>
      </c>
      <c r="N883" s="413"/>
      <c r="O883" s="419"/>
      <c r="P883" s="417" t="s">
        <v>34</v>
      </c>
      <c r="Q883" s="418"/>
      <c r="R883" s="416">
        <f t="shared" si="13"/>
        <v>9.528</v>
      </c>
      <c r="S883" s="417" t="s">
        <v>34</v>
      </c>
      <c r="T883" s="413"/>
      <c r="U883" s="563"/>
    </row>
    <row r="884" spans="2:21" s="320" customFormat="1" ht="22.5" customHeight="1" outlineLevel="2" collapsed="1">
      <c r="B884" s="321"/>
      <c r="C884" s="394" t="s">
        <v>1136</v>
      </c>
      <c r="D884" s="394" t="s">
        <v>218</v>
      </c>
      <c r="E884" s="461" t="s">
        <v>2892</v>
      </c>
      <c r="F884" s="479" t="s">
        <v>2893</v>
      </c>
      <c r="G884" s="397" t="s">
        <v>1005</v>
      </c>
      <c r="H884" s="398">
        <v>1</v>
      </c>
      <c r="I884" s="399">
        <v>2577.4</v>
      </c>
      <c r="J884" s="561">
        <f>ROUND(I884*H884,2)</f>
        <v>2577.4</v>
      </c>
      <c r="K884" s="561"/>
      <c r="L884" s="398"/>
      <c r="M884" s="399">
        <v>2577.4</v>
      </c>
      <c r="N884" s="613">
        <f>ROUND(M884*L884,2)</f>
        <v>0</v>
      </c>
      <c r="O884" s="401"/>
      <c r="P884" s="399">
        <v>2577.4</v>
      </c>
      <c r="Q884" s="400">
        <f>ROUND(P884*O884,2)</f>
        <v>0</v>
      </c>
      <c r="R884" s="601">
        <f t="shared" si="13"/>
        <v>1</v>
      </c>
      <c r="S884" s="399">
        <v>2577.4</v>
      </c>
      <c r="T884" s="561">
        <f>ROUND(S884*R884,2)</f>
        <v>2577.4</v>
      </c>
      <c r="U884" s="548"/>
    </row>
    <row r="885" spans="2:21" s="420" customFormat="1" ht="13.5" hidden="1" outlineLevel="3">
      <c r="B885" s="412"/>
      <c r="C885" s="413"/>
      <c r="D885" s="404" t="s">
        <v>223</v>
      </c>
      <c r="E885" s="462" t="s">
        <v>34</v>
      </c>
      <c r="F885" s="480" t="s">
        <v>1952</v>
      </c>
      <c r="G885" s="413"/>
      <c r="H885" s="416">
        <v>1</v>
      </c>
      <c r="I885" s="417" t="s">
        <v>34</v>
      </c>
      <c r="J885" s="413"/>
      <c r="K885" s="413"/>
      <c r="L885" s="416"/>
      <c r="M885" s="417" t="s">
        <v>34</v>
      </c>
      <c r="N885" s="413"/>
      <c r="O885" s="419"/>
      <c r="P885" s="417" t="s">
        <v>34</v>
      </c>
      <c r="Q885" s="418"/>
      <c r="R885" s="416">
        <f t="shared" si="13"/>
        <v>1</v>
      </c>
      <c r="S885" s="417" t="s">
        <v>34</v>
      </c>
      <c r="T885" s="413"/>
      <c r="U885" s="563"/>
    </row>
    <row r="886" spans="2:21" s="320" customFormat="1" ht="44.25" customHeight="1" outlineLevel="2" collapsed="1">
      <c r="B886" s="321"/>
      <c r="C886" s="394" t="s">
        <v>1143</v>
      </c>
      <c r="D886" s="394" t="s">
        <v>218</v>
      </c>
      <c r="E886" s="461" t="s">
        <v>1950</v>
      </c>
      <c r="F886" s="479" t="s">
        <v>2894</v>
      </c>
      <c r="G886" s="397" t="s">
        <v>1005</v>
      </c>
      <c r="H886" s="398">
        <v>1</v>
      </c>
      <c r="I886" s="399">
        <v>16021.8</v>
      </c>
      <c r="J886" s="561">
        <f>ROUND(I886*H886,2)</f>
        <v>16021.8</v>
      </c>
      <c r="K886" s="561"/>
      <c r="L886" s="398"/>
      <c r="M886" s="399">
        <v>16021.8</v>
      </c>
      <c r="N886" s="613">
        <f>ROUND(M886*L886,2)</f>
        <v>0</v>
      </c>
      <c r="O886" s="401"/>
      <c r="P886" s="399">
        <v>16021.8</v>
      </c>
      <c r="Q886" s="400">
        <f>ROUND(P886*O886,2)</f>
        <v>0</v>
      </c>
      <c r="R886" s="601">
        <f t="shared" si="13"/>
        <v>1</v>
      </c>
      <c r="S886" s="399">
        <v>16021.8</v>
      </c>
      <c r="T886" s="561">
        <f>ROUND(S886*R886,2)</f>
        <v>16021.8</v>
      </c>
      <c r="U886" s="548"/>
    </row>
    <row r="887" spans="2:21" s="420" customFormat="1" ht="13.5" hidden="1" outlineLevel="3">
      <c r="B887" s="412"/>
      <c r="C887" s="413"/>
      <c r="D887" s="404" t="s">
        <v>223</v>
      </c>
      <c r="E887" s="462" t="s">
        <v>34</v>
      </c>
      <c r="F887" s="480" t="s">
        <v>1952</v>
      </c>
      <c r="G887" s="413"/>
      <c r="H887" s="416">
        <v>1</v>
      </c>
      <c r="I887" s="417" t="s">
        <v>34</v>
      </c>
      <c r="J887" s="413"/>
      <c r="K887" s="413"/>
      <c r="L887" s="416"/>
      <c r="M887" s="417" t="s">
        <v>34</v>
      </c>
      <c r="N887" s="413"/>
      <c r="O887" s="419"/>
      <c r="P887" s="417" t="s">
        <v>34</v>
      </c>
      <c r="Q887" s="418"/>
      <c r="R887" s="416">
        <f t="shared" si="13"/>
        <v>1</v>
      </c>
      <c r="S887" s="417" t="s">
        <v>34</v>
      </c>
      <c r="T887" s="413"/>
      <c r="U887" s="563"/>
    </row>
    <row r="888" spans="2:21" s="320" customFormat="1" ht="22.5" customHeight="1" outlineLevel="2">
      <c r="B888" s="321"/>
      <c r="C888" s="394" t="s">
        <v>1151</v>
      </c>
      <c r="D888" s="394" t="s">
        <v>218</v>
      </c>
      <c r="E888" s="461" t="s">
        <v>1781</v>
      </c>
      <c r="F888" s="479" t="s">
        <v>1782</v>
      </c>
      <c r="G888" s="397" t="s">
        <v>1005</v>
      </c>
      <c r="H888" s="398">
        <v>5</v>
      </c>
      <c r="I888" s="399">
        <v>1671.8</v>
      </c>
      <c r="J888" s="561">
        <f>ROUND(I888*H888,2)</f>
        <v>8359</v>
      </c>
      <c r="K888" s="561"/>
      <c r="L888" s="398"/>
      <c r="M888" s="399">
        <v>1671.8</v>
      </c>
      <c r="N888" s="613">
        <f>ROUND(M888*L888,2)</f>
        <v>0</v>
      </c>
      <c r="O888" s="401"/>
      <c r="P888" s="399">
        <v>1671.8</v>
      </c>
      <c r="Q888" s="400">
        <f>ROUND(P888*O888,2)</f>
        <v>0</v>
      </c>
      <c r="R888" s="601">
        <f t="shared" si="13"/>
        <v>5</v>
      </c>
      <c r="S888" s="399">
        <v>1671.8</v>
      </c>
      <c r="T888" s="561">
        <f>ROUND(S888*R888,2)</f>
        <v>8359</v>
      </c>
      <c r="U888" s="548"/>
    </row>
    <row r="889" spans="2:21" s="320" customFormat="1" ht="31.5" customHeight="1" outlineLevel="2">
      <c r="B889" s="321"/>
      <c r="C889" s="394" t="s">
        <v>1156</v>
      </c>
      <c r="D889" s="394" t="s">
        <v>218</v>
      </c>
      <c r="E889" s="461" t="s">
        <v>2895</v>
      </c>
      <c r="F889" s="479" t="s">
        <v>2896</v>
      </c>
      <c r="G889" s="397" t="s">
        <v>366</v>
      </c>
      <c r="H889" s="398">
        <v>29</v>
      </c>
      <c r="I889" s="399">
        <v>1114.6</v>
      </c>
      <c r="J889" s="561">
        <f>ROUND(I889*H889,2)</f>
        <v>32323.4</v>
      </c>
      <c r="K889" s="561"/>
      <c r="L889" s="398"/>
      <c r="M889" s="399">
        <v>1114.6</v>
      </c>
      <c r="N889" s="613">
        <f>ROUND(M889*L889,2)</f>
        <v>0</v>
      </c>
      <c r="O889" s="401"/>
      <c r="P889" s="399">
        <v>1114.6</v>
      </c>
      <c r="Q889" s="400">
        <f>ROUND(P889*O889,2)</f>
        <v>0</v>
      </c>
      <c r="R889" s="601">
        <f t="shared" si="13"/>
        <v>29</v>
      </c>
      <c r="S889" s="399">
        <v>1114.6</v>
      </c>
      <c r="T889" s="561">
        <f>ROUND(S889*R889,2)</f>
        <v>32323.4</v>
      </c>
      <c r="U889" s="548"/>
    </row>
    <row r="890" spans="2:21" s="320" customFormat="1" ht="22.5" customHeight="1" outlineLevel="2" collapsed="1">
      <c r="B890" s="321"/>
      <c r="C890" s="394" t="s">
        <v>1160</v>
      </c>
      <c r="D890" s="394" t="s">
        <v>218</v>
      </c>
      <c r="E890" s="461" t="s">
        <v>1975</v>
      </c>
      <c r="F890" s="479" t="s">
        <v>1976</v>
      </c>
      <c r="G890" s="397" t="s">
        <v>221</v>
      </c>
      <c r="H890" s="398">
        <v>1.057</v>
      </c>
      <c r="I890" s="399">
        <v>9473.8</v>
      </c>
      <c r="J890" s="561">
        <f>ROUND(I890*H890,2)</f>
        <v>10013.81</v>
      </c>
      <c r="K890" s="561"/>
      <c r="L890" s="398"/>
      <c r="M890" s="399">
        <v>9473.8</v>
      </c>
      <c r="N890" s="613">
        <f>ROUND(M890*L890,2)</f>
        <v>0</v>
      </c>
      <c r="O890" s="401"/>
      <c r="P890" s="399">
        <v>9473.8</v>
      </c>
      <c r="Q890" s="400">
        <f>ROUND(P890*O890,2)</f>
        <v>0</v>
      </c>
      <c r="R890" s="601">
        <f t="shared" si="13"/>
        <v>1.057</v>
      </c>
      <c r="S890" s="399">
        <v>9473.8</v>
      </c>
      <c r="T890" s="561">
        <f>ROUND(S890*R890,2)</f>
        <v>10013.81</v>
      </c>
      <c r="U890" s="548"/>
    </row>
    <row r="891" spans="2:21" s="411" customFormat="1" ht="13.5" hidden="1" outlineLevel="3">
      <c r="B891" s="402"/>
      <c r="C891" s="403"/>
      <c r="D891" s="404" t="s">
        <v>223</v>
      </c>
      <c r="E891" s="407" t="s">
        <v>34</v>
      </c>
      <c r="F891" s="481" t="s">
        <v>2897</v>
      </c>
      <c r="G891" s="403"/>
      <c r="H891" s="407" t="s">
        <v>34</v>
      </c>
      <c r="I891" s="408" t="s">
        <v>34</v>
      </c>
      <c r="J891" s="403"/>
      <c r="K891" s="403"/>
      <c r="L891" s="407"/>
      <c r="M891" s="408" t="s">
        <v>34</v>
      </c>
      <c r="N891" s="403"/>
      <c r="O891" s="410"/>
      <c r="P891" s="408" t="s">
        <v>34</v>
      </c>
      <c r="Q891" s="409"/>
      <c r="R891" s="407" t="e">
        <f t="shared" si="13"/>
        <v>#VALUE!</v>
      </c>
      <c r="S891" s="408" t="s">
        <v>34</v>
      </c>
      <c r="T891" s="403"/>
      <c r="U891" s="562"/>
    </row>
    <row r="892" spans="2:21" s="411" customFormat="1" ht="13.5" hidden="1" outlineLevel="3">
      <c r="B892" s="402"/>
      <c r="C892" s="403"/>
      <c r="D892" s="404" t="s">
        <v>223</v>
      </c>
      <c r="E892" s="407" t="s">
        <v>34</v>
      </c>
      <c r="F892" s="481" t="s">
        <v>2898</v>
      </c>
      <c r="G892" s="403"/>
      <c r="H892" s="407" t="s">
        <v>34</v>
      </c>
      <c r="I892" s="408" t="s">
        <v>34</v>
      </c>
      <c r="J892" s="403"/>
      <c r="K892" s="403"/>
      <c r="L892" s="407"/>
      <c r="M892" s="408" t="s">
        <v>34</v>
      </c>
      <c r="N892" s="403"/>
      <c r="O892" s="410"/>
      <c r="P892" s="408" t="s">
        <v>34</v>
      </c>
      <c r="Q892" s="409"/>
      <c r="R892" s="407" t="e">
        <f t="shared" si="13"/>
        <v>#VALUE!</v>
      </c>
      <c r="S892" s="408" t="s">
        <v>34</v>
      </c>
      <c r="T892" s="403"/>
      <c r="U892" s="562"/>
    </row>
    <row r="893" spans="2:21" s="420" customFormat="1" ht="13.5" hidden="1" outlineLevel="3">
      <c r="B893" s="412"/>
      <c r="C893" s="413"/>
      <c r="D893" s="404" t="s">
        <v>223</v>
      </c>
      <c r="E893" s="462" t="s">
        <v>34</v>
      </c>
      <c r="F893" s="480" t="s">
        <v>2899</v>
      </c>
      <c r="G893" s="413"/>
      <c r="H893" s="416">
        <v>1.057</v>
      </c>
      <c r="I893" s="417" t="s">
        <v>34</v>
      </c>
      <c r="J893" s="413"/>
      <c r="K893" s="413"/>
      <c r="L893" s="416"/>
      <c r="M893" s="417" t="s">
        <v>34</v>
      </c>
      <c r="N893" s="413"/>
      <c r="O893" s="419"/>
      <c r="P893" s="417" t="s">
        <v>34</v>
      </c>
      <c r="Q893" s="418"/>
      <c r="R893" s="416">
        <f t="shared" si="13"/>
        <v>1.057</v>
      </c>
      <c r="S893" s="417" t="s">
        <v>34</v>
      </c>
      <c r="T893" s="413"/>
      <c r="U893" s="563"/>
    </row>
    <row r="894" spans="2:21" s="320" customFormat="1" ht="22.5" customHeight="1" outlineLevel="2" collapsed="1">
      <c r="B894" s="321"/>
      <c r="C894" s="394" t="s">
        <v>1165</v>
      </c>
      <c r="D894" s="394" t="s">
        <v>218</v>
      </c>
      <c r="E894" s="461" t="s">
        <v>1980</v>
      </c>
      <c r="F894" s="479" t="s">
        <v>2900</v>
      </c>
      <c r="G894" s="397" t="s">
        <v>221</v>
      </c>
      <c r="H894" s="398">
        <v>15.48</v>
      </c>
      <c r="I894" s="399">
        <v>2925.7</v>
      </c>
      <c r="J894" s="561">
        <f>ROUND(I894*H894,2)</f>
        <v>45289.84</v>
      </c>
      <c r="K894" s="561"/>
      <c r="L894" s="398"/>
      <c r="M894" s="399">
        <v>2925.7</v>
      </c>
      <c r="N894" s="613">
        <f>ROUND(M894*L894,2)</f>
        <v>0</v>
      </c>
      <c r="O894" s="401"/>
      <c r="P894" s="399">
        <v>2925.7</v>
      </c>
      <c r="Q894" s="400">
        <f>ROUND(P894*O894,2)</f>
        <v>0</v>
      </c>
      <c r="R894" s="601">
        <f t="shared" si="13"/>
        <v>15.48</v>
      </c>
      <c r="S894" s="399">
        <v>2925.7</v>
      </c>
      <c r="T894" s="561">
        <f>ROUND(S894*R894,2)</f>
        <v>45289.84</v>
      </c>
      <c r="U894" s="548"/>
    </row>
    <row r="895" spans="2:21" s="411" customFormat="1" ht="13.5" hidden="1" outlineLevel="3">
      <c r="B895" s="402"/>
      <c r="C895" s="403"/>
      <c r="D895" s="404" t="s">
        <v>223</v>
      </c>
      <c r="E895" s="407" t="s">
        <v>34</v>
      </c>
      <c r="F895" s="481" t="s">
        <v>2901</v>
      </c>
      <c r="G895" s="403"/>
      <c r="H895" s="407" t="s">
        <v>34</v>
      </c>
      <c r="I895" s="408" t="s">
        <v>34</v>
      </c>
      <c r="J895" s="403"/>
      <c r="K895" s="403"/>
      <c r="L895" s="407"/>
      <c r="M895" s="408" t="s">
        <v>34</v>
      </c>
      <c r="N895" s="403"/>
      <c r="O895" s="410"/>
      <c r="P895" s="408" t="s">
        <v>34</v>
      </c>
      <c r="Q895" s="409"/>
      <c r="R895" s="407" t="e">
        <f t="shared" si="13"/>
        <v>#VALUE!</v>
      </c>
      <c r="S895" s="408" t="s">
        <v>34</v>
      </c>
      <c r="T895" s="403"/>
      <c r="U895" s="562"/>
    </row>
    <row r="896" spans="2:21" s="420" customFormat="1" ht="13.5" hidden="1" outlineLevel="3">
      <c r="B896" s="412"/>
      <c r="C896" s="413"/>
      <c r="D896" s="404" t="s">
        <v>223</v>
      </c>
      <c r="E896" s="462" t="s">
        <v>34</v>
      </c>
      <c r="F896" s="480" t="s">
        <v>2902</v>
      </c>
      <c r="G896" s="413"/>
      <c r="H896" s="416">
        <v>2.52</v>
      </c>
      <c r="I896" s="417" t="s">
        <v>34</v>
      </c>
      <c r="J896" s="413"/>
      <c r="K896" s="413"/>
      <c r="L896" s="416"/>
      <c r="M896" s="417" t="s">
        <v>34</v>
      </c>
      <c r="N896" s="413"/>
      <c r="O896" s="419"/>
      <c r="P896" s="417" t="s">
        <v>34</v>
      </c>
      <c r="Q896" s="418"/>
      <c r="R896" s="416">
        <f t="shared" si="13"/>
        <v>2.52</v>
      </c>
      <c r="S896" s="417" t="s">
        <v>34</v>
      </c>
      <c r="T896" s="413"/>
      <c r="U896" s="563"/>
    </row>
    <row r="897" spans="2:21" s="420" customFormat="1" ht="13.5" hidden="1" outlineLevel="3">
      <c r="B897" s="412"/>
      <c r="C897" s="413"/>
      <c r="D897" s="404" t="s">
        <v>223</v>
      </c>
      <c r="E897" s="462" t="s">
        <v>34</v>
      </c>
      <c r="F897" s="480" t="s">
        <v>2903</v>
      </c>
      <c r="G897" s="413"/>
      <c r="H897" s="416">
        <v>6.72</v>
      </c>
      <c r="I897" s="417" t="s">
        <v>34</v>
      </c>
      <c r="J897" s="413"/>
      <c r="K897" s="413"/>
      <c r="L897" s="416"/>
      <c r="M897" s="417" t="s">
        <v>34</v>
      </c>
      <c r="N897" s="413"/>
      <c r="O897" s="419"/>
      <c r="P897" s="417" t="s">
        <v>34</v>
      </c>
      <c r="Q897" s="418"/>
      <c r="R897" s="416">
        <f t="shared" si="13"/>
        <v>6.72</v>
      </c>
      <c r="S897" s="417" t="s">
        <v>34</v>
      </c>
      <c r="T897" s="413"/>
      <c r="U897" s="563"/>
    </row>
    <row r="898" spans="2:21" s="420" customFormat="1" ht="13.5" hidden="1" outlineLevel="3">
      <c r="B898" s="412"/>
      <c r="C898" s="413"/>
      <c r="D898" s="404" t="s">
        <v>223</v>
      </c>
      <c r="E898" s="462" t="s">
        <v>34</v>
      </c>
      <c r="F898" s="480" t="s">
        <v>2904</v>
      </c>
      <c r="G898" s="413"/>
      <c r="H898" s="416">
        <v>6.24</v>
      </c>
      <c r="I898" s="417" t="s">
        <v>34</v>
      </c>
      <c r="J898" s="413"/>
      <c r="K898" s="413"/>
      <c r="L898" s="416"/>
      <c r="M898" s="417" t="s">
        <v>34</v>
      </c>
      <c r="N898" s="413"/>
      <c r="O898" s="419"/>
      <c r="P898" s="417" t="s">
        <v>34</v>
      </c>
      <c r="Q898" s="418"/>
      <c r="R898" s="416">
        <f t="shared" si="13"/>
        <v>6.24</v>
      </c>
      <c r="S898" s="417" t="s">
        <v>34</v>
      </c>
      <c r="T898" s="413"/>
      <c r="U898" s="563"/>
    </row>
    <row r="899" spans="2:21" s="429" customFormat="1" ht="13.5" hidden="1" outlineLevel="3">
      <c r="B899" s="421"/>
      <c r="C899" s="422"/>
      <c r="D899" s="404" t="s">
        <v>223</v>
      </c>
      <c r="E899" s="464" t="s">
        <v>34</v>
      </c>
      <c r="F899" s="566" t="s">
        <v>227</v>
      </c>
      <c r="G899" s="422"/>
      <c r="H899" s="425">
        <v>15.48</v>
      </c>
      <c r="I899" s="426" t="s">
        <v>34</v>
      </c>
      <c r="J899" s="422"/>
      <c r="K899" s="422"/>
      <c r="L899" s="425"/>
      <c r="M899" s="426" t="s">
        <v>34</v>
      </c>
      <c r="N899" s="422"/>
      <c r="O899" s="428"/>
      <c r="P899" s="426" t="s">
        <v>34</v>
      </c>
      <c r="Q899" s="427"/>
      <c r="R899" s="425">
        <f t="shared" si="13"/>
        <v>15.48</v>
      </c>
      <c r="S899" s="426" t="s">
        <v>34</v>
      </c>
      <c r="T899" s="422"/>
      <c r="U899" s="567"/>
    </row>
    <row r="900" spans="2:21" s="320" customFormat="1" ht="22.5" customHeight="1" outlineLevel="2" collapsed="1">
      <c r="B900" s="321"/>
      <c r="C900" s="394" t="s">
        <v>1168</v>
      </c>
      <c r="D900" s="394" t="s">
        <v>218</v>
      </c>
      <c r="E900" s="461" t="s">
        <v>1987</v>
      </c>
      <c r="F900" s="479" t="s">
        <v>2905</v>
      </c>
      <c r="G900" s="397" t="s">
        <v>221</v>
      </c>
      <c r="H900" s="398">
        <v>17.966</v>
      </c>
      <c r="I900" s="399">
        <v>3622.3</v>
      </c>
      <c r="J900" s="561">
        <f>ROUND(I900*H900,2)</f>
        <v>65078.24</v>
      </c>
      <c r="K900" s="561"/>
      <c r="L900" s="398"/>
      <c r="M900" s="399">
        <v>3622.3</v>
      </c>
      <c r="N900" s="613">
        <f>ROUND(M900*L900,2)</f>
        <v>0</v>
      </c>
      <c r="O900" s="401"/>
      <c r="P900" s="399">
        <v>3622.3</v>
      </c>
      <c r="Q900" s="400">
        <f>ROUND(P900*O900,2)</f>
        <v>0</v>
      </c>
      <c r="R900" s="601">
        <f t="shared" si="13"/>
        <v>17.966</v>
      </c>
      <c r="S900" s="399">
        <v>3622.3</v>
      </c>
      <c r="T900" s="561">
        <f>ROUND(S900*R900,2)</f>
        <v>65078.24</v>
      </c>
      <c r="U900" s="548"/>
    </row>
    <row r="901" spans="2:21" s="411" customFormat="1" ht="13.5" hidden="1" outlineLevel="3">
      <c r="B901" s="402"/>
      <c r="C901" s="403"/>
      <c r="D901" s="404" t="s">
        <v>223</v>
      </c>
      <c r="E901" s="407" t="s">
        <v>34</v>
      </c>
      <c r="F901" s="481" t="s">
        <v>2906</v>
      </c>
      <c r="G901" s="403"/>
      <c r="H901" s="407" t="s">
        <v>34</v>
      </c>
      <c r="I901" s="408" t="s">
        <v>34</v>
      </c>
      <c r="J901" s="403"/>
      <c r="K901" s="403"/>
      <c r="L901" s="407"/>
      <c r="M901" s="408" t="s">
        <v>34</v>
      </c>
      <c r="N901" s="403"/>
      <c r="O901" s="410"/>
      <c r="P901" s="408" t="s">
        <v>34</v>
      </c>
      <c r="Q901" s="409"/>
      <c r="R901" s="407" t="e">
        <f t="shared" si="13"/>
        <v>#VALUE!</v>
      </c>
      <c r="S901" s="408" t="s">
        <v>34</v>
      </c>
      <c r="T901" s="403"/>
      <c r="U901" s="562"/>
    </row>
    <row r="902" spans="2:21" s="420" customFormat="1" ht="13.5" hidden="1" outlineLevel="3">
      <c r="B902" s="412"/>
      <c r="C902" s="413"/>
      <c r="D902" s="404" t="s">
        <v>223</v>
      </c>
      <c r="E902" s="462" t="s">
        <v>34</v>
      </c>
      <c r="F902" s="480" t="s">
        <v>2907</v>
      </c>
      <c r="G902" s="413"/>
      <c r="H902" s="416">
        <v>0.848</v>
      </c>
      <c r="I902" s="417" t="s">
        <v>34</v>
      </c>
      <c r="J902" s="413"/>
      <c r="K902" s="413"/>
      <c r="L902" s="416"/>
      <c r="M902" s="417" t="s">
        <v>34</v>
      </c>
      <c r="N902" s="413"/>
      <c r="O902" s="419"/>
      <c r="P902" s="417" t="s">
        <v>34</v>
      </c>
      <c r="Q902" s="418"/>
      <c r="R902" s="416">
        <f t="shared" si="13"/>
        <v>0.848</v>
      </c>
      <c r="S902" s="417" t="s">
        <v>34</v>
      </c>
      <c r="T902" s="413"/>
      <c r="U902" s="563"/>
    </row>
    <row r="903" spans="2:21" s="420" customFormat="1" ht="13.5" hidden="1" outlineLevel="3">
      <c r="B903" s="412"/>
      <c r="C903" s="413"/>
      <c r="D903" s="404" t="s">
        <v>223</v>
      </c>
      <c r="E903" s="462" t="s">
        <v>34</v>
      </c>
      <c r="F903" s="480" t="s">
        <v>2908</v>
      </c>
      <c r="G903" s="413"/>
      <c r="H903" s="416">
        <v>2.301</v>
      </c>
      <c r="I903" s="417" t="s">
        <v>34</v>
      </c>
      <c r="J903" s="413"/>
      <c r="K903" s="413"/>
      <c r="L903" s="416"/>
      <c r="M903" s="417" t="s">
        <v>34</v>
      </c>
      <c r="N903" s="413"/>
      <c r="O903" s="419"/>
      <c r="P903" s="417" t="s">
        <v>34</v>
      </c>
      <c r="Q903" s="418"/>
      <c r="R903" s="416">
        <f t="shared" si="13"/>
        <v>2.301</v>
      </c>
      <c r="S903" s="417" t="s">
        <v>34</v>
      </c>
      <c r="T903" s="413"/>
      <c r="U903" s="563"/>
    </row>
    <row r="904" spans="2:21" s="420" customFormat="1" ht="13.5" hidden="1" outlineLevel="3">
      <c r="B904" s="412"/>
      <c r="C904" s="413"/>
      <c r="D904" s="404" t="s">
        <v>223</v>
      </c>
      <c r="E904" s="462" t="s">
        <v>34</v>
      </c>
      <c r="F904" s="480" t="s">
        <v>2909</v>
      </c>
      <c r="G904" s="413"/>
      <c r="H904" s="416">
        <v>0.675</v>
      </c>
      <c r="I904" s="417" t="s">
        <v>34</v>
      </c>
      <c r="J904" s="413"/>
      <c r="K904" s="413"/>
      <c r="L904" s="416"/>
      <c r="M904" s="417" t="s">
        <v>34</v>
      </c>
      <c r="N904" s="413"/>
      <c r="O904" s="419"/>
      <c r="P904" s="417" t="s">
        <v>34</v>
      </c>
      <c r="Q904" s="418"/>
      <c r="R904" s="416">
        <f t="shared" si="13"/>
        <v>0.675</v>
      </c>
      <c r="S904" s="417" t="s">
        <v>34</v>
      </c>
      <c r="T904" s="413"/>
      <c r="U904" s="563"/>
    </row>
    <row r="905" spans="2:21" s="420" customFormat="1" ht="13.5" hidden="1" outlineLevel="3">
      <c r="B905" s="412"/>
      <c r="C905" s="413"/>
      <c r="D905" s="404" t="s">
        <v>223</v>
      </c>
      <c r="E905" s="462" t="s">
        <v>34</v>
      </c>
      <c r="F905" s="480" t="s">
        <v>2910</v>
      </c>
      <c r="G905" s="413"/>
      <c r="H905" s="416">
        <v>1.81</v>
      </c>
      <c r="I905" s="417" t="s">
        <v>34</v>
      </c>
      <c r="J905" s="413"/>
      <c r="K905" s="413"/>
      <c r="L905" s="416"/>
      <c r="M905" s="417" t="s">
        <v>34</v>
      </c>
      <c r="N905" s="413"/>
      <c r="O905" s="419"/>
      <c r="P905" s="417" t="s">
        <v>34</v>
      </c>
      <c r="Q905" s="418"/>
      <c r="R905" s="416">
        <f t="shared" si="13"/>
        <v>1.81</v>
      </c>
      <c r="S905" s="417" t="s">
        <v>34</v>
      </c>
      <c r="T905" s="413"/>
      <c r="U905" s="563"/>
    </row>
    <row r="906" spans="2:21" s="420" customFormat="1" ht="13.5" hidden="1" outlineLevel="3">
      <c r="B906" s="412"/>
      <c r="C906" s="413"/>
      <c r="D906" s="404" t="s">
        <v>223</v>
      </c>
      <c r="E906" s="462" t="s">
        <v>34</v>
      </c>
      <c r="F906" s="480" t="s">
        <v>2911</v>
      </c>
      <c r="G906" s="413"/>
      <c r="H906" s="416">
        <v>12.332</v>
      </c>
      <c r="I906" s="417" t="s">
        <v>34</v>
      </c>
      <c r="J906" s="413"/>
      <c r="K906" s="413"/>
      <c r="L906" s="416"/>
      <c r="M906" s="417" t="s">
        <v>34</v>
      </c>
      <c r="N906" s="413"/>
      <c r="O906" s="419"/>
      <c r="P906" s="417" t="s">
        <v>34</v>
      </c>
      <c r="Q906" s="418"/>
      <c r="R906" s="416">
        <f t="shared" si="13"/>
        <v>12.332</v>
      </c>
      <c r="S906" s="417" t="s">
        <v>34</v>
      </c>
      <c r="T906" s="413"/>
      <c r="U906" s="563"/>
    </row>
    <row r="907" spans="2:21" s="429" customFormat="1" ht="13.5" hidden="1" outlineLevel="3">
      <c r="B907" s="421"/>
      <c r="C907" s="422"/>
      <c r="D907" s="404" t="s">
        <v>223</v>
      </c>
      <c r="E907" s="464" t="s">
        <v>34</v>
      </c>
      <c r="F907" s="566" t="s">
        <v>227</v>
      </c>
      <c r="G907" s="422"/>
      <c r="H907" s="425">
        <v>17.966</v>
      </c>
      <c r="I907" s="426" t="s">
        <v>34</v>
      </c>
      <c r="J907" s="422"/>
      <c r="K907" s="422"/>
      <c r="L907" s="425"/>
      <c r="M907" s="426" t="s">
        <v>34</v>
      </c>
      <c r="N907" s="422"/>
      <c r="O907" s="428"/>
      <c r="P907" s="426" t="s">
        <v>34</v>
      </c>
      <c r="Q907" s="427"/>
      <c r="R907" s="425">
        <f t="shared" si="13"/>
        <v>17.966</v>
      </c>
      <c r="S907" s="426" t="s">
        <v>34</v>
      </c>
      <c r="T907" s="422"/>
      <c r="U907" s="567"/>
    </row>
    <row r="908" spans="2:21" s="320" customFormat="1" ht="22.5" customHeight="1" outlineLevel="2" collapsed="1">
      <c r="B908" s="321"/>
      <c r="C908" s="394" t="s">
        <v>1172</v>
      </c>
      <c r="D908" s="394" t="s">
        <v>218</v>
      </c>
      <c r="E908" s="461" t="s">
        <v>1864</v>
      </c>
      <c r="F908" s="479" t="s">
        <v>1865</v>
      </c>
      <c r="G908" s="397" t="s">
        <v>265</v>
      </c>
      <c r="H908" s="398">
        <v>5.45</v>
      </c>
      <c r="I908" s="399">
        <v>1253.9</v>
      </c>
      <c r="J908" s="561">
        <f>ROUND(I908*H908,2)</f>
        <v>6833.76</v>
      </c>
      <c r="K908" s="561"/>
      <c r="L908" s="398"/>
      <c r="M908" s="399">
        <v>1253.9</v>
      </c>
      <c r="N908" s="613">
        <f>ROUND(M908*L908,2)</f>
        <v>0</v>
      </c>
      <c r="O908" s="401"/>
      <c r="P908" s="399">
        <v>1253.9</v>
      </c>
      <c r="Q908" s="400">
        <f>ROUND(P908*O908,2)</f>
        <v>0</v>
      </c>
      <c r="R908" s="601">
        <f t="shared" si="13"/>
        <v>5.45</v>
      </c>
      <c r="S908" s="399">
        <v>1253.9</v>
      </c>
      <c r="T908" s="561">
        <f>ROUND(S908*R908,2)</f>
        <v>6833.76</v>
      </c>
      <c r="U908" s="548"/>
    </row>
    <row r="909" spans="2:21" s="411" customFormat="1" ht="13.5" hidden="1" outlineLevel="3">
      <c r="B909" s="402"/>
      <c r="C909" s="403"/>
      <c r="D909" s="404" t="s">
        <v>223</v>
      </c>
      <c r="E909" s="407" t="s">
        <v>34</v>
      </c>
      <c r="F909" s="481" t="s">
        <v>2651</v>
      </c>
      <c r="G909" s="403"/>
      <c r="H909" s="407" t="s">
        <v>34</v>
      </c>
      <c r="I909" s="408" t="s">
        <v>34</v>
      </c>
      <c r="J909" s="403"/>
      <c r="K909" s="403"/>
      <c r="L909" s="407"/>
      <c r="M909" s="408" t="s">
        <v>34</v>
      </c>
      <c r="N909" s="403"/>
      <c r="O909" s="410"/>
      <c r="P909" s="408" t="s">
        <v>34</v>
      </c>
      <c r="Q909" s="409"/>
      <c r="R909" s="407" t="e">
        <f t="shared" si="13"/>
        <v>#VALUE!</v>
      </c>
      <c r="S909" s="408" t="s">
        <v>34</v>
      </c>
      <c r="T909" s="403"/>
      <c r="U909" s="562"/>
    </row>
    <row r="910" spans="2:21" s="420" customFormat="1" ht="13.5" hidden="1" outlineLevel="3">
      <c r="B910" s="412"/>
      <c r="C910" s="413"/>
      <c r="D910" s="404" t="s">
        <v>223</v>
      </c>
      <c r="E910" s="462" t="s">
        <v>34</v>
      </c>
      <c r="F910" s="480" t="s">
        <v>2912</v>
      </c>
      <c r="G910" s="413"/>
      <c r="H910" s="416">
        <v>0.6</v>
      </c>
      <c r="I910" s="417" t="s">
        <v>34</v>
      </c>
      <c r="J910" s="413"/>
      <c r="K910" s="413"/>
      <c r="L910" s="416"/>
      <c r="M910" s="417" t="s">
        <v>34</v>
      </c>
      <c r="N910" s="413"/>
      <c r="O910" s="419"/>
      <c r="P910" s="417" t="s">
        <v>34</v>
      </c>
      <c r="Q910" s="418"/>
      <c r="R910" s="416">
        <f t="shared" si="13"/>
        <v>0.6</v>
      </c>
      <c r="S910" s="417" t="s">
        <v>34</v>
      </c>
      <c r="T910" s="413"/>
      <c r="U910" s="563"/>
    </row>
    <row r="911" spans="2:21" s="420" customFormat="1" ht="13.5" hidden="1" outlineLevel="3">
      <c r="B911" s="412"/>
      <c r="C911" s="413"/>
      <c r="D911" s="404" t="s">
        <v>223</v>
      </c>
      <c r="E911" s="462" t="s">
        <v>34</v>
      </c>
      <c r="F911" s="480" t="s">
        <v>2913</v>
      </c>
      <c r="G911" s="413"/>
      <c r="H911" s="416">
        <v>1.6</v>
      </c>
      <c r="I911" s="417" t="s">
        <v>34</v>
      </c>
      <c r="J911" s="413"/>
      <c r="K911" s="413"/>
      <c r="L911" s="416"/>
      <c r="M911" s="417" t="s">
        <v>34</v>
      </c>
      <c r="N911" s="413"/>
      <c r="O911" s="419"/>
      <c r="P911" s="417" t="s">
        <v>34</v>
      </c>
      <c r="Q911" s="418"/>
      <c r="R911" s="416">
        <f t="shared" si="13"/>
        <v>1.6</v>
      </c>
      <c r="S911" s="417" t="s">
        <v>34</v>
      </c>
      <c r="T911" s="413"/>
      <c r="U911" s="563"/>
    </row>
    <row r="912" spans="2:21" s="420" customFormat="1" ht="13.5" hidden="1" outlineLevel="3">
      <c r="B912" s="412"/>
      <c r="C912" s="413"/>
      <c r="D912" s="404" t="s">
        <v>223</v>
      </c>
      <c r="E912" s="462" t="s">
        <v>34</v>
      </c>
      <c r="F912" s="480" t="s">
        <v>2914</v>
      </c>
      <c r="G912" s="413"/>
      <c r="H912" s="416">
        <v>0.65</v>
      </c>
      <c r="I912" s="417" t="s">
        <v>34</v>
      </c>
      <c r="J912" s="413"/>
      <c r="K912" s="413"/>
      <c r="L912" s="416"/>
      <c r="M912" s="417" t="s">
        <v>34</v>
      </c>
      <c r="N912" s="413"/>
      <c r="O912" s="419"/>
      <c r="P912" s="417" t="s">
        <v>34</v>
      </c>
      <c r="Q912" s="418"/>
      <c r="R912" s="416">
        <f t="shared" si="13"/>
        <v>0.65</v>
      </c>
      <c r="S912" s="417" t="s">
        <v>34</v>
      </c>
      <c r="T912" s="413"/>
      <c r="U912" s="563"/>
    </row>
    <row r="913" spans="2:21" s="420" customFormat="1" ht="13.5" hidden="1" outlineLevel="3">
      <c r="B913" s="412"/>
      <c r="C913" s="413"/>
      <c r="D913" s="404" t="s">
        <v>223</v>
      </c>
      <c r="E913" s="462" t="s">
        <v>34</v>
      </c>
      <c r="F913" s="480" t="s">
        <v>2915</v>
      </c>
      <c r="G913" s="413"/>
      <c r="H913" s="416">
        <v>2.6</v>
      </c>
      <c r="I913" s="417" t="s">
        <v>34</v>
      </c>
      <c r="J913" s="413"/>
      <c r="K913" s="413"/>
      <c r="L913" s="416"/>
      <c r="M913" s="417" t="s">
        <v>34</v>
      </c>
      <c r="N913" s="413"/>
      <c r="O913" s="419"/>
      <c r="P913" s="417" t="s">
        <v>34</v>
      </c>
      <c r="Q913" s="418"/>
      <c r="R913" s="416">
        <f t="shared" si="13"/>
        <v>2.6</v>
      </c>
      <c r="S913" s="417" t="s">
        <v>34</v>
      </c>
      <c r="T913" s="413"/>
      <c r="U913" s="563"/>
    </row>
    <row r="914" spans="2:21" s="429" customFormat="1" ht="13.5" hidden="1" outlineLevel="3">
      <c r="B914" s="421"/>
      <c r="C914" s="422"/>
      <c r="D914" s="404" t="s">
        <v>223</v>
      </c>
      <c r="E914" s="464" t="s">
        <v>34</v>
      </c>
      <c r="F914" s="566" t="s">
        <v>227</v>
      </c>
      <c r="G914" s="422"/>
      <c r="H914" s="425">
        <v>5.45</v>
      </c>
      <c r="I914" s="426" t="s">
        <v>34</v>
      </c>
      <c r="J914" s="422"/>
      <c r="K914" s="422"/>
      <c r="L914" s="425"/>
      <c r="M914" s="426" t="s">
        <v>34</v>
      </c>
      <c r="N914" s="422"/>
      <c r="O914" s="428"/>
      <c r="P914" s="426" t="s">
        <v>34</v>
      </c>
      <c r="Q914" s="427"/>
      <c r="R914" s="425">
        <f t="shared" si="13"/>
        <v>5.45</v>
      </c>
      <c r="S914" s="426" t="s">
        <v>34</v>
      </c>
      <c r="T914" s="422"/>
      <c r="U914" s="567"/>
    </row>
    <row r="915" spans="2:21" s="320" customFormat="1" ht="22.5" customHeight="1" outlineLevel="2" collapsed="1">
      <c r="B915" s="321"/>
      <c r="C915" s="394" t="s">
        <v>1176</v>
      </c>
      <c r="D915" s="394" t="s">
        <v>218</v>
      </c>
      <c r="E915" s="461" t="s">
        <v>2016</v>
      </c>
      <c r="F915" s="479" t="s">
        <v>2017</v>
      </c>
      <c r="G915" s="397" t="s">
        <v>292</v>
      </c>
      <c r="H915" s="398">
        <v>0.2</v>
      </c>
      <c r="I915" s="399">
        <v>27167.4</v>
      </c>
      <c r="J915" s="561">
        <f>ROUND(I915*H915,2)</f>
        <v>5433.48</v>
      </c>
      <c r="K915" s="561"/>
      <c r="L915" s="398"/>
      <c r="M915" s="399">
        <v>27167.4</v>
      </c>
      <c r="N915" s="613">
        <f>ROUND(M915*L915,2)</f>
        <v>0</v>
      </c>
      <c r="O915" s="401"/>
      <c r="P915" s="399">
        <v>27167.4</v>
      </c>
      <c r="Q915" s="400">
        <f>ROUND(P915*O915,2)</f>
        <v>0</v>
      </c>
      <c r="R915" s="601">
        <f t="shared" si="13"/>
        <v>0.2</v>
      </c>
      <c r="S915" s="399">
        <v>27167.4</v>
      </c>
      <c r="T915" s="561">
        <f>ROUND(S915*R915,2)</f>
        <v>5433.48</v>
      </c>
      <c r="U915" s="548"/>
    </row>
    <row r="916" spans="2:21" s="411" customFormat="1" ht="13.5" hidden="1" outlineLevel="3">
      <c r="B916" s="402"/>
      <c r="C916" s="403"/>
      <c r="D916" s="404" t="s">
        <v>223</v>
      </c>
      <c r="E916" s="407" t="s">
        <v>34</v>
      </c>
      <c r="F916" s="481" t="s">
        <v>2651</v>
      </c>
      <c r="G916" s="403"/>
      <c r="H916" s="407" t="s">
        <v>34</v>
      </c>
      <c r="I916" s="408" t="s">
        <v>34</v>
      </c>
      <c r="J916" s="403"/>
      <c r="K916" s="403"/>
      <c r="L916" s="407"/>
      <c r="M916" s="408" t="s">
        <v>34</v>
      </c>
      <c r="N916" s="403"/>
      <c r="O916" s="410"/>
      <c r="P916" s="408" t="s">
        <v>34</v>
      </c>
      <c r="Q916" s="409"/>
      <c r="R916" s="407" t="e">
        <f t="shared" si="13"/>
        <v>#VALUE!</v>
      </c>
      <c r="S916" s="408" t="s">
        <v>34</v>
      </c>
      <c r="T916" s="403"/>
      <c r="U916" s="562"/>
    </row>
    <row r="917" spans="2:21" s="411" customFormat="1" ht="13.5" hidden="1" outlineLevel="3">
      <c r="B917" s="402"/>
      <c r="C917" s="403"/>
      <c r="D917" s="404" t="s">
        <v>223</v>
      </c>
      <c r="E917" s="407" t="s">
        <v>34</v>
      </c>
      <c r="F917" s="481" t="s">
        <v>2901</v>
      </c>
      <c r="G917" s="403"/>
      <c r="H917" s="407" t="s">
        <v>34</v>
      </c>
      <c r="I917" s="408" t="s">
        <v>34</v>
      </c>
      <c r="J917" s="403"/>
      <c r="K917" s="403"/>
      <c r="L917" s="407"/>
      <c r="M917" s="408" t="s">
        <v>34</v>
      </c>
      <c r="N917" s="403"/>
      <c r="O917" s="410"/>
      <c r="P917" s="408" t="s">
        <v>34</v>
      </c>
      <c r="Q917" s="409"/>
      <c r="R917" s="407" t="e">
        <f t="shared" si="13"/>
        <v>#VALUE!</v>
      </c>
      <c r="S917" s="408" t="s">
        <v>34</v>
      </c>
      <c r="T917" s="403"/>
      <c r="U917" s="562"/>
    </row>
    <row r="918" spans="2:21" s="420" customFormat="1" ht="13.5" hidden="1" outlineLevel="3">
      <c r="B918" s="412"/>
      <c r="C918" s="413"/>
      <c r="D918" s="404" t="s">
        <v>223</v>
      </c>
      <c r="E918" s="462" t="s">
        <v>34</v>
      </c>
      <c r="F918" s="480" t="s">
        <v>2916</v>
      </c>
      <c r="G918" s="413"/>
      <c r="H918" s="416">
        <v>0.004</v>
      </c>
      <c r="I918" s="417" t="s">
        <v>34</v>
      </c>
      <c r="J918" s="413"/>
      <c r="K918" s="413"/>
      <c r="L918" s="416"/>
      <c r="M918" s="417" t="s">
        <v>34</v>
      </c>
      <c r="N918" s="413"/>
      <c r="O918" s="419"/>
      <c r="P918" s="417" t="s">
        <v>34</v>
      </c>
      <c r="Q918" s="418"/>
      <c r="R918" s="416">
        <f t="shared" si="13"/>
        <v>0.004</v>
      </c>
      <c r="S918" s="417" t="s">
        <v>34</v>
      </c>
      <c r="T918" s="413"/>
      <c r="U918" s="563"/>
    </row>
    <row r="919" spans="2:21" s="420" customFormat="1" ht="13.5" hidden="1" outlineLevel="3">
      <c r="B919" s="412"/>
      <c r="C919" s="413"/>
      <c r="D919" s="404" t="s">
        <v>223</v>
      </c>
      <c r="E919" s="462" t="s">
        <v>34</v>
      </c>
      <c r="F919" s="480" t="s">
        <v>2917</v>
      </c>
      <c r="G919" s="413"/>
      <c r="H919" s="416">
        <v>0.023</v>
      </c>
      <c r="I919" s="417" t="s">
        <v>34</v>
      </c>
      <c r="J919" s="413"/>
      <c r="K919" s="413"/>
      <c r="L919" s="416"/>
      <c r="M919" s="417" t="s">
        <v>34</v>
      </c>
      <c r="N919" s="413"/>
      <c r="O919" s="419"/>
      <c r="P919" s="417" t="s">
        <v>34</v>
      </c>
      <c r="Q919" s="418"/>
      <c r="R919" s="416">
        <f t="shared" si="13"/>
        <v>0.023</v>
      </c>
      <c r="S919" s="417" t="s">
        <v>34</v>
      </c>
      <c r="T919" s="413"/>
      <c r="U919" s="563"/>
    </row>
    <row r="920" spans="2:21" s="420" customFormat="1" ht="13.5" hidden="1" outlineLevel="3">
      <c r="B920" s="412"/>
      <c r="C920" s="413"/>
      <c r="D920" s="404" t="s">
        <v>223</v>
      </c>
      <c r="E920" s="462" t="s">
        <v>34</v>
      </c>
      <c r="F920" s="480" t="s">
        <v>2918</v>
      </c>
      <c r="G920" s="413"/>
      <c r="H920" s="416">
        <v>0.173</v>
      </c>
      <c r="I920" s="417" t="s">
        <v>34</v>
      </c>
      <c r="J920" s="413"/>
      <c r="K920" s="413"/>
      <c r="L920" s="416"/>
      <c r="M920" s="417" t="s">
        <v>34</v>
      </c>
      <c r="N920" s="413"/>
      <c r="O920" s="419"/>
      <c r="P920" s="417" t="s">
        <v>34</v>
      </c>
      <c r="Q920" s="418"/>
      <c r="R920" s="416">
        <f t="shared" si="13"/>
        <v>0.173</v>
      </c>
      <c r="S920" s="417" t="s">
        <v>34</v>
      </c>
      <c r="T920" s="413"/>
      <c r="U920" s="563"/>
    </row>
    <row r="921" spans="2:21" s="429" customFormat="1" ht="13.5" hidden="1" outlineLevel="3">
      <c r="B921" s="421"/>
      <c r="C921" s="422"/>
      <c r="D921" s="404" t="s">
        <v>223</v>
      </c>
      <c r="E921" s="464" t="s">
        <v>34</v>
      </c>
      <c r="F921" s="566" t="s">
        <v>227</v>
      </c>
      <c r="G921" s="422"/>
      <c r="H921" s="425">
        <v>0.2</v>
      </c>
      <c r="I921" s="426" t="s">
        <v>34</v>
      </c>
      <c r="J921" s="422"/>
      <c r="K921" s="422"/>
      <c r="L921" s="425"/>
      <c r="M921" s="426" t="s">
        <v>34</v>
      </c>
      <c r="N921" s="422"/>
      <c r="O921" s="428"/>
      <c r="P921" s="426" t="s">
        <v>34</v>
      </c>
      <c r="Q921" s="427"/>
      <c r="R921" s="425">
        <f t="shared" si="13"/>
        <v>0.2</v>
      </c>
      <c r="S921" s="426" t="s">
        <v>34</v>
      </c>
      <c r="T921" s="422"/>
      <c r="U921" s="567"/>
    </row>
    <row r="922" spans="2:21" s="320" customFormat="1" ht="22.5" customHeight="1" outlineLevel="2" collapsed="1">
      <c r="B922" s="321"/>
      <c r="C922" s="430" t="s">
        <v>1181</v>
      </c>
      <c r="D922" s="430" t="s">
        <v>218</v>
      </c>
      <c r="E922" s="465" t="s">
        <v>1784</v>
      </c>
      <c r="F922" s="568" t="s">
        <v>2919</v>
      </c>
      <c r="G922" s="432" t="s">
        <v>221</v>
      </c>
      <c r="H922" s="433">
        <v>6.297</v>
      </c>
      <c r="I922" s="434">
        <v>3099.9</v>
      </c>
      <c r="J922" s="569">
        <f>ROUND(I922*H922,2)</f>
        <v>19520.07</v>
      </c>
      <c r="K922" s="569"/>
      <c r="L922" s="433"/>
      <c r="M922" s="434">
        <v>3099.9</v>
      </c>
      <c r="N922" s="621">
        <f>ROUND(M922*L922,2)</f>
        <v>0</v>
      </c>
      <c r="O922" s="436">
        <v>-2.0980000153680654</v>
      </c>
      <c r="P922" s="434">
        <v>3099.9</v>
      </c>
      <c r="Q922" s="435">
        <f>ROUND(P922*O922,2)</f>
        <v>-6503.59</v>
      </c>
      <c r="R922" s="604">
        <f t="shared" si="13"/>
        <v>4.198999984631934</v>
      </c>
      <c r="S922" s="434">
        <v>3099.9</v>
      </c>
      <c r="T922" s="569">
        <f>ROUND(S922*R922,2)</f>
        <v>13016.48</v>
      </c>
      <c r="U922" s="548"/>
    </row>
    <row r="923" spans="2:21" s="411" customFormat="1" ht="13.5" hidden="1" outlineLevel="3">
      <c r="B923" s="402"/>
      <c r="C923" s="403"/>
      <c r="D923" s="404" t="s">
        <v>223</v>
      </c>
      <c r="E923" s="407" t="s">
        <v>34</v>
      </c>
      <c r="F923" s="481" t="s">
        <v>1463</v>
      </c>
      <c r="G923" s="403"/>
      <c r="H923" s="407" t="s">
        <v>34</v>
      </c>
      <c r="I923" s="408" t="s">
        <v>34</v>
      </c>
      <c r="J923" s="403"/>
      <c r="K923" s="403"/>
      <c r="L923" s="407"/>
      <c r="M923" s="408" t="s">
        <v>34</v>
      </c>
      <c r="N923" s="403"/>
      <c r="O923" s="410"/>
      <c r="P923" s="408" t="s">
        <v>34</v>
      </c>
      <c r="Q923" s="409"/>
      <c r="R923" s="407"/>
      <c r="S923" s="408" t="s">
        <v>34</v>
      </c>
      <c r="T923" s="403"/>
      <c r="U923" s="562"/>
    </row>
    <row r="924" spans="2:21" s="420" customFormat="1" ht="13.5" hidden="1" outlineLevel="3">
      <c r="B924" s="412"/>
      <c r="C924" s="413"/>
      <c r="D924" s="404" t="s">
        <v>223</v>
      </c>
      <c r="E924" s="462" t="s">
        <v>34</v>
      </c>
      <c r="F924" s="480" t="s">
        <v>2920</v>
      </c>
      <c r="G924" s="413"/>
      <c r="H924" s="416">
        <v>2.099</v>
      </c>
      <c r="I924" s="417" t="s">
        <v>34</v>
      </c>
      <c r="J924" s="413"/>
      <c r="K924" s="413"/>
      <c r="L924" s="416"/>
      <c r="M924" s="417" t="s">
        <v>34</v>
      </c>
      <c r="N924" s="413"/>
      <c r="O924" s="419"/>
      <c r="P924" s="417" t="s">
        <v>34</v>
      </c>
      <c r="Q924" s="418"/>
      <c r="R924" s="416"/>
      <c r="S924" s="417" t="s">
        <v>34</v>
      </c>
      <c r="T924" s="413"/>
      <c r="U924" s="563"/>
    </row>
    <row r="925" spans="2:21" s="420" customFormat="1" ht="13.5" hidden="1" outlineLevel="3">
      <c r="B925" s="412"/>
      <c r="C925" s="413"/>
      <c r="D925" s="404" t="s">
        <v>223</v>
      </c>
      <c r="E925" s="462" t="s">
        <v>34</v>
      </c>
      <c r="F925" s="480" t="s">
        <v>2921</v>
      </c>
      <c r="G925" s="413"/>
      <c r="H925" s="416">
        <v>2.099</v>
      </c>
      <c r="I925" s="417" t="s">
        <v>34</v>
      </c>
      <c r="J925" s="413"/>
      <c r="K925" s="413"/>
      <c r="L925" s="416"/>
      <c r="M925" s="417" t="s">
        <v>34</v>
      </c>
      <c r="N925" s="413"/>
      <c r="O925" s="419"/>
      <c r="P925" s="417" t="s">
        <v>34</v>
      </c>
      <c r="Q925" s="418"/>
      <c r="R925" s="416"/>
      <c r="S925" s="417" t="s">
        <v>34</v>
      </c>
      <c r="T925" s="413"/>
      <c r="U925" s="563"/>
    </row>
    <row r="926" spans="2:21" s="420" customFormat="1" ht="13.5" hidden="1" outlineLevel="3">
      <c r="B926" s="412"/>
      <c r="C926" s="413"/>
      <c r="D926" s="404" t="s">
        <v>223</v>
      </c>
      <c r="E926" s="462" t="s">
        <v>34</v>
      </c>
      <c r="F926" s="599" t="s">
        <v>2922</v>
      </c>
      <c r="G926" s="440"/>
      <c r="H926" s="442">
        <v>2.099</v>
      </c>
      <c r="I926" s="417" t="s">
        <v>34</v>
      </c>
      <c r="J926" s="413"/>
      <c r="K926" s="413"/>
      <c r="L926" s="416"/>
      <c r="M926" s="417" t="s">
        <v>34</v>
      </c>
      <c r="N926" s="413"/>
      <c r="O926" s="443">
        <v>-2.098</v>
      </c>
      <c r="P926" s="417" t="s">
        <v>34</v>
      </c>
      <c r="Q926" s="418"/>
      <c r="R926" s="416"/>
      <c r="S926" s="417" t="s">
        <v>34</v>
      </c>
      <c r="T926" s="413"/>
      <c r="U926" s="563"/>
    </row>
    <row r="927" spans="2:21" s="429" customFormat="1" ht="13.5" hidden="1" outlineLevel="3">
      <c r="B927" s="421"/>
      <c r="C927" s="422"/>
      <c r="D927" s="404" t="s">
        <v>223</v>
      </c>
      <c r="E927" s="464" t="s">
        <v>34</v>
      </c>
      <c r="F927" s="566" t="s">
        <v>227</v>
      </c>
      <c r="G927" s="422"/>
      <c r="H927" s="425">
        <v>6.297</v>
      </c>
      <c r="I927" s="426" t="s">
        <v>34</v>
      </c>
      <c r="J927" s="422"/>
      <c r="K927" s="422"/>
      <c r="L927" s="425"/>
      <c r="M927" s="426" t="s">
        <v>34</v>
      </c>
      <c r="N927" s="422"/>
      <c r="O927" s="428"/>
      <c r="P927" s="426" t="s">
        <v>34</v>
      </c>
      <c r="Q927" s="427"/>
      <c r="R927" s="425"/>
      <c r="S927" s="426" t="s">
        <v>34</v>
      </c>
      <c r="T927" s="422"/>
      <c r="U927" s="567"/>
    </row>
    <row r="928" spans="2:21" s="320" customFormat="1" ht="22.5" customHeight="1" outlineLevel="2" collapsed="1">
      <c r="B928" s="321"/>
      <c r="C928" s="430" t="s">
        <v>1185</v>
      </c>
      <c r="D928" s="430" t="s">
        <v>218</v>
      </c>
      <c r="E928" s="465" t="s">
        <v>1792</v>
      </c>
      <c r="F928" s="568" t="s">
        <v>2923</v>
      </c>
      <c r="G928" s="432" t="s">
        <v>221</v>
      </c>
      <c r="H928" s="433">
        <v>22.461</v>
      </c>
      <c r="I928" s="434">
        <v>3099.9</v>
      </c>
      <c r="J928" s="569">
        <f>ROUND(I928*H928,2)</f>
        <v>69626.85</v>
      </c>
      <c r="K928" s="569"/>
      <c r="L928" s="433"/>
      <c r="M928" s="434">
        <v>3099.9</v>
      </c>
      <c r="N928" s="621">
        <f>ROUND(M928*L928,2)</f>
        <v>0</v>
      </c>
      <c r="O928" s="436">
        <v>-7.460999051315222</v>
      </c>
      <c r="P928" s="434">
        <v>3099.9</v>
      </c>
      <c r="Q928" s="435">
        <f>ROUND(P928*O928,2)</f>
        <v>-23128.35</v>
      </c>
      <c r="R928" s="604">
        <f t="shared" si="13"/>
        <v>15.000000948684777</v>
      </c>
      <c r="S928" s="434">
        <v>3099.9</v>
      </c>
      <c r="T928" s="569">
        <f>ROUND(S928*R928,2)</f>
        <v>46498.5</v>
      </c>
      <c r="U928" s="548"/>
    </row>
    <row r="929" spans="2:21" s="411" customFormat="1" ht="13.5" hidden="1" outlineLevel="3">
      <c r="B929" s="402"/>
      <c r="C929" s="403"/>
      <c r="D929" s="404" t="s">
        <v>223</v>
      </c>
      <c r="E929" s="407" t="s">
        <v>34</v>
      </c>
      <c r="F929" s="481" t="s">
        <v>1463</v>
      </c>
      <c r="G929" s="403"/>
      <c r="H929" s="407" t="s">
        <v>34</v>
      </c>
      <c r="I929" s="408" t="s">
        <v>34</v>
      </c>
      <c r="J929" s="403"/>
      <c r="K929" s="403"/>
      <c r="L929" s="407"/>
      <c r="M929" s="408" t="s">
        <v>34</v>
      </c>
      <c r="N929" s="403"/>
      <c r="O929" s="410"/>
      <c r="P929" s="408" t="s">
        <v>34</v>
      </c>
      <c r="Q929" s="409"/>
      <c r="R929" s="407"/>
      <c r="S929" s="408" t="s">
        <v>34</v>
      </c>
      <c r="T929" s="403"/>
      <c r="U929" s="562"/>
    </row>
    <row r="930" spans="2:21" s="411" customFormat="1" ht="13.5" hidden="1" outlineLevel="3">
      <c r="B930" s="402"/>
      <c r="C930" s="403"/>
      <c r="D930" s="404" t="s">
        <v>223</v>
      </c>
      <c r="E930" s="407" t="s">
        <v>34</v>
      </c>
      <c r="F930" s="481" t="s">
        <v>2605</v>
      </c>
      <c r="G930" s="403"/>
      <c r="H930" s="407" t="s">
        <v>34</v>
      </c>
      <c r="I930" s="408" t="s">
        <v>34</v>
      </c>
      <c r="J930" s="403"/>
      <c r="K930" s="403"/>
      <c r="L930" s="407"/>
      <c r="M930" s="408" t="s">
        <v>34</v>
      </c>
      <c r="N930" s="403"/>
      <c r="O930" s="410"/>
      <c r="P930" s="408" t="s">
        <v>34</v>
      </c>
      <c r="Q930" s="409"/>
      <c r="R930" s="407"/>
      <c r="S930" s="408" t="s">
        <v>34</v>
      </c>
      <c r="T930" s="403"/>
      <c r="U930" s="562"/>
    </row>
    <row r="931" spans="2:21" s="420" customFormat="1" ht="13.5" hidden="1" outlineLevel="3">
      <c r="B931" s="412"/>
      <c r="C931" s="413"/>
      <c r="D931" s="404" t="s">
        <v>223</v>
      </c>
      <c r="E931" s="462" t="s">
        <v>34</v>
      </c>
      <c r="F931" s="480" t="s">
        <v>2924</v>
      </c>
      <c r="G931" s="413"/>
      <c r="H931" s="416">
        <v>7.935</v>
      </c>
      <c r="I931" s="417" t="s">
        <v>34</v>
      </c>
      <c r="J931" s="413"/>
      <c r="K931" s="413"/>
      <c r="L931" s="416"/>
      <c r="M931" s="417" t="s">
        <v>34</v>
      </c>
      <c r="N931" s="413"/>
      <c r="O931" s="419"/>
      <c r="P931" s="417" t="s">
        <v>34</v>
      </c>
      <c r="Q931" s="418"/>
      <c r="R931" s="416"/>
      <c r="S931" s="417" t="s">
        <v>34</v>
      </c>
      <c r="T931" s="413"/>
      <c r="U931" s="563"/>
    </row>
    <row r="932" spans="2:21" s="420" customFormat="1" ht="13.5" hidden="1" outlineLevel="3">
      <c r="B932" s="412"/>
      <c r="C932" s="413"/>
      <c r="D932" s="404" t="s">
        <v>223</v>
      </c>
      <c r="E932" s="462" t="s">
        <v>34</v>
      </c>
      <c r="F932" s="480" t="s">
        <v>2925</v>
      </c>
      <c r="G932" s="413"/>
      <c r="H932" s="416">
        <v>-0.445</v>
      </c>
      <c r="I932" s="417" t="s">
        <v>34</v>
      </c>
      <c r="J932" s="413"/>
      <c r="K932" s="413"/>
      <c r="L932" s="416"/>
      <c r="M932" s="417" t="s">
        <v>34</v>
      </c>
      <c r="N932" s="413"/>
      <c r="O932" s="419"/>
      <c r="P932" s="417" t="s">
        <v>34</v>
      </c>
      <c r="Q932" s="418"/>
      <c r="R932" s="416"/>
      <c r="S932" s="417" t="s">
        <v>34</v>
      </c>
      <c r="T932" s="413"/>
      <c r="U932" s="563"/>
    </row>
    <row r="933" spans="2:21" s="411" customFormat="1" ht="13.5" hidden="1" outlineLevel="3">
      <c r="B933" s="402"/>
      <c r="C933" s="403"/>
      <c r="D933" s="404" t="s">
        <v>223</v>
      </c>
      <c r="E933" s="407" t="s">
        <v>34</v>
      </c>
      <c r="F933" s="481" t="s">
        <v>2610</v>
      </c>
      <c r="G933" s="403"/>
      <c r="H933" s="407" t="s">
        <v>34</v>
      </c>
      <c r="I933" s="408" t="s">
        <v>34</v>
      </c>
      <c r="J933" s="403"/>
      <c r="K933" s="403"/>
      <c r="L933" s="407"/>
      <c r="M933" s="408" t="s">
        <v>34</v>
      </c>
      <c r="N933" s="403"/>
      <c r="O933" s="410"/>
      <c r="P933" s="408" t="s">
        <v>34</v>
      </c>
      <c r="Q933" s="409"/>
      <c r="R933" s="407"/>
      <c r="S933" s="408" t="s">
        <v>34</v>
      </c>
      <c r="T933" s="403"/>
      <c r="U933" s="562"/>
    </row>
    <row r="934" spans="2:21" s="420" customFormat="1" ht="13.5" hidden="1" outlineLevel="3">
      <c r="B934" s="412"/>
      <c r="C934" s="413"/>
      <c r="D934" s="404" t="s">
        <v>223</v>
      </c>
      <c r="E934" s="462" t="s">
        <v>34</v>
      </c>
      <c r="F934" s="480" t="s">
        <v>2924</v>
      </c>
      <c r="G934" s="413"/>
      <c r="H934" s="416">
        <v>7.935</v>
      </c>
      <c r="I934" s="417" t="s">
        <v>34</v>
      </c>
      <c r="J934" s="413"/>
      <c r="K934" s="413"/>
      <c r="L934" s="416"/>
      <c r="M934" s="417" t="s">
        <v>34</v>
      </c>
      <c r="N934" s="413"/>
      <c r="O934" s="419"/>
      <c r="P934" s="417" t="s">
        <v>34</v>
      </c>
      <c r="Q934" s="418"/>
      <c r="R934" s="416"/>
      <c r="S934" s="417" t="s">
        <v>34</v>
      </c>
      <c r="T934" s="413"/>
      <c r="U934" s="563"/>
    </row>
    <row r="935" spans="2:21" s="420" customFormat="1" ht="13.5" hidden="1" outlineLevel="3">
      <c r="B935" s="412"/>
      <c r="C935" s="413"/>
      <c r="D935" s="404" t="s">
        <v>223</v>
      </c>
      <c r="E935" s="462" t="s">
        <v>34</v>
      </c>
      <c r="F935" s="480" t="s">
        <v>2925</v>
      </c>
      <c r="G935" s="413"/>
      <c r="H935" s="416">
        <v>-0.445</v>
      </c>
      <c r="I935" s="417" t="s">
        <v>34</v>
      </c>
      <c r="J935" s="413"/>
      <c r="K935" s="413"/>
      <c r="L935" s="416"/>
      <c r="M935" s="417" t="s">
        <v>34</v>
      </c>
      <c r="N935" s="413"/>
      <c r="O935" s="419"/>
      <c r="P935" s="417" t="s">
        <v>34</v>
      </c>
      <c r="Q935" s="418"/>
      <c r="R935" s="416"/>
      <c r="S935" s="417" t="s">
        <v>34</v>
      </c>
      <c r="T935" s="413"/>
      <c r="U935" s="563"/>
    </row>
    <row r="936" spans="2:21" s="411" customFormat="1" ht="13.5" hidden="1" outlineLevel="3">
      <c r="B936" s="402"/>
      <c r="C936" s="403"/>
      <c r="D936" s="404" t="s">
        <v>223</v>
      </c>
      <c r="E936" s="407" t="s">
        <v>34</v>
      </c>
      <c r="F936" s="600" t="s">
        <v>2612</v>
      </c>
      <c r="G936" s="437"/>
      <c r="H936" s="439" t="s">
        <v>34</v>
      </c>
      <c r="I936" s="408" t="s">
        <v>34</v>
      </c>
      <c r="J936" s="403"/>
      <c r="K936" s="403"/>
      <c r="L936" s="407"/>
      <c r="M936" s="408" t="s">
        <v>34</v>
      </c>
      <c r="N936" s="403"/>
      <c r="O936" s="410"/>
      <c r="P936" s="408" t="s">
        <v>34</v>
      </c>
      <c r="Q936" s="409"/>
      <c r="R936" s="407"/>
      <c r="S936" s="408" t="s">
        <v>34</v>
      </c>
      <c r="T936" s="403"/>
      <c r="U936" s="562"/>
    </row>
    <row r="937" spans="2:21" s="420" customFormat="1" ht="13.5" hidden="1" outlineLevel="3">
      <c r="B937" s="412"/>
      <c r="C937" s="413"/>
      <c r="D937" s="404" t="s">
        <v>223</v>
      </c>
      <c r="E937" s="462" t="s">
        <v>34</v>
      </c>
      <c r="F937" s="599" t="s">
        <v>2924</v>
      </c>
      <c r="G937" s="440"/>
      <c r="H937" s="442">
        <v>7.935</v>
      </c>
      <c r="I937" s="417" t="s">
        <v>34</v>
      </c>
      <c r="J937" s="413"/>
      <c r="K937" s="413"/>
      <c r="L937" s="416"/>
      <c r="M937" s="417" t="s">
        <v>34</v>
      </c>
      <c r="N937" s="413"/>
      <c r="O937" s="443">
        <f>-H937</f>
        <v>-7.935</v>
      </c>
      <c r="P937" s="417" t="s">
        <v>34</v>
      </c>
      <c r="Q937" s="418"/>
      <c r="R937" s="416"/>
      <c r="S937" s="417" t="s">
        <v>34</v>
      </c>
      <c r="T937" s="413"/>
      <c r="U937" s="563"/>
    </row>
    <row r="938" spans="2:21" s="420" customFormat="1" ht="13.5" hidden="1" outlineLevel="3">
      <c r="B938" s="412"/>
      <c r="C938" s="413"/>
      <c r="D938" s="404" t="s">
        <v>223</v>
      </c>
      <c r="E938" s="462" t="s">
        <v>34</v>
      </c>
      <c r="F938" s="599" t="s">
        <v>2926</v>
      </c>
      <c r="G938" s="440"/>
      <c r="H938" s="442">
        <v>-0.29</v>
      </c>
      <c r="I938" s="417" t="s">
        <v>34</v>
      </c>
      <c r="J938" s="413"/>
      <c r="K938" s="413"/>
      <c r="L938" s="416"/>
      <c r="M938" s="417" t="s">
        <v>34</v>
      </c>
      <c r="N938" s="413"/>
      <c r="O938" s="443">
        <f aca="true" t="shared" si="14" ref="O938:O939">-H938</f>
        <v>0.29</v>
      </c>
      <c r="P938" s="417" t="s">
        <v>34</v>
      </c>
      <c r="Q938" s="418"/>
      <c r="R938" s="416"/>
      <c r="S938" s="417" t="s">
        <v>34</v>
      </c>
      <c r="T938" s="413"/>
      <c r="U938" s="563"/>
    </row>
    <row r="939" spans="2:21" s="420" customFormat="1" ht="13.5" hidden="1" outlineLevel="3">
      <c r="B939" s="412"/>
      <c r="C939" s="413"/>
      <c r="D939" s="404" t="s">
        <v>223</v>
      </c>
      <c r="E939" s="462" t="s">
        <v>34</v>
      </c>
      <c r="F939" s="599" t="s">
        <v>2927</v>
      </c>
      <c r="G939" s="440"/>
      <c r="H939" s="442">
        <v>-0.164</v>
      </c>
      <c r="I939" s="417" t="s">
        <v>34</v>
      </c>
      <c r="J939" s="413"/>
      <c r="K939" s="413"/>
      <c r="L939" s="416"/>
      <c r="M939" s="417" t="s">
        <v>34</v>
      </c>
      <c r="N939" s="413"/>
      <c r="O939" s="443">
        <f t="shared" si="14"/>
        <v>0.164</v>
      </c>
      <c r="P939" s="417" t="s">
        <v>34</v>
      </c>
      <c r="Q939" s="418"/>
      <c r="R939" s="416"/>
      <c r="S939" s="417" t="s">
        <v>34</v>
      </c>
      <c r="T939" s="413"/>
      <c r="U939" s="563"/>
    </row>
    <row r="940" spans="2:21" s="429" customFormat="1" ht="13.5" hidden="1" outlineLevel="3">
      <c r="B940" s="421"/>
      <c r="C940" s="422"/>
      <c r="D940" s="404" t="s">
        <v>223</v>
      </c>
      <c r="E940" s="464" t="s">
        <v>34</v>
      </c>
      <c r="F940" s="566" t="s">
        <v>227</v>
      </c>
      <c r="G940" s="422"/>
      <c r="H940" s="425">
        <v>22.461</v>
      </c>
      <c r="I940" s="426" t="s">
        <v>34</v>
      </c>
      <c r="J940" s="422"/>
      <c r="K940" s="422"/>
      <c r="L940" s="425"/>
      <c r="M940" s="426" t="s">
        <v>34</v>
      </c>
      <c r="N940" s="422"/>
      <c r="O940" s="428"/>
      <c r="P940" s="426" t="s">
        <v>34</v>
      </c>
      <c r="Q940" s="427"/>
      <c r="R940" s="425"/>
      <c r="S940" s="426" t="s">
        <v>34</v>
      </c>
      <c r="T940" s="422"/>
      <c r="U940" s="567"/>
    </row>
    <row r="941" spans="2:21" s="320" customFormat="1" ht="22.5" customHeight="1" outlineLevel="2" collapsed="1">
      <c r="B941" s="321"/>
      <c r="C941" s="394" t="s">
        <v>1188</v>
      </c>
      <c r="D941" s="394" t="s">
        <v>218</v>
      </c>
      <c r="E941" s="461" t="s">
        <v>2928</v>
      </c>
      <c r="F941" s="479" t="s">
        <v>1424</v>
      </c>
      <c r="G941" s="397" t="s">
        <v>221</v>
      </c>
      <c r="H941" s="398">
        <v>1.397</v>
      </c>
      <c r="I941" s="399">
        <v>5990.8</v>
      </c>
      <c r="J941" s="561">
        <f>ROUND(I941*H941,2)</f>
        <v>8369.15</v>
      </c>
      <c r="K941" s="561"/>
      <c r="L941" s="398"/>
      <c r="M941" s="399">
        <v>5990.8</v>
      </c>
      <c r="N941" s="613">
        <f>ROUND(M941*L941,2)</f>
        <v>0</v>
      </c>
      <c r="O941" s="401"/>
      <c r="P941" s="399">
        <v>5990.8</v>
      </c>
      <c r="Q941" s="400">
        <f>ROUND(P941*O941,2)</f>
        <v>0</v>
      </c>
      <c r="R941" s="601">
        <f t="shared" si="13"/>
        <v>1.397</v>
      </c>
      <c r="S941" s="399">
        <v>5990.8</v>
      </c>
      <c r="T941" s="561">
        <f>ROUND(S941*R941,2)</f>
        <v>8369.15</v>
      </c>
      <c r="U941" s="548"/>
    </row>
    <row r="942" spans="2:21" s="420" customFormat="1" ht="13.5" hidden="1" outlineLevel="3">
      <c r="B942" s="412"/>
      <c r="C942" s="413"/>
      <c r="D942" s="404" t="s">
        <v>223</v>
      </c>
      <c r="E942" s="462" t="s">
        <v>34</v>
      </c>
      <c r="F942" s="480" t="s">
        <v>2929</v>
      </c>
      <c r="G942" s="413"/>
      <c r="H942" s="416">
        <v>1.397</v>
      </c>
      <c r="I942" s="417" t="s">
        <v>34</v>
      </c>
      <c r="J942" s="413"/>
      <c r="K942" s="413"/>
      <c r="L942" s="416"/>
      <c r="M942" s="417" t="s">
        <v>34</v>
      </c>
      <c r="N942" s="413"/>
      <c r="O942" s="419"/>
      <c r="P942" s="417" t="s">
        <v>34</v>
      </c>
      <c r="Q942" s="418"/>
      <c r="R942" s="416">
        <f t="shared" si="13"/>
        <v>1.397</v>
      </c>
      <c r="S942" s="417" t="s">
        <v>34</v>
      </c>
      <c r="T942" s="413"/>
      <c r="U942" s="563"/>
    </row>
    <row r="943" spans="2:21" s="320" customFormat="1" ht="22.5" customHeight="1" outlineLevel="2" collapsed="1">
      <c r="B943" s="321"/>
      <c r="C943" s="394" t="s">
        <v>1192</v>
      </c>
      <c r="D943" s="394" t="s">
        <v>218</v>
      </c>
      <c r="E943" s="461" t="s">
        <v>2930</v>
      </c>
      <c r="F943" s="479" t="s">
        <v>2931</v>
      </c>
      <c r="G943" s="397" t="s">
        <v>265</v>
      </c>
      <c r="H943" s="398">
        <v>6.21</v>
      </c>
      <c r="I943" s="399">
        <v>626.9</v>
      </c>
      <c r="J943" s="561">
        <f>ROUND(I943*H943,2)</f>
        <v>3893.05</v>
      </c>
      <c r="K943" s="561"/>
      <c r="L943" s="398"/>
      <c r="M943" s="399">
        <v>626.9</v>
      </c>
      <c r="N943" s="613">
        <f>ROUND(M943*L943,2)</f>
        <v>0</v>
      </c>
      <c r="O943" s="401"/>
      <c r="P943" s="399">
        <v>626.9</v>
      </c>
      <c r="Q943" s="400">
        <f>ROUND(P943*O943,2)</f>
        <v>0</v>
      </c>
      <c r="R943" s="601">
        <f aca="true" t="shared" si="15" ref="R943:R1010">H943+L943+O943</f>
        <v>6.21</v>
      </c>
      <c r="S943" s="399">
        <v>626.9</v>
      </c>
      <c r="T943" s="561">
        <f>ROUND(S943*R943,2)</f>
        <v>3893.05</v>
      </c>
      <c r="U943" s="548"/>
    </row>
    <row r="944" spans="2:21" s="420" customFormat="1" ht="13.5" hidden="1" outlineLevel="3">
      <c r="B944" s="412"/>
      <c r="C944" s="413"/>
      <c r="D944" s="404" t="s">
        <v>223</v>
      </c>
      <c r="E944" s="462" t="s">
        <v>34</v>
      </c>
      <c r="F944" s="480" t="s">
        <v>2932</v>
      </c>
      <c r="G944" s="413"/>
      <c r="H944" s="416">
        <v>6.21</v>
      </c>
      <c r="I944" s="417" t="s">
        <v>34</v>
      </c>
      <c r="J944" s="413"/>
      <c r="K944" s="413"/>
      <c r="L944" s="416"/>
      <c r="M944" s="417" t="s">
        <v>34</v>
      </c>
      <c r="N944" s="413"/>
      <c r="O944" s="419"/>
      <c r="P944" s="417" t="s">
        <v>34</v>
      </c>
      <c r="Q944" s="418"/>
      <c r="R944" s="416">
        <f t="shared" si="15"/>
        <v>6.21</v>
      </c>
      <c r="S944" s="417" t="s">
        <v>34</v>
      </c>
      <c r="T944" s="413"/>
      <c r="U944" s="563"/>
    </row>
    <row r="945" spans="2:21" s="320" customFormat="1" ht="22.5" customHeight="1" outlineLevel="2" collapsed="1">
      <c r="B945" s="321"/>
      <c r="C945" s="430" t="s">
        <v>1196</v>
      </c>
      <c r="D945" s="430" t="s">
        <v>218</v>
      </c>
      <c r="E945" s="465" t="s">
        <v>1817</v>
      </c>
      <c r="F945" s="568" t="s">
        <v>1818</v>
      </c>
      <c r="G945" s="432" t="s">
        <v>265</v>
      </c>
      <c r="H945" s="433">
        <v>30.6</v>
      </c>
      <c r="I945" s="434">
        <v>975.2</v>
      </c>
      <c r="J945" s="569">
        <f>ROUND(I945*H945,2)</f>
        <v>29841.12</v>
      </c>
      <c r="K945" s="569"/>
      <c r="L945" s="433"/>
      <c r="M945" s="434">
        <v>975.2</v>
      </c>
      <c r="N945" s="621">
        <f>ROUND(M945*L945,2)</f>
        <v>0</v>
      </c>
      <c r="O945" s="436">
        <f>O949</f>
        <v>-10.2</v>
      </c>
      <c r="P945" s="434">
        <v>975.2</v>
      </c>
      <c r="Q945" s="435">
        <f>ROUND(P945*O945,2)</f>
        <v>-9947.04</v>
      </c>
      <c r="R945" s="604">
        <f t="shared" si="15"/>
        <v>20.400000000000002</v>
      </c>
      <c r="S945" s="434">
        <v>975.2</v>
      </c>
      <c r="T945" s="569">
        <f>ROUND(S945*R945,2)</f>
        <v>19894.08</v>
      </c>
      <c r="U945" s="548"/>
    </row>
    <row r="946" spans="2:21" s="411" customFormat="1" ht="13.5" hidden="1" outlineLevel="3">
      <c r="B946" s="402"/>
      <c r="C946" s="403"/>
      <c r="D946" s="404" t="s">
        <v>223</v>
      </c>
      <c r="E946" s="407" t="s">
        <v>34</v>
      </c>
      <c r="F946" s="481" t="s">
        <v>1463</v>
      </c>
      <c r="G946" s="403"/>
      <c r="H946" s="407" t="s">
        <v>34</v>
      </c>
      <c r="I946" s="408" t="s">
        <v>34</v>
      </c>
      <c r="J946" s="403"/>
      <c r="K946" s="403"/>
      <c r="L946" s="407"/>
      <c r="M946" s="408" t="s">
        <v>34</v>
      </c>
      <c r="N946" s="403"/>
      <c r="O946" s="410"/>
      <c r="P946" s="408" t="s">
        <v>34</v>
      </c>
      <c r="Q946" s="409"/>
      <c r="R946" s="407"/>
      <c r="S946" s="408" t="s">
        <v>34</v>
      </c>
      <c r="T946" s="403"/>
      <c r="U946" s="562"/>
    </row>
    <row r="947" spans="2:21" s="420" customFormat="1" ht="13.5" hidden="1" outlineLevel="3">
      <c r="B947" s="412"/>
      <c r="C947" s="413"/>
      <c r="D947" s="404" t="s">
        <v>223</v>
      </c>
      <c r="E947" s="462" t="s">
        <v>34</v>
      </c>
      <c r="F947" s="480" t="s">
        <v>2933</v>
      </c>
      <c r="G947" s="413"/>
      <c r="H947" s="416">
        <v>10.2</v>
      </c>
      <c r="I947" s="417" t="s">
        <v>34</v>
      </c>
      <c r="J947" s="413"/>
      <c r="K947" s="413"/>
      <c r="L947" s="416"/>
      <c r="M947" s="417" t="s">
        <v>34</v>
      </c>
      <c r="N947" s="413"/>
      <c r="O947" s="419"/>
      <c r="P947" s="417" t="s">
        <v>34</v>
      </c>
      <c r="Q947" s="418"/>
      <c r="R947" s="416"/>
      <c r="S947" s="417" t="s">
        <v>34</v>
      </c>
      <c r="T947" s="413"/>
      <c r="U947" s="563"/>
    </row>
    <row r="948" spans="2:21" s="420" customFormat="1" ht="13.5" hidden="1" outlineLevel="3">
      <c r="B948" s="412"/>
      <c r="C948" s="413"/>
      <c r="D948" s="404" t="s">
        <v>223</v>
      </c>
      <c r="E948" s="462" t="s">
        <v>34</v>
      </c>
      <c r="F948" s="480" t="s">
        <v>2934</v>
      </c>
      <c r="G948" s="413"/>
      <c r="H948" s="416">
        <v>10.2</v>
      </c>
      <c r="I948" s="417" t="s">
        <v>34</v>
      </c>
      <c r="J948" s="413"/>
      <c r="K948" s="413"/>
      <c r="L948" s="416"/>
      <c r="M948" s="417" t="s">
        <v>34</v>
      </c>
      <c r="N948" s="413"/>
      <c r="O948" s="419"/>
      <c r="P948" s="417" t="s">
        <v>34</v>
      </c>
      <c r="Q948" s="418"/>
      <c r="R948" s="416"/>
      <c r="S948" s="417" t="s">
        <v>34</v>
      </c>
      <c r="T948" s="413"/>
      <c r="U948" s="563"/>
    </row>
    <row r="949" spans="2:21" s="420" customFormat="1" ht="13.5" hidden="1" outlineLevel="3">
      <c r="B949" s="412"/>
      <c r="C949" s="413"/>
      <c r="D949" s="404" t="s">
        <v>223</v>
      </c>
      <c r="E949" s="462" t="s">
        <v>34</v>
      </c>
      <c r="F949" s="599" t="s">
        <v>2935</v>
      </c>
      <c r="G949" s="440"/>
      <c r="H949" s="442">
        <v>10.2</v>
      </c>
      <c r="I949" s="417" t="s">
        <v>34</v>
      </c>
      <c r="J949" s="413"/>
      <c r="K949" s="413"/>
      <c r="L949" s="416"/>
      <c r="M949" s="417" t="s">
        <v>34</v>
      </c>
      <c r="N949" s="413"/>
      <c r="O949" s="443">
        <f>-H949</f>
        <v>-10.2</v>
      </c>
      <c r="P949" s="417" t="s">
        <v>34</v>
      </c>
      <c r="Q949" s="418"/>
      <c r="R949" s="416"/>
      <c r="S949" s="417" t="s">
        <v>34</v>
      </c>
      <c r="T949" s="413"/>
      <c r="U949" s="563"/>
    </row>
    <row r="950" spans="2:21" s="429" customFormat="1" ht="13.5" hidden="1" outlineLevel="3">
      <c r="B950" s="421"/>
      <c r="C950" s="422"/>
      <c r="D950" s="404" t="s">
        <v>223</v>
      </c>
      <c r="E950" s="464" t="s">
        <v>34</v>
      </c>
      <c r="F950" s="566" t="s">
        <v>227</v>
      </c>
      <c r="G950" s="422"/>
      <c r="H950" s="425">
        <v>30.6</v>
      </c>
      <c r="I950" s="426" t="s">
        <v>34</v>
      </c>
      <c r="J950" s="422"/>
      <c r="K950" s="422"/>
      <c r="L950" s="425"/>
      <c r="M950" s="426" t="s">
        <v>34</v>
      </c>
      <c r="N950" s="422"/>
      <c r="O950" s="428"/>
      <c r="P950" s="426" t="s">
        <v>34</v>
      </c>
      <c r="Q950" s="427"/>
      <c r="R950" s="425"/>
      <c r="S950" s="426" t="s">
        <v>34</v>
      </c>
      <c r="T950" s="422"/>
      <c r="U950" s="567"/>
    </row>
    <row r="951" spans="2:21" s="320" customFormat="1" ht="22.5" customHeight="1" outlineLevel="2" collapsed="1">
      <c r="B951" s="321"/>
      <c r="C951" s="430" t="s">
        <v>1201</v>
      </c>
      <c r="D951" s="430" t="s">
        <v>218</v>
      </c>
      <c r="E951" s="465" t="s">
        <v>1825</v>
      </c>
      <c r="F951" s="568" t="s">
        <v>1826</v>
      </c>
      <c r="G951" s="432" t="s">
        <v>292</v>
      </c>
      <c r="H951" s="433">
        <v>0.045</v>
      </c>
      <c r="I951" s="434">
        <v>28282</v>
      </c>
      <c r="J951" s="569">
        <f>ROUND(I951*H951,2)</f>
        <v>1272.69</v>
      </c>
      <c r="K951" s="569"/>
      <c r="L951" s="433"/>
      <c r="M951" s="434">
        <v>28282</v>
      </c>
      <c r="N951" s="621">
        <f>ROUND(M951*L951,2)</f>
        <v>0</v>
      </c>
      <c r="O951" s="436">
        <f>SUM(O955:O960)</f>
        <v>-0.015</v>
      </c>
      <c r="P951" s="434">
        <v>28282</v>
      </c>
      <c r="Q951" s="435">
        <f>ROUND(P951*O951,2)</f>
        <v>-424.23</v>
      </c>
      <c r="R951" s="604">
        <f t="shared" si="15"/>
        <v>0.03</v>
      </c>
      <c r="S951" s="434">
        <v>28282</v>
      </c>
      <c r="T951" s="569">
        <f>ROUND(S951*R951,2)</f>
        <v>848.46</v>
      </c>
      <c r="U951" s="548"/>
    </row>
    <row r="952" spans="2:21" s="411" customFormat="1" ht="13.5" hidden="1" outlineLevel="3">
      <c r="B952" s="402"/>
      <c r="C952" s="403"/>
      <c r="D952" s="404" t="s">
        <v>223</v>
      </c>
      <c r="E952" s="407" t="s">
        <v>34</v>
      </c>
      <c r="F952" s="481" t="s">
        <v>1827</v>
      </c>
      <c r="G952" s="403"/>
      <c r="H952" s="407" t="s">
        <v>34</v>
      </c>
      <c r="I952" s="408" t="s">
        <v>34</v>
      </c>
      <c r="J952" s="403"/>
      <c r="K952" s="403"/>
      <c r="L952" s="407"/>
      <c r="M952" s="408" t="s">
        <v>34</v>
      </c>
      <c r="N952" s="403"/>
      <c r="O952" s="410"/>
      <c r="P952" s="408" t="s">
        <v>34</v>
      </c>
      <c r="Q952" s="409"/>
      <c r="R952" s="407"/>
      <c r="S952" s="408" t="s">
        <v>34</v>
      </c>
      <c r="T952" s="403"/>
      <c r="U952" s="562"/>
    </row>
    <row r="953" spans="2:21" s="420" customFormat="1" ht="13.5" hidden="1" outlineLevel="3">
      <c r="B953" s="412"/>
      <c r="C953" s="413"/>
      <c r="D953" s="404" t="s">
        <v>223</v>
      </c>
      <c r="E953" s="462" t="s">
        <v>34</v>
      </c>
      <c r="F953" s="480" t="s">
        <v>2936</v>
      </c>
      <c r="G953" s="413"/>
      <c r="H953" s="416">
        <v>0.004</v>
      </c>
      <c r="I953" s="417" t="s">
        <v>34</v>
      </c>
      <c r="J953" s="413"/>
      <c r="K953" s="413"/>
      <c r="L953" s="416"/>
      <c r="M953" s="417" t="s">
        <v>34</v>
      </c>
      <c r="N953" s="413"/>
      <c r="O953" s="419"/>
      <c r="P953" s="417" t="s">
        <v>34</v>
      </c>
      <c r="Q953" s="418"/>
      <c r="R953" s="416"/>
      <c r="S953" s="417" t="s">
        <v>34</v>
      </c>
      <c r="T953" s="413"/>
      <c r="U953" s="563"/>
    </row>
    <row r="954" spans="2:21" s="420" customFormat="1" ht="13.5" hidden="1" outlineLevel="3">
      <c r="B954" s="412"/>
      <c r="C954" s="413"/>
      <c r="D954" s="404" t="s">
        <v>223</v>
      </c>
      <c r="E954" s="462" t="s">
        <v>34</v>
      </c>
      <c r="F954" s="480" t="s">
        <v>2937</v>
      </c>
      <c r="G954" s="413"/>
      <c r="H954" s="416">
        <v>0.004</v>
      </c>
      <c r="I954" s="417" t="s">
        <v>34</v>
      </c>
      <c r="J954" s="413"/>
      <c r="K954" s="413"/>
      <c r="L954" s="416"/>
      <c r="M954" s="417" t="s">
        <v>34</v>
      </c>
      <c r="N954" s="413"/>
      <c r="O954" s="419"/>
      <c r="P954" s="417" t="s">
        <v>34</v>
      </c>
      <c r="Q954" s="418"/>
      <c r="R954" s="416"/>
      <c r="S954" s="417" t="s">
        <v>34</v>
      </c>
      <c r="T954" s="413"/>
      <c r="U954" s="563"/>
    </row>
    <row r="955" spans="2:21" s="420" customFormat="1" ht="13.5" hidden="1" outlineLevel="3">
      <c r="B955" s="412"/>
      <c r="C955" s="413"/>
      <c r="D955" s="404" t="s">
        <v>223</v>
      </c>
      <c r="E955" s="462" t="s">
        <v>34</v>
      </c>
      <c r="F955" s="599" t="s">
        <v>2938</v>
      </c>
      <c r="G955" s="440"/>
      <c r="H955" s="442">
        <v>0.004</v>
      </c>
      <c r="I955" s="417" t="s">
        <v>34</v>
      </c>
      <c r="J955" s="413"/>
      <c r="K955" s="413"/>
      <c r="L955" s="416"/>
      <c r="M955" s="417" t="s">
        <v>34</v>
      </c>
      <c r="N955" s="413"/>
      <c r="O955" s="443">
        <f>-H955</f>
        <v>-0.004</v>
      </c>
      <c r="P955" s="417" t="s">
        <v>34</v>
      </c>
      <c r="Q955" s="418"/>
      <c r="R955" s="416"/>
      <c r="S955" s="417" t="s">
        <v>34</v>
      </c>
      <c r="T955" s="413"/>
      <c r="U955" s="563"/>
    </row>
    <row r="956" spans="2:21" s="445" customFormat="1" ht="13.5" hidden="1" outlineLevel="3">
      <c r="B956" s="444"/>
      <c r="C956" s="446"/>
      <c r="D956" s="404" t="s">
        <v>223</v>
      </c>
      <c r="E956" s="463" t="s">
        <v>34</v>
      </c>
      <c r="F956" s="564" t="s">
        <v>238</v>
      </c>
      <c r="G956" s="446"/>
      <c r="H956" s="449">
        <v>0.012</v>
      </c>
      <c r="I956" s="450" t="s">
        <v>34</v>
      </c>
      <c r="J956" s="446"/>
      <c r="K956" s="446"/>
      <c r="L956" s="449"/>
      <c r="M956" s="450" t="s">
        <v>34</v>
      </c>
      <c r="N956" s="446"/>
      <c r="O956" s="452"/>
      <c r="P956" s="450" t="s">
        <v>34</v>
      </c>
      <c r="Q956" s="451"/>
      <c r="R956" s="449"/>
      <c r="S956" s="450" t="s">
        <v>34</v>
      </c>
      <c r="T956" s="446"/>
      <c r="U956" s="565"/>
    </row>
    <row r="957" spans="2:21" s="411" customFormat="1" ht="13.5" hidden="1" outlineLevel="3">
      <c r="B957" s="402"/>
      <c r="C957" s="403"/>
      <c r="D957" s="404" t="s">
        <v>223</v>
      </c>
      <c r="E957" s="407" t="s">
        <v>34</v>
      </c>
      <c r="F957" s="481" t="s">
        <v>2939</v>
      </c>
      <c r="G957" s="403"/>
      <c r="H957" s="407" t="s">
        <v>34</v>
      </c>
      <c r="I957" s="408" t="s">
        <v>34</v>
      </c>
      <c r="J957" s="403"/>
      <c r="K957" s="403"/>
      <c r="L957" s="407"/>
      <c r="M957" s="408" t="s">
        <v>34</v>
      </c>
      <c r="N957" s="403"/>
      <c r="O957" s="410"/>
      <c r="P957" s="408" t="s">
        <v>34</v>
      </c>
      <c r="Q957" s="409"/>
      <c r="R957" s="407"/>
      <c r="S957" s="408" t="s">
        <v>34</v>
      </c>
      <c r="T957" s="403"/>
      <c r="U957" s="562"/>
    </row>
    <row r="958" spans="2:21" s="420" customFormat="1" ht="13.5" hidden="1" outlineLevel="3">
      <c r="B958" s="412"/>
      <c r="C958" s="413"/>
      <c r="D958" s="404" t="s">
        <v>223</v>
      </c>
      <c r="E958" s="462" t="s">
        <v>34</v>
      </c>
      <c r="F958" s="480" t="s">
        <v>2940</v>
      </c>
      <c r="G958" s="413"/>
      <c r="H958" s="416">
        <v>0.011</v>
      </c>
      <c r="I958" s="417" t="s">
        <v>34</v>
      </c>
      <c r="J958" s="413"/>
      <c r="K958" s="413"/>
      <c r="L958" s="416"/>
      <c r="M958" s="417" t="s">
        <v>34</v>
      </c>
      <c r="N958" s="413"/>
      <c r="O958" s="419"/>
      <c r="P958" s="417" t="s">
        <v>34</v>
      </c>
      <c r="Q958" s="418"/>
      <c r="R958" s="416"/>
      <c r="S958" s="417" t="s">
        <v>34</v>
      </c>
      <c r="T958" s="413"/>
      <c r="U958" s="563"/>
    </row>
    <row r="959" spans="2:21" s="420" customFormat="1" ht="13.5" hidden="1" outlineLevel="3">
      <c r="B959" s="412"/>
      <c r="C959" s="413"/>
      <c r="D959" s="404" t="s">
        <v>223</v>
      </c>
      <c r="E959" s="462" t="s">
        <v>34</v>
      </c>
      <c r="F959" s="480" t="s">
        <v>2941</v>
      </c>
      <c r="G959" s="413"/>
      <c r="H959" s="416">
        <v>0.011</v>
      </c>
      <c r="I959" s="417" t="s">
        <v>34</v>
      </c>
      <c r="J959" s="413"/>
      <c r="K959" s="413"/>
      <c r="L959" s="416"/>
      <c r="M959" s="417" t="s">
        <v>34</v>
      </c>
      <c r="N959" s="413"/>
      <c r="O959" s="419"/>
      <c r="P959" s="417" t="s">
        <v>34</v>
      </c>
      <c r="Q959" s="418"/>
      <c r="R959" s="416"/>
      <c r="S959" s="417" t="s">
        <v>34</v>
      </c>
      <c r="T959" s="413"/>
      <c r="U959" s="563"/>
    </row>
    <row r="960" spans="2:21" s="420" customFormat="1" ht="13.5" hidden="1" outlineLevel="3">
      <c r="B960" s="412"/>
      <c r="C960" s="413"/>
      <c r="D960" s="404" t="s">
        <v>223</v>
      </c>
      <c r="E960" s="462" t="s">
        <v>34</v>
      </c>
      <c r="F960" s="599" t="s">
        <v>2942</v>
      </c>
      <c r="G960" s="440"/>
      <c r="H960" s="442">
        <v>0.011</v>
      </c>
      <c r="I960" s="417" t="s">
        <v>34</v>
      </c>
      <c r="J960" s="413"/>
      <c r="K960" s="413"/>
      <c r="L960" s="416"/>
      <c r="M960" s="417" t="s">
        <v>34</v>
      </c>
      <c r="N960" s="413"/>
      <c r="O960" s="443">
        <f>-H960</f>
        <v>-0.011</v>
      </c>
      <c r="P960" s="417" t="s">
        <v>34</v>
      </c>
      <c r="Q960" s="418"/>
      <c r="R960" s="416"/>
      <c r="S960" s="417" t="s">
        <v>34</v>
      </c>
      <c r="T960" s="413"/>
      <c r="U960" s="563"/>
    </row>
    <row r="961" spans="2:21" s="445" customFormat="1" ht="13.5" hidden="1" outlineLevel="3">
      <c r="B961" s="444"/>
      <c r="C961" s="446"/>
      <c r="D961" s="404" t="s">
        <v>223</v>
      </c>
      <c r="E961" s="463" t="s">
        <v>34</v>
      </c>
      <c r="F961" s="564" t="s">
        <v>238</v>
      </c>
      <c r="G961" s="446"/>
      <c r="H961" s="449">
        <v>0.033</v>
      </c>
      <c r="I961" s="450" t="s">
        <v>34</v>
      </c>
      <c r="J961" s="446"/>
      <c r="K961" s="446"/>
      <c r="L961" s="449"/>
      <c r="M961" s="450" t="s">
        <v>34</v>
      </c>
      <c r="N961" s="446"/>
      <c r="O961" s="452"/>
      <c r="P961" s="450" t="s">
        <v>34</v>
      </c>
      <c r="Q961" s="451"/>
      <c r="R961" s="449"/>
      <c r="S961" s="450" t="s">
        <v>34</v>
      </c>
      <c r="T961" s="446"/>
      <c r="U961" s="565"/>
    </row>
    <row r="962" spans="2:21" s="429" customFormat="1" ht="13.5" hidden="1" outlineLevel="3">
      <c r="B962" s="421"/>
      <c r="C962" s="422"/>
      <c r="D962" s="404" t="s">
        <v>223</v>
      </c>
      <c r="E962" s="464" t="s">
        <v>34</v>
      </c>
      <c r="F962" s="566" t="s">
        <v>227</v>
      </c>
      <c r="G962" s="422"/>
      <c r="H962" s="425">
        <v>0.045</v>
      </c>
      <c r="I962" s="426" t="s">
        <v>34</v>
      </c>
      <c r="J962" s="422"/>
      <c r="K962" s="422"/>
      <c r="L962" s="425"/>
      <c r="M962" s="426" t="s">
        <v>34</v>
      </c>
      <c r="N962" s="422"/>
      <c r="O962" s="428"/>
      <c r="P962" s="426" t="s">
        <v>34</v>
      </c>
      <c r="Q962" s="427"/>
      <c r="R962" s="425"/>
      <c r="S962" s="426" t="s">
        <v>34</v>
      </c>
      <c r="T962" s="422"/>
      <c r="U962" s="567"/>
    </row>
    <row r="963" spans="2:21" s="320" customFormat="1" ht="22.5" customHeight="1" outlineLevel="2" collapsed="1">
      <c r="B963" s="321"/>
      <c r="C963" s="430" t="s">
        <v>1206</v>
      </c>
      <c r="D963" s="430" t="s">
        <v>218</v>
      </c>
      <c r="E963" s="465" t="s">
        <v>1837</v>
      </c>
      <c r="F963" s="568" t="s">
        <v>1838</v>
      </c>
      <c r="G963" s="432" t="s">
        <v>292</v>
      </c>
      <c r="H963" s="433">
        <v>0.204</v>
      </c>
      <c r="I963" s="434">
        <v>28282</v>
      </c>
      <c r="J963" s="569">
        <f>ROUND(I963*H963,2)</f>
        <v>5769.53</v>
      </c>
      <c r="K963" s="569"/>
      <c r="L963" s="433"/>
      <c r="M963" s="434">
        <v>28282</v>
      </c>
      <c r="N963" s="621">
        <f>ROUND(M963*L963,2)</f>
        <v>0</v>
      </c>
      <c r="O963" s="436">
        <v>-0.05400008078164031</v>
      </c>
      <c r="P963" s="434">
        <v>28282</v>
      </c>
      <c r="Q963" s="435">
        <f>ROUND(P963*O963,2)</f>
        <v>-1527.23</v>
      </c>
      <c r="R963" s="604">
        <f t="shared" si="15"/>
        <v>0.14999991921835967</v>
      </c>
      <c r="S963" s="434">
        <v>28282</v>
      </c>
      <c r="T963" s="569">
        <f>ROUND(S963*R963,2)</f>
        <v>4242.3</v>
      </c>
      <c r="U963" s="548"/>
    </row>
    <row r="964" spans="2:21" s="420" customFormat="1" ht="13.5" hidden="1" outlineLevel="3">
      <c r="B964" s="412"/>
      <c r="C964" s="413"/>
      <c r="D964" s="404" t="s">
        <v>223</v>
      </c>
      <c r="E964" s="462" t="s">
        <v>34</v>
      </c>
      <c r="F964" s="480" t="s">
        <v>2943</v>
      </c>
      <c r="G964" s="413"/>
      <c r="H964" s="416">
        <v>0.535</v>
      </c>
      <c r="I964" s="417" t="s">
        <v>34</v>
      </c>
      <c r="J964" s="413"/>
      <c r="K964" s="413"/>
      <c r="L964" s="416"/>
      <c r="M964" s="417" t="s">
        <v>34</v>
      </c>
      <c r="N964" s="413"/>
      <c r="O964" s="419"/>
      <c r="P964" s="417" t="s">
        <v>34</v>
      </c>
      <c r="Q964" s="418"/>
      <c r="R964" s="416"/>
      <c r="S964" s="417" t="s">
        <v>34</v>
      </c>
      <c r="T964" s="413"/>
      <c r="U964" s="563"/>
    </row>
    <row r="965" spans="2:21" s="420" customFormat="1" ht="13.5" hidden="1" outlineLevel="3">
      <c r="B965" s="412"/>
      <c r="C965" s="413"/>
      <c r="D965" s="404" t="s">
        <v>223</v>
      </c>
      <c r="E965" s="462" t="s">
        <v>34</v>
      </c>
      <c r="F965" s="480" t="s">
        <v>2944</v>
      </c>
      <c r="G965" s="413"/>
      <c r="H965" s="416">
        <v>0.535</v>
      </c>
      <c r="I965" s="417" t="s">
        <v>34</v>
      </c>
      <c r="J965" s="413"/>
      <c r="K965" s="413"/>
      <c r="L965" s="416"/>
      <c r="M965" s="417" t="s">
        <v>34</v>
      </c>
      <c r="N965" s="413"/>
      <c r="O965" s="419"/>
      <c r="P965" s="417" t="s">
        <v>34</v>
      </c>
      <c r="Q965" s="418"/>
      <c r="R965" s="416"/>
      <c r="S965" s="417" t="s">
        <v>34</v>
      </c>
      <c r="T965" s="413"/>
      <c r="U965" s="563"/>
    </row>
    <row r="966" spans="2:21" s="420" customFormat="1" ht="13.5" hidden="1" outlineLevel="3">
      <c r="B966" s="412"/>
      <c r="C966" s="413"/>
      <c r="D966" s="404" t="s">
        <v>223</v>
      </c>
      <c r="E966" s="462" t="s">
        <v>34</v>
      </c>
      <c r="F966" s="599" t="s">
        <v>2945</v>
      </c>
      <c r="G966" s="440"/>
      <c r="H966" s="442">
        <v>0.535</v>
      </c>
      <c r="I966" s="417" t="s">
        <v>34</v>
      </c>
      <c r="J966" s="413"/>
      <c r="K966" s="413"/>
      <c r="L966" s="416"/>
      <c r="M966" s="417" t="s">
        <v>34</v>
      </c>
      <c r="N966" s="413"/>
      <c r="O966" s="443">
        <f>-H966</f>
        <v>-0.535</v>
      </c>
      <c r="P966" s="417" t="s">
        <v>34</v>
      </c>
      <c r="Q966" s="418"/>
      <c r="R966" s="416"/>
      <c r="S966" s="417" t="s">
        <v>34</v>
      </c>
      <c r="T966" s="413"/>
      <c r="U966" s="563"/>
    </row>
    <row r="967" spans="2:21" s="429" customFormat="1" ht="13.5" hidden="1" outlineLevel="3">
      <c r="B967" s="421"/>
      <c r="C967" s="422"/>
      <c r="D967" s="404" t="s">
        <v>223</v>
      </c>
      <c r="E967" s="464" t="s">
        <v>34</v>
      </c>
      <c r="F967" s="566" t="s">
        <v>227</v>
      </c>
      <c r="G967" s="422"/>
      <c r="H967" s="425">
        <v>1.605</v>
      </c>
      <c r="I967" s="426" t="s">
        <v>34</v>
      </c>
      <c r="J967" s="422"/>
      <c r="K967" s="422"/>
      <c r="L967" s="425"/>
      <c r="M967" s="426" t="s">
        <v>34</v>
      </c>
      <c r="N967" s="422"/>
      <c r="O967" s="428"/>
      <c r="P967" s="426" t="s">
        <v>34</v>
      </c>
      <c r="Q967" s="427"/>
      <c r="R967" s="425"/>
      <c r="S967" s="426" t="s">
        <v>34</v>
      </c>
      <c r="T967" s="422"/>
      <c r="U967" s="567"/>
    </row>
    <row r="968" spans="2:21" s="420" customFormat="1" ht="13.5" hidden="1" outlineLevel="3">
      <c r="B968" s="412"/>
      <c r="C968" s="413"/>
      <c r="D968" s="404" t="s">
        <v>223</v>
      </c>
      <c r="E968" s="413"/>
      <c r="F968" s="480" t="s">
        <v>2946</v>
      </c>
      <c r="G968" s="413"/>
      <c r="H968" s="416">
        <v>0.204</v>
      </c>
      <c r="I968" s="417" t="s">
        <v>34</v>
      </c>
      <c r="J968" s="413"/>
      <c r="K968" s="413"/>
      <c r="L968" s="416"/>
      <c r="M968" s="417" t="s">
        <v>34</v>
      </c>
      <c r="N968" s="413"/>
      <c r="O968" s="419"/>
      <c r="P968" s="417" t="s">
        <v>34</v>
      </c>
      <c r="Q968" s="418"/>
      <c r="R968" s="416"/>
      <c r="S968" s="417" t="s">
        <v>34</v>
      </c>
      <c r="T968" s="413"/>
      <c r="U968" s="563"/>
    </row>
    <row r="969" spans="2:21" s="320" customFormat="1" ht="22.5" customHeight="1" outlineLevel="2" collapsed="1">
      <c r="B969" s="321"/>
      <c r="C969" s="430" t="s">
        <v>1209</v>
      </c>
      <c r="D969" s="430" t="s">
        <v>218</v>
      </c>
      <c r="E969" s="465" t="s">
        <v>2445</v>
      </c>
      <c r="F969" s="568" t="s">
        <v>2446</v>
      </c>
      <c r="G969" s="432" t="s">
        <v>221</v>
      </c>
      <c r="H969" s="433">
        <v>2.429</v>
      </c>
      <c r="I969" s="434">
        <v>3483</v>
      </c>
      <c r="J969" s="569">
        <f>ROUND(I969*H969,2)</f>
        <v>8460.21</v>
      </c>
      <c r="K969" s="569"/>
      <c r="L969" s="433"/>
      <c r="M969" s="434">
        <v>3483</v>
      </c>
      <c r="N969" s="621">
        <f>ROUND(M969*L969,2)</f>
        <v>0</v>
      </c>
      <c r="O969" s="436">
        <f>SUM(O977:O978)</f>
        <v>-0.741</v>
      </c>
      <c r="P969" s="434">
        <v>3483</v>
      </c>
      <c r="Q969" s="435">
        <f>ROUND(P969*O969,2)</f>
        <v>-2580.9</v>
      </c>
      <c r="R969" s="604">
        <f t="shared" si="15"/>
        <v>1.6879999999999997</v>
      </c>
      <c r="S969" s="434">
        <v>3483</v>
      </c>
      <c r="T969" s="569">
        <f>ROUND(S969*R969,2)</f>
        <v>5879.3</v>
      </c>
      <c r="U969" s="548"/>
    </row>
    <row r="970" spans="2:21" s="411" customFormat="1" ht="13.5" hidden="1" outlineLevel="3">
      <c r="B970" s="402"/>
      <c r="C970" s="403"/>
      <c r="D970" s="404" t="s">
        <v>223</v>
      </c>
      <c r="E970" s="407" t="s">
        <v>34</v>
      </c>
      <c r="F970" s="481" t="s">
        <v>2605</v>
      </c>
      <c r="G970" s="403"/>
      <c r="H970" s="407" t="s">
        <v>34</v>
      </c>
      <c r="I970" s="408" t="s">
        <v>34</v>
      </c>
      <c r="J970" s="403"/>
      <c r="K970" s="403"/>
      <c r="L970" s="407"/>
      <c r="M970" s="408" t="s">
        <v>34</v>
      </c>
      <c r="N970" s="403"/>
      <c r="O970" s="410"/>
      <c r="P970" s="408" t="s">
        <v>34</v>
      </c>
      <c r="Q970" s="409"/>
      <c r="R970" s="407"/>
      <c r="S970" s="408" t="s">
        <v>34</v>
      </c>
      <c r="T970" s="403"/>
      <c r="U970" s="562"/>
    </row>
    <row r="971" spans="2:21" s="420" customFormat="1" ht="13.5" hidden="1" outlineLevel="3">
      <c r="B971" s="412"/>
      <c r="C971" s="413"/>
      <c r="D971" s="404" t="s">
        <v>223</v>
      </c>
      <c r="E971" s="462" t="s">
        <v>34</v>
      </c>
      <c r="F971" s="480" t="s">
        <v>2947</v>
      </c>
      <c r="G971" s="413"/>
      <c r="H971" s="416">
        <v>1.238</v>
      </c>
      <c r="I971" s="417" t="s">
        <v>34</v>
      </c>
      <c r="J971" s="413"/>
      <c r="K971" s="413"/>
      <c r="L971" s="416"/>
      <c r="M971" s="417" t="s">
        <v>34</v>
      </c>
      <c r="N971" s="413"/>
      <c r="O971" s="419"/>
      <c r="P971" s="417" t="s">
        <v>34</v>
      </c>
      <c r="Q971" s="418"/>
      <c r="R971" s="416"/>
      <c r="S971" s="417" t="s">
        <v>34</v>
      </c>
      <c r="T971" s="413"/>
      <c r="U971" s="563"/>
    </row>
    <row r="972" spans="2:21" s="420" customFormat="1" ht="13.5" hidden="1" outlineLevel="3">
      <c r="B972" s="412"/>
      <c r="C972" s="413"/>
      <c r="D972" s="404" t="s">
        <v>223</v>
      </c>
      <c r="E972" s="462" t="s">
        <v>34</v>
      </c>
      <c r="F972" s="480" t="s">
        <v>2948</v>
      </c>
      <c r="G972" s="413"/>
      <c r="H972" s="416">
        <v>-0.394</v>
      </c>
      <c r="I972" s="417" t="s">
        <v>34</v>
      </c>
      <c r="J972" s="413"/>
      <c r="K972" s="413"/>
      <c r="L972" s="416"/>
      <c r="M972" s="417" t="s">
        <v>34</v>
      </c>
      <c r="N972" s="413"/>
      <c r="O972" s="419"/>
      <c r="P972" s="417" t="s">
        <v>34</v>
      </c>
      <c r="Q972" s="418"/>
      <c r="R972" s="416"/>
      <c r="S972" s="417" t="s">
        <v>34</v>
      </c>
      <c r="T972" s="413"/>
      <c r="U972" s="563"/>
    </row>
    <row r="973" spans="2:21" s="411" customFormat="1" ht="13.5" hidden="1" outlineLevel="3">
      <c r="B973" s="402"/>
      <c r="C973" s="403"/>
      <c r="D973" s="404" t="s">
        <v>223</v>
      </c>
      <c r="E973" s="407" t="s">
        <v>34</v>
      </c>
      <c r="F973" s="481" t="s">
        <v>2610</v>
      </c>
      <c r="G973" s="403"/>
      <c r="H973" s="407" t="s">
        <v>34</v>
      </c>
      <c r="I973" s="408" t="s">
        <v>34</v>
      </c>
      <c r="J973" s="403"/>
      <c r="K973" s="403"/>
      <c r="L973" s="407"/>
      <c r="M973" s="408" t="s">
        <v>34</v>
      </c>
      <c r="N973" s="403"/>
      <c r="O973" s="410"/>
      <c r="P973" s="408" t="s">
        <v>34</v>
      </c>
      <c r="Q973" s="409"/>
      <c r="R973" s="407"/>
      <c r="S973" s="408" t="s">
        <v>34</v>
      </c>
      <c r="T973" s="403"/>
      <c r="U973" s="562"/>
    </row>
    <row r="974" spans="2:21" s="420" customFormat="1" ht="13.5" hidden="1" outlineLevel="3">
      <c r="B974" s="412"/>
      <c r="C974" s="413"/>
      <c r="D974" s="404" t="s">
        <v>223</v>
      </c>
      <c r="E974" s="462" t="s">
        <v>34</v>
      </c>
      <c r="F974" s="480" t="s">
        <v>2947</v>
      </c>
      <c r="G974" s="413"/>
      <c r="H974" s="416">
        <v>1.238</v>
      </c>
      <c r="I974" s="417" t="s">
        <v>34</v>
      </c>
      <c r="J974" s="413"/>
      <c r="K974" s="413"/>
      <c r="L974" s="416"/>
      <c r="M974" s="417" t="s">
        <v>34</v>
      </c>
      <c r="N974" s="413"/>
      <c r="O974" s="419"/>
      <c r="P974" s="417" t="s">
        <v>34</v>
      </c>
      <c r="Q974" s="418"/>
      <c r="R974" s="416"/>
      <c r="S974" s="417" t="s">
        <v>34</v>
      </c>
      <c r="T974" s="413"/>
      <c r="U974" s="563"/>
    </row>
    <row r="975" spans="2:21" s="420" customFormat="1" ht="13.5" hidden="1" outlineLevel="3">
      <c r="B975" s="412"/>
      <c r="C975" s="413"/>
      <c r="D975" s="404" t="s">
        <v>223</v>
      </c>
      <c r="E975" s="462" t="s">
        <v>34</v>
      </c>
      <c r="F975" s="480" t="s">
        <v>2948</v>
      </c>
      <c r="G975" s="413"/>
      <c r="H975" s="416">
        <v>-0.394</v>
      </c>
      <c r="I975" s="417" t="s">
        <v>34</v>
      </c>
      <c r="J975" s="413"/>
      <c r="K975" s="413"/>
      <c r="L975" s="416"/>
      <c r="M975" s="417" t="s">
        <v>34</v>
      </c>
      <c r="N975" s="413"/>
      <c r="O975" s="419"/>
      <c r="P975" s="417" t="s">
        <v>34</v>
      </c>
      <c r="Q975" s="418"/>
      <c r="R975" s="416"/>
      <c r="S975" s="417" t="s">
        <v>34</v>
      </c>
      <c r="T975" s="413"/>
      <c r="U975" s="563"/>
    </row>
    <row r="976" spans="2:21" s="411" customFormat="1" ht="13.5" hidden="1" outlineLevel="3">
      <c r="B976" s="402"/>
      <c r="C976" s="403"/>
      <c r="D976" s="404" t="s">
        <v>223</v>
      </c>
      <c r="E976" s="407" t="s">
        <v>34</v>
      </c>
      <c r="F976" s="600" t="s">
        <v>2612</v>
      </c>
      <c r="G976" s="437"/>
      <c r="H976" s="439" t="s">
        <v>34</v>
      </c>
      <c r="I976" s="408" t="s">
        <v>34</v>
      </c>
      <c r="J976" s="403"/>
      <c r="K976" s="403"/>
      <c r="L976" s="407"/>
      <c r="M976" s="408" t="s">
        <v>34</v>
      </c>
      <c r="N976" s="403"/>
      <c r="O976" s="410"/>
      <c r="P976" s="408" t="s">
        <v>34</v>
      </c>
      <c r="Q976" s="409"/>
      <c r="R976" s="407"/>
      <c r="S976" s="408" t="s">
        <v>34</v>
      </c>
      <c r="T976" s="403"/>
      <c r="U976" s="562"/>
    </row>
    <row r="977" spans="2:21" s="420" customFormat="1" ht="13.5" hidden="1" outlineLevel="3">
      <c r="B977" s="412"/>
      <c r="C977" s="413"/>
      <c r="D977" s="404" t="s">
        <v>223</v>
      </c>
      <c r="E977" s="462" t="s">
        <v>34</v>
      </c>
      <c r="F977" s="599" t="s">
        <v>2947</v>
      </c>
      <c r="G977" s="440"/>
      <c r="H977" s="442">
        <v>1.238</v>
      </c>
      <c r="I977" s="417" t="s">
        <v>34</v>
      </c>
      <c r="J977" s="413"/>
      <c r="K977" s="413"/>
      <c r="L977" s="416"/>
      <c r="M977" s="417" t="s">
        <v>34</v>
      </c>
      <c r="N977" s="413"/>
      <c r="O977" s="443">
        <f>-H977</f>
        <v>-1.238</v>
      </c>
      <c r="P977" s="417" t="s">
        <v>34</v>
      </c>
      <c r="Q977" s="418"/>
      <c r="R977" s="416"/>
      <c r="S977" s="417" t="s">
        <v>34</v>
      </c>
      <c r="T977" s="413"/>
      <c r="U977" s="563"/>
    </row>
    <row r="978" spans="2:21" s="420" customFormat="1" ht="13.5" hidden="1" outlineLevel="3">
      <c r="B978" s="412"/>
      <c r="C978" s="413"/>
      <c r="D978" s="404" t="s">
        <v>223</v>
      </c>
      <c r="E978" s="462" t="s">
        <v>34</v>
      </c>
      <c r="F978" s="599" t="s">
        <v>2949</v>
      </c>
      <c r="G978" s="440"/>
      <c r="H978" s="442">
        <v>-0.497</v>
      </c>
      <c r="I978" s="417" t="s">
        <v>34</v>
      </c>
      <c r="J978" s="413"/>
      <c r="K978" s="413"/>
      <c r="L978" s="416"/>
      <c r="M978" s="417" t="s">
        <v>34</v>
      </c>
      <c r="N978" s="413"/>
      <c r="O978" s="443">
        <f>-H978</f>
        <v>0.497</v>
      </c>
      <c r="P978" s="417" t="s">
        <v>34</v>
      </c>
      <c r="Q978" s="418"/>
      <c r="R978" s="416"/>
      <c r="S978" s="417" t="s">
        <v>34</v>
      </c>
      <c r="T978" s="413"/>
      <c r="U978" s="563"/>
    </row>
    <row r="979" spans="2:21" s="429" customFormat="1" ht="13.5" hidden="1" outlineLevel="3">
      <c r="B979" s="421"/>
      <c r="C979" s="422"/>
      <c r="D979" s="404" t="s">
        <v>223</v>
      </c>
      <c r="E979" s="464" t="s">
        <v>34</v>
      </c>
      <c r="F979" s="566" t="s">
        <v>227</v>
      </c>
      <c r="G979" s="422"/>
      <c r="H979" s="425">
        <v>2.429</v>
      </c>
      <c r="I979" s="426" t="s">
        <v>34</v>
      </c>
      <c r="J979" s="422"/>
      <c r="K979" s="422"/>
      <c r="L979" s="425"/>
      <c r="M979" s="426" t="s">
        <v>34</v>
      </c>
      <c r="N979" s="422"/>
      <c r="O979" s="428"/>
      <c r="P979" s="426" t="s">
        <v>34</v>
      </c>
      <c r="Q979" s="427"/>
      <c r="R979" s="425"/>
      <c r="S979" s="426" t="s">
        <v>34</v>
      </c>
      <c r="T979" s="422"/>
      <c r="U979" s="567"/>
    </row>
    <row r="980" spans="2:21" s="320" customFormat="1" ht="22.5" customHeight="1" outlineLevel="2" collapsed="1">
      <c r="B980" s="321"/>
      <c r="C980" s="430" t="s">
        <v>1212</v>
      </c>
      <c r="D980" s="430" t="s">
        <v>218</v>
      </c>
      <c r="E980" s="465" t="s">
        <v>1864</v>
      </c>
      <c r="F980" s="568" t="s">
        <v>1865</v>
      </c>
      <c r="G980" s="432" t="s">
        <v>265</v>
      </c>
      <c r="H980" s="433">
        <v>0.9</v>
      </c>
      <c r="I980" s="434">
        <v>1253.9</v>
      </c>
      <c r="J980" s="569">
        <f>ROUND(I980*H980,2)</f>
        <v>1128.51</v>
      </c>
      <c r="K980" s="569"/>
      <c r="L980" s="433"/>
      <c r="M980" s="434">
        <v>1253.9</v>
      </c>
      <c r="N980" s="621">
        <f>ROUND(M980*L980,2)</f>
        <v>0</v>
      </c>
      <c r="O980" s="436">
        <f>O983</f>
        <v>-0.3</v>
      </c>
      <c r="P980" s="434">
        <v>1253.9</v>
      </c>
      <c r="Q980" s="435">
        <f>ROUND(P980*O980,2)</f>
        <v>-376.17</v>
      </c>
      <c r="R980" s="604">
        <f t="shared" si="15"/>
        <v>0.6000000000000001</v>
      </c>
      <c r="S980" s="434">
        <v>1253.9</v>
      </c>
      <c r="T980" s="569">
        <f>ROUND(S980*R980,2)</f>
        <v>752.34</v>
      </c>
      <c r="U980" s="548"/>
    </row>
    <row r="981" spans="2:21" s="420" customFormat="1" ht="13.5" hidden="1" outlineLevel="3">
      <c r="B981" s="412"/>
      <c r="C981" s="413"/>
      <c r="D981" s="404" t="s">
        <v>223</v>
      </c>
      <c r="E981" s="462" t="s">
        <v>34</v>
      </c>
      <c r="F981" s="480" t="s">
        <v>2950</v>
      </c>
      <c r="G981" s="413"/>
      <c r="H981" s="416">
        <v>0.3</v>
      </c>
      <c r="I981" s="417" t="s">
        <v>34</v>
      </c>
      <c r="J981" s="413"/>
      <c r="K981" s="413"/>
      <c r="L981" s="416"/>
      <c r="M981" s="417" t="s">
        <v>34</v>
      </c>
      <c r="N981" s="413"/>
      <c r="O981" s="419"/>
      <c r="P981" s="417" t="s">
        <v>34</v>
      </c>
      <c r="Q981" s="418"/>
      <c r="R981" s="416"/>
      <c r="S981" s="417" t="s">
        <v>34</v>
      </c>
      <c r="T981" s="413"/>
      <c r="U981" s="563"/>
    </row>
    <row r="982" spans="2:21" s="420" customFormat="1" ht="13.5" hidden="1" outlineLevel="3">
      <c r="B982" s="412"/>
      <c r="C982" s="413"/>
      <c r="D982" s="404" t="s">
        <v>223</v>
      </c>
      <c r="E982" s="462" t="s">
        <v>34</v>
      </c>
      <c r="F982" s="480" t="s">
        <v>2951</v>
      </c>
      <c r="G982" s="413"/>
      <c r="H982" s="416">
        <v>0.3</v>
      </c>
      <c r="I982" s="417" t="s">
        <v>34</v>
      </c>
      <c r="J982" s="413"/>
      <c r="K982" s="413"/>
      <c r="L982" s="416"/>
      <c r="M982" s="417" t="s">
        <v>34</v>
      </c>
      <c r="N982" s="413"/>
      <c r="O982" s="419"/>
      <c r="P982" s="417" t="s">
        <v>34</v>
      </c>
      <c r="Q982" s="418"/>
      <c r="R982" s="416"/>
      <c r="S982" s="417" t="s">
        <v>34</v>
      </c>
      <c r="T982" s="413"/>
      <c r="U982" s="563"/>
    </row>
    <row r="983" spans="2:21" s="420" customFormat="1" ht="13.5" hidden="1" outlineLevel="3">
      <c r="B983" s="412"/>
      <c r="C983" s="413"/>
      <c r="D983" s="404" t="s">
        <v>223</v>
      </c>
      <c r="E983" s="462" t="s">
        <v>34</v>
      </c>
      <c r="F983" s="599" t="s">
        <v>2952</v>
      </c>
      <c r="G983" s="440"/>
      <c r="H983" s="442">
        <v>0.3</v>
      </c>
      <c r="I983" s="417" t="s">
        <v>34</v>
      </c>
      <c r="J983" s="413"/>
      <c r="K983" s="413"/>
      <c r="L983" s="416"/>
      <c r="M983" s="417" t="s">
        <v>34</v>
      </c>
      <c r="N983" s="413"/>
      <c r="O983" s="443">
        <f>-H983</f>
        <v>-0.3</v>
      </c>
      <c r="P983" s="417" t="s">
        <v>34</v>
      </c>
      <c r="Q983" s="418"/>
      <c r="R983" s="416"/>
      <c r="S983" s="417" t="s">
        <v>34</v>
      </c>
      <c r="T983" s="413"/>
      <c r="U983" s="563"/>
    </row>
    <row r="984" spans="2:21" s="429" customFormat="1" ht="13.5" hidden="1" outlineLevel="3">
      <c r="B984" s="421"/>
      <c r="C984" s="422"/>
      <c r="D984" s="404" t="s">
        <v>223</v>
      </c>
      <c r="E984" s="464" t="s">
        <v>34</v>
      </c>
      <c r="F984" s="566" t="s">
        <v>227</v>
      </c>
      <c r="G984" s="422"/>
      <c r="H984" s="425">
        <v>0.9</v>
      </c>
      <c r="I984" s="426" t="s">
        <v>34</v>
      </c>
      <c r="J984" s="422"/>
      <c r="K984" s="422"/>
      <c r="L984" s="425"/>
      <c r="M984" s="426" t="s">
        <v>34</v>
      </c>
      <c r="N984" s="422"/>
      <c r="O984" s="428"/>
      <c r="P984" s="426" t="s">
        <v>34</v>
      </c>
      <c r="Q984" s="427"/>
      <c r="R984" s="425"/>
      <c r="S984" s="426" t="s">
        <v>34</v>
      </c>
      <c r="T984" s="422"/>
      <c r="U984" s="567"/>
    </row>
    <row r="985" spans="2:21" s="320" customFormat="1" ht="22.5" customHeight="1" outlineLevel="2" collapsed="1">
      <c r="B985" s="321"/>
      <c r="C985" s="430" t="s">
        <v>1215</v>
      </c>
      <c r="D985" s="430" t="s">
        <v>218</v>
      </c>
      <c r="E985" s="465" t="s">
        <v>1388</v>
      </c>
      <c r="F985" s="568" t="s">
        <v>1389</v>
      </c>
      <c r="G985" s="432" t="s">
        <v>366</v>
      </c>
      <c r="H985" s="433">
        <v>113</v>
      </c>
      <c r="I985" s="434">
        <v>390.1</v>
      </c>
      <c r="J985" s="569">
        <f>ROUND(I985*H985,2)</f>
        <v>44081.3</v>
      </c>
      <c r="K985" s="569"/>
      <c r="L985" s="433"/>
      <c r="M985" s="434">
        <v>390.1</v>
      </c>
      <c r="N985" s="621">
        <f>ROUND(M985*L985,2)</f>
        <v>0</v>
      </c>
      <c r="O985" s="436">
        <f>O992</f>
        <v>-16.5</v>
      </c>
      <c r="P985" s="434">
        <v>390.1</v>
      </c>
      <c r="Q985" s="435">
        <f>ROUND(P985*O985,2)</f>
        <v>-6436.65</v>
      </c>
      <c r="R985" s="604">
        <f t="shared" si="15"/>
        <v>96.5</v>
      </c>
      <c r="S985" s="434">
        <v>390.1</v>
      </c>
      <c r="T985" s="569">
        <f>ROUND(S985*R985,2)</f>
        <v>37644.65</v>
      </c>
      <c r="U985" s="548"/>
    </row>
    <row r="986" spans="2:21" s="420" customFormat="1" ht="13.5" hidden="1" outlineLevel="3">
      <c r="B986" s="412"/>
      <c r="C986" s="413"/>
      <c r="D986" s="404" t="s">
        <v>223</v>
      </c>
      <c r="E986" s="462" t="s">
        <v>34</v>
      </c>
      <c r="F986" s="480" t="s">
        <v>2953</v>
      </c>
      <c r="G986" s="413"/>
      <c r="H986" s="416">
        <v>45</v>
      </c>
      <c r="I986" s="417" t="s">
        <v>34</v>
      </c>
      <c r="J986" s="413"/>
      <c r="K986" s="413"/>
      <c r="L986" s="416"/>
      <c r="M986" s="417" t="s">
        <v>34</v>
      </c>
      <c r="N986" s="413"/>
      <c r="O986" s="419"/>
      <c r="P986" s="417" t="s">
        <v>34</v>
      </c>
      <c r="Q986" s="418"/>
      <c r="R986" s="416"/>
      <c r="S986" s="417" t="s">
        <v>34</v>
      </c>
      <c r="T986" s="413"/>
      <c r="U986" s="563"/>
    </row>
    <row r="987" spans="2:21" s="420" customFormat="1" ht="13.5" hidden="1" outlineLevel="3">
      <c r="B987" s="412"/>
      <c r="C987" s="413"/>
      <c r="D987" s="404" t="s">
        <v>223</v>
      </c>
      <c r="E987" s="462" t="s">
        <v>34</v>
      </c>
      <c r="F987" s="480" t="s">
        <v>2954</v>
      </c>
      <c r="G987" s="413"/>
      <c r="H987" s="416">
        <v>18.5</v>
      </c>
      <c r="I987" s="417" t="s">
        <v>34</v>
      </c>
      <c r="J987" s="413"/>
      <c r="K987" s="413"/>
      <c r="L987" s="416"/>
      <c r="M987" s="417" t="s">
        <v>34</v>
      </c>
      <c r="N987" s="413"/>
      <c r="O987" s="419"/>
      <c r="P987" s="417" t="s">
        <v>34</v>
      </c>
      <c r="Q987" s="418"/>
      <c r="R987" s="416"/>
      <c r="S987" s="417" t="s">
        <v>34</v>
      </c>
      <c r="T987" s="413"/>
      <c r="U987" s="563"/>
    </row>
    <row r="988" spans="2:21" s="445" customFormat="1" ht="13.5" hidden="1" outlineLevel="3">
      <c r="B988" s="444"/>
      <c r="C988" s="446"/>
      <c r="D988" s="404" t="s">
        <v>223</v>
      </c>
      <c r="E988" s="463" t="s">
        <v>34</v>
      </c>
      <c r="F988" s="564" t="s">
        <v>238</v>
      </c>
      <c r="G988" s="446"/>
      <c r="H988" s="449">
        <v>63.5</v>
      </c>
      <c r="I988" s="450" t="s">
        <v>34</v>
      </c>
      <c r="J988" s="446"/>
      <c r="K988" s="446"/>
      <c r="L988" s="449"/>
      <c r="M988" s="450" t="s">
        <v>34</v>
      </c>
      <c r="N988" s="446"/>
      <c r="O988" s="452"/>
      <c r="P988" s="450" t="s">
        <v>34</v>
      </c>
      <c r="Q988" s="451"/>
      <c r="R988" s="449"/>
      <c r="S988" s="450" t="s">
        <v>34</v>
      </c>
      <c r="T988" s="446"/>
      <c r="U988" s="565"/>
    </row>
    <row r="989" spans="2:21" s="411" customFormat="1" ht="13.5" hidden="1" outlineLevel="3">
      <c r="B989" s="402"/>
      <c r="C989" s="403"/>
      <c r="D989" s="404" t="s">
        <v>223</v>
      </c>
      <c r="E989" s="407" t="s">
        <v>34</v>
      </c>
      <c r="F989" s="481" t="s">
        <v>1463</v>
      </c>
      <c r="G989" s="403"/>
      <c r="H989" s="407" t="s">
        <v>34</v>
      </c>
      <c r="I989" s="408" t="s">
        <v>34</v>
      </c>
      <c r="J989" s="403"/>
      <c r="K989" s="403"/>
      <c r="L989" s="407"/>
      <c r="M989" s="408" t="s">
        <v>34</v>
      </c>
      <c r="N989" s="403"/>
      <c r="O989" s="410"/>
      <c r="P989" s="408" t="s">
        <v>34</v>
      </c>
      <c r="Q989" s="409"/>
      <c r="R989" s="407"/>
      <c r="S989" s="408" t="s">
        <v>34</v>
      </c>
      <c r="T989" s="403"/>
      <c r="U989" s="562"/>
    </row>
    <row r="990" spans="2:21" s="420" customFormat="1" ht="13.5" hidden="1" outlineLevel="3">
      <c r="B990" s="412"/>
      <c r="C990" s="413"/>
      <c r="D990" s="404" t="s">
        <v>223</v>
      </c>
      <c r="E990" s="462" t="s">
        <v>34</v>
      </c>
      <c r="F990" s="480" t="s">
        <v>2955</v>
      </c>
      <c r="G990" s="413"/>
      <c r="H990" s="416">
        <v>16.5</v>
      </c>
      <c r="I990" s="417" t="s">
        <v>34</v>
      </c>
      <c r="J990" s="413"/>
      <c r="K990" s="413"/>
      <c r="L990" s="416"/>
      <c r="M990" s="417" t="s">
        <v>34</v>
      </c>
      <c r="N990" s="413"/>
      <c r="O990" s="419"/>
      <c r="P990" s="417" t="s">
        <v>34</v>
      </c>
      <c r="Q990" s="418"/>
      <c r="R990" s="416"/>
      <c r="S990" s="417" t="s">
        <v>34</v>
      </c>
      <c r="T990" s="413"/>
      <c r="U990" s="563"/>
    </row>
    <row r="991" spans="2:21" s="420" customFormat="1" ht="13.5" hidden="1" outlineLevel="3">
      <c r="B991" s="412"/>
      <c r="C991" s="413"/>
      <c r="D991" s="404" t="s">
        <v>223</v>
      </c>
      <c r="E991" s="462" t="s">
        <v>34</v>
      </c>
      <c r="F991" s="480" t="s">
        <v>2956</v>
      </c>
      <c r="G991" s="413"/>
      <c r="H991" s="416">
        <v>16.5</v>
      </c>
      <c r="I991" s="417" t="s">
        <v>34</v>
      </c>
      <c r="J991" s="413"/>
      <c r="K991" s="413"/>
      <c r="L991" s="416"/>
      <c r="M991" s="417" t="s">
        <v>34</v>
      </c>
      <c r="N991" s="413"/>
      <c r="O991" s="419"/>
      <c r="P991" s="417" t="s">
        <v>34</v>
      </c>
      <c r="Q991" s="418"/>
      <c r="R991" s="416"/>
      <c r="S991" s="417" t="s">
        <v>34</v>
      </c>
      <c r="T991" s="413"/>
      <c r="U991" s="563"/>
    </row>
    <row r="992" spans="2:21" s="420" customFormat="1" ht="13.5" hidden="1" outlineLevel="3">
      <c r="B992" s="412"/>
      <c r="C992" s="413"/>
      <c r="D992" s="404" t="s">
        <v>223</v>
      </c>
      <c r="E992" s="462" t="s">
        <v>34</v>
      </c>
      <c r="F992" s="599" t="s">
        <v>2957</v>
      </c>
      <c r="G992" s="440"/>
      <c r="H992" s="442">
        <v>16.5</v>
      </c>
      <c r="I992" s="417" t="s">
        <v>34</v>
      </c>
      <c r="J992" s="413"/>
      <c r="K992" s="413"/>
      <c r="L992" s="416"/>
      <c r="M992" s="417" t="s">
        <v>34</v>
      </c>
      <c r="N992" s="413"/>
      <c r="O992" s="443">
        <f>-H992</f>
        <v>-16.5</v>
      </c>
      <c r="P992" s="417" t="s">
        <v>34</v>
      </c>
      <c r="Q992" s="418"/>
      <c r="R992" s="416"/>
      <c r="S992" s="417" t="s">
        <v>34</v>
      </c>
      <c r="T992" s="413"/>
      <c r="U992" s="563"/>
    </row>
    <row r="993" spans="2:21" s="445" customFormat="1" ht="13.5" hidden="1" outlineLevel="3">
      <c r="B993" s="444"/>
      <c r="C993" s="446"/>
      <c r="D993" s="404" t="s">
        <v>223</v>
      </c>
      <c r="E993" s="463" t="s">
        <v>34</v>
      </c>
      <c r="F993" s="564" t="s">
        <v>238</v>
      </c>
      <c r="G993" s="446"/>
      <c r="H993" s="449">
        <v>49.5</v>
      </c>
      <c r="I993" s="450" t="s">
        <v>34</v>
      </c>
      <c r="J993" s="446"/>
      <c r="K993" s="446"/>
      <c r="L993" s="449"/>
      <c r="M993" s="450" t="s">
        <v>34</v>
      </c>
      <c r="N993" s="446"/>
      <c r="O993" s="452"/>
      <c r="P993" s="450" t="s">
        <v>34</v>
      </c>
      <c r="Q993" s="451"/>
      <c r="R993" s="449"/>
      <c r="S993" s="450" t="s">
        <v>34</v>
      </c>
      <c r="T993" s="446"/>
      <c r="U993" s="565"/>
    </row>
    <row r="994" spans="2:21" s="429" customFormat="1" ht="13.5" hidden="1" outlineLevel="3">
      <c r="B994" s="421"/>
      <c r="C994" s="422"/>
      <c r="D994" s="404" t="s">
        <v>223</v>
      </c>
      <c r="E994" s="464" t="s">
        <v>34</v>
      </c>
      <c r="F994" s="566" t="s">
        <v>227</v>
      </c>
      <c r="G994" s="422"/>
      <c r="H994" s="425">
        <v>113</v>
      </c>
      <c r="I994" s="426" t="s">
        <v>34</v>
      </c>
      <c r="J994" s="422"/>
      <c r="K994" s="422"/>
      <c r="L994" s="425"/>
      <c r="M994" s="426" t="s">
        <v>34</v>
      </c>
      <c r="N994" s="422"/>
      <c r="O994" s="428"/>
      <c r="P994" s="426" t="s">
        <v>34</v>
      </c>
      <c r="Q994" s="427"/>
      <c r="R994" s="425"/>
      <c r="S994" s="426" t="s">
        <v>34</v>
      </c>
      <c r="T994" s="422"/>
      <c r="U994" s="567"/>
    </row>
    <row r="995" spans="2:21" s="320" customFormat="1" ht="22.5" customHeight="1" outlineLevel="2" collapsed="1">
      <c r="B995" s="321"/>
      <c r="C995" s="430" t="s">
        <v>1218</v>
      </c>
      <c r="D995" s="430" t="s">
        <v>218</v>
      </c>
      <c r="E995" s="465" t="s">
        <v>1392</v>
      </c>
      <c r="F995" s="568" t="s">
        <v>1393</v>
      </c>
      <c r="G995" s="432" t="s">
        <v>366</v>
      </c>
      <c r="H995" s="433">
        <v>21.6</v>
      </c>
      <c r="I995" s="434">
        <v>390.1</v>
      </c>
      <c r="J995" s="569">
        <f>ROUND(I995*H995,2)</f>
        <v>8426.16</v>
      </c>
      <c r="K995" s="569"/>
      <c r="L995" s="433"/>
      <c r="M995" s="434">
        <v>390.1</v>
      </c>
      <c r="N995" s="621">
        <f>ROUND(M995*L995,2)</f>
        <v>0</v>
      </c>
      <c r="O995" s="436">
        <v>-6.6</v>
      </c>
      <c r="P995" s="434">
        <v>390.1</v>
      </c>
      <c r="Q995" s="435">
        <f>ROUND(P995*O995,2)</f>
        <v>-2574.66</v>
      </c>
      <c r="R995" s="604">
        <f t="shared" si="15"/>
        <v>15.000000000000002</v>
      </c>
      <c r="S995" s="434">
        <v>390.1</v>
      </c>
      <c r="T995" s="569">
        <f>ROUND(S995*R995,2)</f>
        <v>5851.5</v>
      </c>
      <c r="U995" s="548"/>
    </row>
    <row r="996" spans="2:21" s="411" customFormat="1" ht="13.5" hidden="1" outlineLevel="3">
      <c r="B996" s="402"/>
      <c r="C996" s="403"/>
      <c r="D996" s="404" t="s">
        <v>223</v>
      </c>
      <c r="E996" s="407" t="s">
        <v>34</v>
      </c>
      <c r="F996" s="481" t="s">
        <v>1463</v>
      </c>
      <c r="G996" s="403"/>
      <c r="H996" s="407" t="s">
        <v>34</v>
      </c>
      <c r="I996" s="408" t="s">
        <v>34</v>
      </c>
      <c r="J996" s="403"/>
      <c r="K996" s="403"/>
      <c r="L996" s="407"/>
      <c r="M996" s="408" t="s">
        <v>34</v>
      </c>
      <c r="N996" s="403"/>
      <c r="O996" s="410"/>
      <c r="P996" s="408" t="s">
        <v>34</v>
      </c>
      <c r="Q996" s="409"/>
      <c r="R996" s="407"/>
      <c r="S996" s="408" t="s">
        <v>34</v>
      </c>
      <c r="T996" s="403"/>
      <c r="U996" s="562"/>
    </row>
    <row r="997" spans="2:21" s="420" customFormat="1" ht="13.5" hidden="1" outlineLevel="3">
      <c r="B997" s="412"/>
      <c r="C997" s="413"/>
      <c r="D997" s="404" t="s">
        <v>223</v>
      </c>
      <c r="E997" s="462" t="s">
        <v>34</v>
      </c>
      <c r="F997" s="480" t="s">
        <v>2958</v>
      </c>
      <c r="G997" s="413"/>
      <c r="H997" s="416">
        <v>7.2</v>
      </c>
      <c r="I997" s="417" t="s">
        <v>34</v>
      </c>
      <c r="J997" s="413"/>
      <c r="K997" s="413"/>
      <c r="L997" s="416"/>
      <c r="M997" s="417" t="s">
        <v>34</v>
      </c>
      <c r="N997" s="413"/>
      <c r="O997" s="419"/>
      <c r="P997" s="417" t="s">
        <v>34</v>
      </c>
      <c r="Q997" s="418"/>
      <c r="R997" s="416"/>
      <c r="S997" s="417" t="s">
        <v>34</v>
      </c>
      <c r="T997" s="413"/>
      <c r="U997" s="563"/>
    </row>
    <row r="998" spans="2:21" s="420" customFormat="1" ht="13.5" hidden="1" outlineLevel="3">
      <c r="B998" s="412"/>
      <c r="C998" s="413"/>
      <c r="D998" s="404" t="s">
        <v>223</v>
      </c>
      <c r="E998" s="462" t="s">
        <v>34</v>
      </c>
      <c r="F998" s="480" t="s">
        <v>2959</v>
      </c>
      <c r="G998" s="413"/>
      <c r="H998" s="416">
        <v>7.2</v>
      </c>
      <c r="I998" s="417" t="s">
        <v>34</v>
      </c>
      <c r="J998" s="413"/>
      <c r="K998" s="413"/>
      <c r="L998" s="416"/>
      <c r="M998" s="417" t="s">
        <v>34</v>
      </c>
      <c r="N998" s="413"/>
      <c r="O998" s="419"/>
      <c r="P998" s="417" t="s">
        <v>34</v>
      </c>
      <c r="Q998" s="418"/>
      <c r="R998" s="416"/>
      <c r="S998" s="417" t="s">
        <v>34</v>
      </c>
      <c r="T998" s="413"/>
      <c r="U998" s="563"/>
    </row>
    <row r="999" spans="2:21" s="420" customFormat="1" ht="13.5" hidden="1" outlineLevel="3">
      <c r="B999" s="412"/>
      <c r="C999" s="413"/>
      <c r="D999" s="404" t="s">
        <v>223</v>
      </c>
      <c r="E999" s="462" t="s">
        <v>34</v>
      </c>
      <c r="F999" s="599" t="s">
        <v>2960</v>
      </c>
      <c r="G999" s="440"/>
      <c r="H999" s="442">
        <v>7.2</v>
      </c>
      <c r="I999" s="417" t="s">
        <v>34</v>
      </c>
      <c r="J999" s="413"/>
      <c r="K999" s="413"/>
      <c r="L999" s="416"/>
      <c r="M999" s="417" t="s">
        <v>34</v>
      </c>
      <c r="N999" s="413"/>
      <c r="O999" s="443">
        <f>-H999</f>
        <v>-7.2</v>
      </c>
      <c r="P999" s="417" t="s">
        <v>34</v>
      </c>
      <c r="Q999" s="418"/>
      <c r="R999" s="416"/>
      <c r="S999" s="417" t="s">
        <v>34</v>
      </c>
      <c r="T999" s="413"/>
      <c r="U999" s="563"/>
    </row>
    <row r="1000" spans="2:21" s="429" customFormat="1" ht="13.5" hidden="1" outlineLevel="3">
      <c r="B1000" s="421"/>
      <c r="C1000" s="422"/>
      <c r="D1000" s="404" t="s">
        <v>223</v>
      </c>
      <c r="E1000" s="464" t="s">
        <v>34</v>
      </c>
      <c r="F1000" s="566" t="s">
        <v>227</v>
      </c>
      <c r="G1000" s="422"/>
      <c r="H1000" s="425">
        <v>21.6</v>
      </c>
      <c r="I1000" s="426" t="s">
        <v>34</v>
      </c>
      <c r="J1000" s="422"/>
      <c r="K1000" s="422"/>
      <c r="L1000" s="425"/>
      <c r="M1000" s="426" t="s">
        <v>34</v>
      </c>
      <c r="N1000" s="422"/>
      <c r="O1000" s="428"/>
      <c r="P1000" s="426" t="s">
        <v>34</v>
      </c>
      <c r="Q1000" s="427"/>
      <c r="R1000" s="425"/>
      <c r="S1000" s="426" t="s">
        <v>34</v>
      </c>
      <c r="T1000" s="422"/>
      <c r="U1000" s="567"/>
    </row>
    <row r="1001" spans="2:21" s="320" customFormat="1" ht="31.5" customHeight="1" outlineLevel="2">
      <c r="B1001" s="321"/>
      <c r="C1001" s="394" t="s">
        <v>1224</v>
      </c>
      <c r="D1001" s="394" t="s">
        <v>218</v>
      </c>
      <c r="E1001" s="461" t="s">
        <v>2961</v>
      </c>
      <c r="F1001" s="479" t="s">
        <v>2962</v>
      </c>
      <c r="G1001" s="397" t="s">
        <v>1005</v>
      </c>
      <c r="H1001" s="398">
        <v>1</v>
      </c>
      <c r="I1001" s="399">
        <v>18432</v>
      </c>
      <c r="J1001" s="561">
        <f aca="true" t="shared" si="16" ref="J1001:J1010">ROUND(I1001*H1001,2)</f>
        <v>18432</v>
      </c>
      <c r="K1001" s="561"/>
      <c r="L1001" s="398"/>
      <c r="M1001" s="399">
        <v>18432</v>
      </c>
      <c r="N1001" s="613">
        <f aca="true" t="shared" si="17" ref="N1001:N1010">ROUND(M1001*L1001,2)</f>
        <v>0</v>
      </c>
      <c r="O1001" s="401"/>
      <c r="P1001" s="399">
        <v>18432</v>
      </c>
      <c r="Q1001" s="400">
        <f aca="true" t="shared" si="18" ref="Q1001:Q1010">ROUND(P1001*O1001,2)</f>
        <v>0</v>
      </c>
      <c r="R1001" s="601">
        <f t="shared" si="15"/>
        <v>1</v>
      </c>
      <c r="S1001" s="399">
        <v>18432</v>
      </c>
      <c r="T1001" s="561">
        <f aca="true" t="shared" si="19" ref="T1001:T1010">ROUND(S1001*R1001,2)</f>
        <v>18432</v>
      </c>
      <c r="U1001" s="548"/>
    </row>
    <row r="1002" spans="2:21" s="320" customFormat="1" ht="31.5" customHeight="1" outlineLevel="2">
      <c r="B1002" s="321"/>
      <c r="C1002" s="394" t="s">
        <v>1226</v>
      </c>
      <c r="D1002" s="394" t="s">
        <v>218</v>
      </c>
      <c r="E1002" s="461" t="s">
        <v>2963</v>
      </c>
      <c r="F1002" s="479" t="s">
        <v>2964</v>
      </c>
      <c r="G1002" s="397" t="s">
        <v>1005</v>
      </c>
      <c r="H1002" s="398">
        <v>1</v>
      </c>
      <c r="I1002" s="399">
        <v>18432</v>
      </c>
      <c r="J1002" s="561">
        <f t="shared" si="16"/>
        <v>18432</v>
      </c>
      <c r="K1002" s="561"/>
      <c r="L1002" s="398"/>
      <c r="M1002" s="399">
        <v>18432</v>
      </c>
      <c r="N1002" s="613">
        <f t="shared" si="17"/>
        <v>0</v>
      </c>
      <c r="O1002" s="401"/>
      <c r="P1002" s="399">
        <v>18432</v>
      </c>
      <c r="Q1002" s="400">
        <f t="shared" si="18"/>
        <v>0</v>
      </c>
      <c r="R1002" s="601">
        <f t="shared" si="15"/>
        <v>1</v>
      </c>
      <c r="S1002" s="399">
        <v>18432</v>
      </c>
      <c r="T1002" s="561">
        <f t="shared" si="19"/>
        <v>18432</v>
      </c>
      <c r="U1002" s="548"/>
    </row>
    <row r="1003" spans="2:21" s="320" customFormat="1" ht="31.5" customHeight="1" outlineLevel="2">
      <c r="B1003" s="321"/>
      <c r="C1003" s="430" t="s">
        <v>1229</v>
      </c>
      <c r="D1003" s="430" t="s">
        <v>218</v>
      </c>
      <c r="E1003" s="465" t="s">
        <v>2965</v>
      </c>
      <c r="F1003" s="568" t="s">
        <v>2966</v>
      </c>
      <c r="G1003" s="432" t="s">
        <v>1005</v>
      </c>
      <c r="H1003" s="433">
        <v>1</v>
      </c>
      <c r="I1003" s="434">
        <v>18432</v>
      </c>
      <c r="J1003" s="569">
        <f t="shared" si="16"/>
        <v>18432</v>
      </c>
      <c r="K1003" s="569"/>
      <c r="L1003" s="433"/>
      <c r="M1003" s="434">
        <v>18432</v>
      </c>
      <c r="N1003" s="621">
        <f t="shared" si="17"/>
        <v>0</v>
      </c>
      <c r="O1003" s="436">
        <v>-1</v>
      </c>
      <c r="P1003" s="434">
        <v>18432</v>
      </c>
      <c r="Q1003" s="435">
        <f t="shared" si="18"/>
        <v>-18432</v>
      </c>
      <c r="R1003" s="604">
        <f t="shared" si="15"/>
        <v>0</v>
      </c>
      <c r="S1003" s="434">
        <v>18432</v>
      </c>
      <c r="T1003" s="569">
        <f t="shared" si="19"/>
        <v>0</v>
      </c>
      <c r="U1003" s="548"/>
    </row>
    <row r="1004" spans="2:21" s="320" customFormat="1" ht="24" customHeight="1" outlineLevel="2">
      <c r="B1004" s="321"/>
      <c r="C1004" s="648" t="s">
        <v>3779</v>
      </c>
      <c r="D1004" s="648" t="s">
        <v>218</v>
      </c>
      <c r="E1004" s="649" t="s">
        <v>3775</v>
      </c>
      <c r="F1004" s="650" t="s">
        <v>3782</v>
      </c>
      <c r="G1004" s="651" t="s">
        <v>1005</v>
      </c>
      <c r="H1004" s="652"/>
      <c r="I1004" s="653">
        <v>13709.2</v>
      </c>
      <c r="J1004" s="666">
        <f>ROUND(I1004*H1004,2)</f>
        <v>0</v>
      </c>
      <c r="K1004" s="667"/>
      <c r="L1004" s="652">
        <v>1</v>
      </c>
      <c r="M1004" s="653">
        <v>13709.2</v>
      </c>
      <c r="N1004" s="654">
        <f>ROUND(M1004*L1004,2)</f>
        <v>13709.2</v>
      </c>
      <c r="O1004" s="655"/>
      <c r="P1004" s="653"/>
      <c r="Q1004" s="656"/>
      <c r="R1004" s="668">
        <f>H1004+L1004+O1004</f>
        <v>1</v>
      </c>
      <c r="S1004" s="653">
        <v>13709.2</v>
      </c>
      <c r="T1004" s="666">
        <f aca="true" t="shared" si="20" ref="T1004:T1007">ROUND(S1004*R1004,2)</f>
        <v>13709.2</v>
      </c>
      <c r="U1004" s="548"/>
    </row>
    <row r="1005" spans="2:21" s="320" customFormat="1" ht="24" customHeight="1" outlineLevel="2">
      <c r="B1005" s="321"/>
      <c r="C1005" s="657" t="s">
        <v>3780</v>
      </c>
      <c r="D1005" s="657" t="s">
        <v>316</v>
      </c>
      <c r="E1005" s="658" t="s">
        <v>3788</v>
      </c>
      <c r="F1005" s="659" t="s">
        <v>3789</v>
      </c>
      <c r="G1005" s="660" t="s">
        <v>1005</v>
      </c>
      <c r="H1005" s="661"/>
      <c r="I1005" s="662">
        <v>5216</v>
      </c>
      <c r="J1005" s="669">
        <f aca="true" t="shared" si="21" ref="J1005:J1006">ROUND(I1005*H1005,2)</f>
        <v>0</v>
      </c>
      <c r="K1005" s="667"/>
      <c r="L1005" s="661">
        <v>1</v>
      </c>
      <c r="M1005" s="662">
        <v>5216</v>
      </c>
      <c r="N1005" s="663">
        <f aca="true" t="shared" si="22" ref="N1005:N1006">ROUND(M1005*L1005,2)</f>
        <v>5216</v>
      </c>
      <c r="O1005" s="664"/>
      <c r="P1005" s="662"/>
      <c r="Q1005" s="665"/>
      <c r="R1005" s="670">
        <f aca="true" t="shared" si="23" ref="R1005:R1007">H1005+L1005+O1005</f>
        <v>1</v>
      </c>
      <c r="S1005" s="662">
        <v>5216</v>
      </c>
      <c r="T1005" s="669">
        <f t="shared" si="20"/>
        <v>5216</v>
      </c>
      <c r="U1005" s="548"/>
    </row>
    <row r="1006" spans="2:21" s="320" customFormat="1" ht="24" customHeight="1" outlineLevel="2">
      <c r="B1006" s="321"/>
      <c r="C1006" s="657" t="s">
        <v>3781</v>
      </c>
      <c r="D1006" s="657" t="s">
        <v>316</v>
      </c>
      <c r="E1006" s="658" t="s">
        <v>3777</v>
      </c>
      <c r="F1006" s="659" t="s">
        <v>3783</v>
      </c>
      <c r="G1006" s="660" t="s">
        <v>1005</v>
      </c>
      <c r="H1006" s="661"/>
      <c r="I1006" s="662">
        <f>31520*1.15</f>
        <v>36248</v>
      </c>
      <c r="J1006" s="669">
        <f t="shared" si="21"/>
        <v>0</v>
      </c>
      <c r="K1006" s="667"/>
      <c r="L1006" s="661">
        <v>1</v>
      </c>
      <c r="M1006" s="662">
        <f>I1006</f>
        <v>36248</v>
      </c>
      <c r="N1006" s="663">
        <f t="shared" si="22"/>
        <v>36248</v>
      </c>
      <c r="O1006" s="664"/>
      <c r="P1006" s="662"/>
      <c r="Q1006" s="665"/>
      <c r="R1006" s="670">
        <f t="shared" si="23"/>
        <v>1</v>
      </c>
      <c r="S1006" s="662">
        <f>I1006</f>
        <v>36248</v>
      </c>
      <c r="T1006" s="669">
        <f t="shared" si="20"/>
        <v>36248</v>
      </c>
      <c r="U1006" s="548"/>
    </row>
    <row r="1007" spans="2:21" s="320" customFormat="1" ht="24" customHeight="1" outlineLevel="2">
      <c r="B1007" s="321"/>
      <c r="C1007" s="657" t="s">
        <v>3784</v>
      </c>
      <c r="D1007" s="657" t="s">
        <v>316</v>
      </c>
      <c r="E1007" s="658" t="s">
        <v>3786</v>
      </c>
      <c r="F1007" s="659" t="s">
        <v>3787</v>
      </c>
      <c r="G1007" s="660" t="s">
        <v>1005</v>
      </c>
      <c r="H1007" s="661"/>
      <c r="I1007" s="662">
        <v>4657.5</v>
      </c>
      <c r="J1007" s="669">
        <f>ROUND(I1007*H1007,2)</f>
        <v>0</v>
      </c>
      <c r="K1007" s="667"/>
      <c r="L1007" s="661">
        <v>1</v>
      </c>
      <c r="M1007" s="662">
        <v>4657.5</v>
      </c>
      <c r="N1007" s="663">
        <f>ROUND(M1007*L1007,2)</f>
        <v>4657.5</v>
      </c>
      <c r="O1007" s="664"/>
      <c r="P1007" s="662"/>
      <c r="Q1007" s="665"/>
      <c r="R1007" s="670">
        <f t="shared" si="23"/>
        <v>1</v>
      </c>
      <c r="S1007" s="662">
        <v>4657.5</v>
      </c>
      <c r="T1007" s="669">
        <f t="shared" si="20"/>
        <v>4657.5</v>
      </c>
      <c r="U1007" s="548"/>
    </row>
    <row r="1008" spans="2:21" s="320" customFormat="1" ht="22.5" customHeight="1" outlineLevel="2">
      <c r="B1008" s="321"/>
      <c r="C1008" s="394" t="s">
        <v>1230</v>
      </c>
      <c r="D1008" s="394" t="s">
        <v>218</v>
      </c>
      <c r="E1008" s="461" t="s">
        <v>2967</v>
      </c>
      <c r="F1008" s="479" t="s">
        <v>2968</v>
      </c>
      <c r="G1008" s="397" t="s">
        <v>1005</v>
      </c>
      <c r="H1008" s="398">
        <v>1</v>
      </c>
      <c r="I1008" s="399">
        <v>7105.3</v>
      </c>
      <c r="J1008" s="561">
        <f t="shared" si="16"/>
        <v>7105.3</v>
      </c>
      <c r="K1008" s="561"/>
      <c r="L1008" s="398"/>
      <c r="M1008" s="399">
        <v>7105.3</v>
      </c>
      <c r="N1008" s="613">
        <f t="shared" si="17"/>
        <v>0</v>
      </c>
      <c r="O1008" s="401"/>
      <c r="P1008" s="399">
        <v>7105.3</v>
      </c>
      <c r="Q1008" s="400">
        <f t="shared" si="18"/>
        <v>0</v>
      </c>
      <c r="R1008" s="601">
        <f t="shared" si="15"/>
        <v>1</v>
      </c>
      <c r="S1008" s="399">
        <v>7105.3</v>
      </c>
      <c r="T1008" s="561">
        <f t="shared" si="19"/>
        <v>7105.3</v>
      </c>
      <c r="U1008" s="548"/>
    </row>
    <row r="1009" spans="2:21" s="320" customFormat="1" ht="22.5" customHeight="1" outlineLevel="2">
      <c r="B1009" s="321"/>
      <c r="C1009" s="394" t="s">
        <v>1237</v>
      </c>
      <c r="D1009" s="394" t="s">
        <v>218</v>
      </c>
      <c r="E1009" s="461" t="s">
        <v>2969</v>
      </c>
      <c r="F1009" s="479" t="s">
        <v>2970</v>
      </c>
      <c r="G1009" s="397" t="s">
        <v>1005</v>
      </c>
      <c r="H1009" s="398">
        <v>1</v>
      </c>
      <c r="I1009" s="399">
        <v>22987.8</v>
      </c>
      <c r="J1009" s="561">
        <f t="shared" si="16"/>
        <v>22987.8</v>
      </c>
      <c r="K1009" s="561"/>
      <c r="L1009" s="398"/>
      <c r="M1009" s="399">
        <v>22987.8</v>
      </c>
      <c r="N1009" s="613">
        <f t="shared" si="17"/>
        <v>0</v>
      </c>
      <c r="O1009" s="401"/>
      <c r="P1009" s="399">
        <v>22987.8</v>
      </c>
      <c r="Q1009" s="400">
        <f t="shared" si="18"/>
        <v>0</v>
      </c>
      <c r="R1009" s="601">
        <f t="shared" si="15"/>
        <v>1</v>
      </c>
      <c r="S1009" s="399">
        <v>22987.8</v>
      </c>
      <c r="T1009" s="561">
        <f t="shared" si="19"/>
        <v>22987.8</v>
      </c>
      <c r="U1009" s="548"/>
    </row>
    <row r="1010" spans="2:21" s="320" customFormat="1" ht="22.5" customHeight="1" outlineLevel="2" collapsed="1">
      <c r="B1010" s="321"/>
      <c r="C1010" s="394" t="s">
        <v>1272</v>
      </c>
      <c r="D1010" s="394" t="s">
        <v>218</v>
      </c>
      <c r="E1010" s="461" t="s">
        <v>1909</v>
      </c>
      <c r="F1010" s="479" t="s">
        <v>1910</v>
      </c>
      <c r="G1010" s="397" t="s">
        <v>1005</v>
      </c>
      <c r="H1010" s="398">
        <v>8</v>
      </c>
      <c r="I1010" s="399">
        <v>696.6</v>
      </c>
      <c r="J1010" s="561">
        <f t="shared" si="16"/>
        <v>5572.8</v>
      </c>
      <c r="K1010" s="561"/>
      <c r="L1010" s="398"/>
      <c r="M1010" s="399">
        <v>696.6</v>
      </c>
      <c r="N1010" s="613">
        <f t="shared" si="17"/>
        <v>0</v>
      </c>
      <c r="O1010" s="401"/>
      <c r="P1010" s="399">
        <v>696.6</v>
      </c>
      <c r="Q1010" s="400">
        <f t="shared" si="18"/>
        <v>0</v>
      </c>
      <c r="R1010" s="601">
        <f t="shared" si="15"/>
        <v>8</v>
      </c>
      <c r="S1010" s="399">
        <v>696.6</v>
      </c>
      <c r="T1010" s="561">
        <f t="shared" si="19"/>
        <v>5572.8</v>
      </c>
      <c r="U1010" s="548"/>
    </row>
    <row r="1011" spans="2:21" s="420" customFormat="1" ht="13.5" hidden="1" outlineLevel="3">
      <c r="B1011" s="412"/>
      <c r="C1011" s="413"/>
      <c r="D1011" s="404" t="s">
        <v>223</v>
      </c>
      <c r="E1011" s="462" t="s">
        <v>34</v>
      </c>
      <c r="F1011" s="480" t="s">
        <v>2971</v>
      </c>
      <c r="G1011" s="413"/>
      <c r="H1011" s="416">
        <v>8</v>
      </c>
      <c r="I1011" s="417" t="s">
        <v>34</v>
      </c>
      <c r="J1011" s="413"/>
      <c r="K1011" s="413"/>
      <c r="L1011" s="416"/>
      <c r="M1011" s="417" t="s">
        <v>34</v>
      </c>
      <c r="N1011" s="413"/>
      <c r="O1011" s="419"/>
      <c r="P1011" s="417" t="s">
        <v>34</v>
      </c>
      <c r="Q1011" s="418"/>
      <c r="R1011" s="416">
        <f aca="true" t="shared" si="24" ref="R1011:R1073">H1011+L1011+O1011</f>
        <v>8</v>
      </c>
      <c r="S1011" s="417" t="s">
        <v>34</v>
      </c>
      <c r="T1011" s="413"/>
      <c r="U1011" s="563"/>
    </row>
    <row r="1012" spans="2:21" s="320" customFormat="1" ht="22.5" customHeight="1" outlineLevel="2" collapsed="1">
      <c r="B1012" s="321"/>
      <c r="C1012" s="453" t="s">
        <v>1279</v>
      </c>
      <c r="D1012" s="453" t="s">
        <v>316</v>
      </c>
      <c r="E1012" s="472" t="s">
        <v>1913</v>
      </c>
      <c r="F1012" s="570" t="s">
        <v>1914</v>
      </c>
      <c r="G1012" s="456" t="s">
        <v>1005</v>
      </c>
      <c r="H1012" s="457">
        <v>3.03</v>
      </c>
      <c r="I1012" s="458">
        <v>650.7</v>
      </c>
      <c r="J1012" s="571">
        <f>ROUND(I1012*H1012,2)</f>
        <v>1971.62</v>
      </c>
      <c r="K1012" s="571"/>
      <c r="L1012" s="457"/>
      <c r="M1012" s="458">
        <v>650.7</v>
      </c>
      <c r="N1012" s="615">
        <f>ROUND(M1012*L1012,2)</f>
        <v>0</v>
      </c>
      <c r="O1012" s="460"/>
      <c r="P1012" s="458">
        <v>650.7</v>
      </c>
      <c r="Q1012" s="459">
        <f>ROUND(P1012*O1012,2)</f>
        <v>0</v>
      </c>
      <c r="R1012" s="603">
        <f t="shared" si="24"/>
        <v>3.03</v>
      </c>
      <c r="S1012" s="458">
        <v>650.7</v>
      </c>
      <c r="T1012" s="571">
        <f>ROUND(S1012*R1012,2)</f>
        <v>1971.62</v>
      </c>
      <c r="U1012" s="548"/>
    </row>
    <row r="1013" spans="2:21" s="420" customFormat="1" ht="13.5" hidden="1" outlineLevel="3">
      <c r="B1013" s="412"/>
      <c r="C1013" s="413"/>
      <c r="D1013" s="404" t="s">
        <v>223</v>
      </c>
      <c r="E1013" s="413"/>
      <c r="F1013" s="480" t="s">
        <v>1922</v>
      </c>
      <c r="G1013" s="413"/>
      <c r="H1013" s="416">
        <v>3.03</v>
      </c>
      <c r="I1013" s="417" t="s">
        <v>34</v>
      </c>
      <c r="J1013" s="413"/>
      <c r="K1013" s="413"/>
      <c r="L1013" s="416"/>
      <c r="M1013" s="417" t="s">
        <v>34</v>
      </c>
      <c r="N1013" s="413"/>
      <c r="O1013" s="419"/>
      <c r="P1013" s="417" t="s">
        <v>34</v>
      </c>
      <c r="Q1013" s="418"/>
      <c r="R1013" s="416">
        <f t="shared" si="24"/>
        <v>3.03</v>
      </c>
      <c r="S1013" s="417" t="s">
        <v>34</v>
      </c>
      <c r="T1013" s="413"/>
      <c r="U1013" s="563"/>
    </row>
    <row r="1014" spans="2:21" s="320" customFormat="1" ht="22.5" customHeight="1" outlineLevel="2" collapsed="1">
      <c r="B1014" s="321"/>
      <c r="C1014" s="453" t="s">
        <v>1299</v>
      </c>
      <c r="D1014" s="453" t="s">
        <v>316</v>
      </c>
      <c r="E1014" s="472" t="s">
        <v>1920</v>
      </c>
      <c r="F1014" s="570" t="s">
        <v>1921</v>
      </c>
      <c r="G1014" s="456" t="s">
        <v>1005</v>
      </c>
      <c r="H1014" s="457">
        <v>5.05</v>
      </c>
      <c r="I1014" s="458">
        <v>1462.9</v>
      </c>
      <c r="J1014" s="571">
        <f>ROUND(I1014*H1014,2)</f>
        <v>7387.65</v>
      </c>
      <c r="K1014" s="571"/>
      <c r="L1014" s="457"/>
      <c r="M1014" s="458">
        <v>1462.9</v>
      </c>
      <c r="N1014" s="615">
        <f>ROUND(M1014*L1014,2)</f>
        <v>0</v>
      </c>
      <c r="O1014" s="460"/>
      <c r="P1014" s="458">
        <v>1462.9</v>
      </c>
      <c r="Q1014" s="459">
        <f>ROUND(P1014*O1014,2)</f>
        <v>0</v>
      </c>
      <c r="R1014" s="603">
        <f t="shared" si="24"/>
        <v>5.05</v>
      </c>
      <c r="S1014" s="458">
        <v>1462.9</v>
      </c>
      <c r="T1014" s="571">
        <f>ROUND(S1014*R1014,2)</f>
        <v>7387.65</v>
      </c>
      <c r="U1014" s="548"/>
    </row>
    <row r="1015" spans="2:21" s="420" customFormat="1" ht="13.5" hidden="1" outlineLevel="3">
      <c r="B1015" s="412"/>
      <c r="C1015" s="413"/>
      <c r="D1015" s="404" t="s">
        <v>223</v>
      </c>
      <c r="E1015" s="413"/>
      <c r="F1015" s="480" t="s">
        <v>1537</v>
      </c>
      <c r="G1015" s="413"/>
      <c r="H1015" s="416">
        <v>5.05</v>
      </c>
      <c r="I1015" s="417" t="s">
        <v>34</v>
      </c>
      <c r="J1015" s="413"/>
      <c r="K1015" s="413"/>
      <c r="L1015" s="416"/>
      <c r="M1015" s="417" t="s">
        <v>34</v>
      </c>
      <c r="N1015" s="413"/>
      <c r="O1015" s="419"/>
      <c r="P1015" s="417" t="s">
        <v>34</v>
      </c>
      <c r="Q1015" s="418"/>
      <c r="R1015" s="416">
        <f t="shared" si="24"/>
        <v>5.05</v>
      </c>
      <c r="S1015" s="417" t="s">
        <v>34</v>
      </c>
      <c r="T1015" s="413"/>
      <c r="U1015" s="563"/>
    </row>
    <row r="1016" spans="2:21" s="320" customFormat="1" ht="22.5" customHeight="1" outlineLevel="2" collapsed="1">
      <c r="B1016" s="321"/>
      <c r="C1016" s="453" t="s">
        <v>1302</v>
      </c>
      <c r="D1016" s="453" t="s">
        <v>316</v>
      </c>
      <c r="E1016" s="472" t="s">
        <v>1924</v>
      </c>
      <c r="F1016" s="570" t="s">
        <v>1925</v>
      </c>
      <c r="G1016" s="456" t="s">
        <v>1005</v>
      </c>
      <c r="H1016" s="457">
        <v>8.16</v>
      </c>
      <c r="I1016" s="458">
        <v>192.3</v>
      </c>
      <c r="J1016" s="571">
        <f>ROUND(I1016*H1016,2)</f>
        <v>1569.17</v>
      </c>
      <c r="K1016" s="571"/>
      <c r="L1016" s="457"/>
      <c r="M1016" s="458">
        <v>192.3</v>
      </c>
      <c r="N1016" s="615">
        <f>ROUND(M1016*L1016,2)</f>
        <v>0</v>
      </c>
      <c r="O1016" s="460"/>
      <c r="P1016" s="458">
        <v>192.3</v>
      </c>
      <c r="Q1016" s="459">
        <f>ROUND(P1016*O1016,2)</f>
        <v>0</v>
      </c>
      <c r="R1016" s="603">
        <f t="shared" si="24"/>
        <v>8.16</v>
      </c>
      <c r="S1016" s="458">
        <v>192.3</v>
      </c>
      <c r="T1016" s="571">
        <f>ROUND(S1016*R1016,2)</f>
        <v>1569.17</v>
      </c>
      <c r="U1016" s="548"/>
    </row>
    <row r="1017" spans="2:21" s="420" customFormat="1" ht="13.5" hidden="1" outlineLevel="3">
      <c r="B1017" s="412"/>
      <c r="C1017" s="413"/>
      <c r="D1017" s="404" t="s">
        <v>223</v>
      </c>
      <c r="E1017" s="413"/>
      <c r="F1017" s="480" t="s">
        <v>1926</v>
      </c>
      <c r="G1017" s="413"/>
      <c r="H1017" s="416">
        <v>8.16</v>
      </c>
      <c r="I1017" s="417" t="s">
        <v>34</v>
      </c>
      <c r="J1017" s="413"/>
      <c r="K1017" s="413"/>
      <c r="L1017" s="416"/>
      <c r="M1017" s="417" t="s">
        <v>34</v>
      </c>
      <c r="N1017" s="413"/>
      <c r="O1017" s="419"/>
      <c r="P1017" s="417" t="s">
        <v>34</v>
      </c>
      <c r="Q1017" s="418"/>
      <c r="R1017" s="416">
        <f t="shared" si="24"/>
        <v>8.16</v>
      </c>
      <c r="S1017" s="417" t="s">
        <v>34</v>
      </c>
      <c r="T1017" s="413"/>
      <c r="U1017" s="563"/>
    </row>
    <row r="1018" spans="2:21" s="320" customFormat="1" ht="22.5" customHeight="1" outlineLevel="2" collapsed="1">
      <c r="B1018" s="321"/>
      <c r="C1018" s="394" t="s">
        <v>1328</v>
      </c>
      <c r="D1018" s="394" t="s">
        <v>218</v>
      </c>
      <c r="E1018" s="461" t="s">
        <v>1928</v>
      </c>
      <c r="F1018" s="479" t="s">
        <v>1929</v>
      </c>
      <c r="G1018" s="397" t="s">
        <v>1005</v>
      </c>
      <c r="H1018" s="398">
        <v>5</v>
      </c>
      <c r="I1018" s="399">
        <v>975.2</v>
      </c>
      <c r="J1018" s="561">
        <f>ROUND(I1018*H1018,2)</f>
        <v>4876</v>
      </c>
      <c r="K1018" s="561"/>
      <c r="L1018" s="398"/>
      <c r="M1018" s="399">
        <v>975.2</v>
      </c>
      <c r="N1018" s="613">
        <f>ROUND(M1018*L1018,2)</f>
        <v>0</v>
      </c>
      <c r="O1018" s="401"/>
      <c r="P1018" s="399">
        <v>975.2</v>
      </c>
      <c r="Q1018" s="400">
        <f>ROUND(P1018*O1018,2)</f>
        <v>0</v>
      </c>
      <c r="R1018" s="601">
        <f t="shared" si="24"/>
        <v>5</v>
      </c>
      <c r="S1018" s="399">
        <v>975.2</v>
      </c>
      <c r="T1018" s="561">
        <f>ROUND(S1018*R1018,2)</f>
        <v>4876</v>
      </c>
      <c r="U1018" s="548"/>
    </row>
    <row r="1019" spans="2:21" s="420" customFormat="1" ht="13.5" hidden="1" outlineLevel="3">
      <c r="B1019" s="412"/>
      <c r="C1019" s="413"/>
      <c r="D1019" s="404" t="s">
        <v>223</v>
      </c>
      <c r="E1019" s="462" t="s">
        <v>34</v>
      </c>
      <c r="F1019" s="480" t="s">
        <v>2843</v>
      </c>
      <c r="G1019" s="413"/>
      <c r="H1019" s="416">
        <v>5</v>
      </c>
      <c r="I1019" s="417" t="s">
        <v>34</v>
      </c>
      <c r="J1019" s="413"/>
      <c r="K1019" s="413"/>
      <c r="L1019" s="416"/>
      <c r="M1019" s="417" t="s">
        <v>34</v>
      </c>
      <c r="N1019" s="413"/>
      <c r="O1019" s="419"/>
      <c r="P1019" s="417" t="s">
        <v>34</v>
      </c>
      <c r="Q1019" s="418"/>
      <c r="R1019" s="416">
        <f t="shared" si="24"/>
        <v>5</v>
      </c>
      <c r="S1019" s="417" t="s">
        <v>34</v>
      </c>
      <c r="T1019" s="413"/>
      <c r="U1019" s="563"/>
    </row>
    <row r="1020" spans="2:21" s="320" customFormat="1" ht="22.5" customHeight="1" outlineLevel="2" collapsed="1">
      <c r="B1020" s="321"/>
      <c r="C1020" s="453" t="s">
        <v>1331</v>
      </c>
      <c r="D1020" s="453" t="s">
        <v>316</v>
      </c>
      <c r="E1020" s="472" t="s">
        <v>1932</v>
      </c>
      <c r="F1020" s="570" t="s">
        <v>1933</v>
      </c>
      <c r="G1020" s="456" t="s">
        <v>1005</v>
      </c>
      <c r="H1020" s="457">
        <v>5.05</v>
      </c>
      <c r="I1020" s="458">
        <v>1018.5</v>
      </c>
      <c r="J1020" s="571">
        <f>ROUND(I1020*H1020,2)</f>
        <v>5143.43</v>
      </c>
      <c r="K1020" s="571"/>
      <c r="L1020" s="457"/>
      <c r="M1020" s="458">
        <v>1018.5</v>
      </c>
      <c r="N1020" s="615">
        <f>ROUND(M1020*L1020,2)</f>
        <v>0</v>
      </c>
      <c r="O1020" s="460"/>
      <c r="P1020" s="458">
        <v>1018.5</v>
      </c>
      <c r="Q1020" s="459">
        <f>ROUND(P1020*O1020,2)</f>
        <v>0</v>
      </c>
      <c r="R1020" s="603">
        <f t="shared" si="24"/>
        <v>5.05</v>
      </c>
      <c r="S1020" s="458">
        <v>1018.5</v>
      </c>
      <c r="T1020" s="571">
        <f>ROUND(S1020*R1020,2)</f>
        <v>5143.43</v>
      </c>
      <c r="U1020" s="548"/>
    </row>
    <row r="1021" spans="2:21" s="420" customFormat="1" ht="13.5" hidden="1" outlineLevel="3">
      <c r="B1021" s="412"/>
      <c r="C1021" s="413"/>
      <c r="D1021" s="404" t="s">
        <v>223</v>
      </c>
      <c r="E1021" s="413"/>
      <c r="F1021" s="480" t="s">
        <v>1537</v>
      </c>
      <c r="G1021" s="413"/>
      <c r="H1021" s="416">
        <v>5.05</v>
      </c>
      <c r="I1021" s="417" t="s">
        <v>34</v>
      </c>
      <c r="J1021" s="413"/>
      <c r="K1021" s="413"/>
      <c r="L1021" s="416"/>
      <c r="M1021" s="417" t="s">
        <v>34</v>
      </c>
      <c r="N1021" s="413"/>
      <c r="O1021" s="419"/>
      <c r="P1021" s="417" t="s">
        <v>34</v>
      </c>
      <c r="Q1021" s="418"/>
      <c r="R1021" s="416">
        <f t="shared" si="24"/>
        <v>5.05</v>
      </c>
      <c r="S1021" s="417" t="s">
        <v>34</v>
      </c>
      <c r="T1021" s="413"/>
      <c r="U1021" s="563"/>
    </row>
    <row r="1022" spans="2:21" s="320" customFormat="1" ht="22.5" customHeight="1" outlineLevel="2" collapsed="1">
      <c r="B1022" s="321"/>
      <c r="C1022" s="453" t="s">
        <v>1334</v>
      </c>
      <c r="D1022" s="453" t="s">
        <v>316</v>
      </c>
      <c r="E1022" s="472" t="s">
        <v>1924</v>
      </c>
      <c r="F1022" s="570" t="s">
        <v>1925</v>
      </c>
      <c r="G1022" s="456" t="s">
        <v>1005</v>
      </c>
      <c r="H1022" s="457">
        <v>5.1</v>
      </c>
      <c r="I1022" s="458">
        <v>192.3</v>
      </c>
      <c r="J1022" s="571">
        <f>ROUND(I1022*H1022,2)</f>
        <v>980.73</v>
      </c>
      <c r="K1022" s="571"/>
      <c r="L1022" s="457"/>
      <c r="M1022" s="458">
        <v>192.3</v>
      </c>
      <c r="N1022" s="615">
        <f>ROUND(M1022*L1022,2)</f>
        <v>0</v>
      </c>
      <c r="O1022" s="460"/>
      <c r="P1022" s="458">
        <v>192.3</v>
      </c>
      <c r="Q1022" s="459">
        <f>ROUND(P1022*O1022,2)</f>
        <v>0</v>
      </c>
      <c r="R1022" s="603">
        <f t="shared" si="24"/>
        <v>5.1</v>
      </c>
      <c r="S1022" s="458">
        <v>192.3</v>
      </c>
      <c r="T1022" s="571">
        <f>ROUND(S1022*R1022,2)</f>
        <v>980.73</v>
      </c>
      <c r="U1022" s="548"/>
    </row>
    <row r="1023" spans="2:21" s="420" customFormat="1" ht="13.5" hidden="1" outlineLevel="3">
      <c r="B1023" s="412"/>
      <c r="C1023" s="413"/>
      <c r="D1023" s="404" t="s">
        <v>223</v>
      </c>
      <c r="E1023" s="413"/>
      <c r="F1023" s="480" t="s">
        <v>2972</v>
      </c>
      <c r="G1023" s="413"/>
      <c r="H1023" s="416">
        <v>5.1</v>
      </c>
      <c r="I1023" s="417" t="s">
        <v>34</v>
      </c>
      <c r="J1023" s="413"/>
      <c r="K1023" s="413"/>
      <c r="L1023" s="416"/>
      <c r="M1023" s="417" t="s">
        <v>34</v>
      </c>
      <c r="N1023" s="413"/>
      <c r="O1023" s="419"/>
      <c r="P1023" s="417" t="s">
        <v>34</v>
      </c>
      <c r="Q1023" s="418"/>
      <c r="R1023" s="416">
        <f t="shared" si="24"/>
        <v>5.1</v>
      </c>
      <c r="S1023" s="417" t="s">
        <v>34</v>
      </c>
      <c r="T1023" s="413"/>
      <c r="U1023" s="563"/>
    </row>
    <row r="1024" spans="2:21" s="320" customFormat="1" ht="31.5" customHeight="1" outlineLevel="2" collapsed="1">
      <c r="B1024" s="321"/>
      <c r="C1024" s="394" t="s">
        <v>1338</v>
      </c>
      <c r="D1024" s="394" t="s">
        <v>218</v>
      </c>
      <c r="E1024" s="461" t="s">
        <v>1937</v>
      </c>
      <c r="F1024" s="479" t="s">
        <v>1938</v>
      </c>
      <c r="G1024" s="397" t="s">
        <v>1005</v>
      </c>
      <c r="H1024" s="398">
        <v>4</v>
      </c>
      <c r="I1024" s="399">
        <v>724.5</v>
      </c>
      <c r="J1024" s="561">
        <f>ROUND(I1024*H1024,2)</f>
        <v>2898</v>
      </c>
      <c r="K1024" s="561"/>
      <c r="L1024" s="398"/>
      <c r="M1024" s="399">
        <v>724.5</v>
      </c>
      <c r="N1024" s="613">
        <f>ROUND(M1024*L1024,2)</f>
        <v>0</v>
      </c>
      <c r="O1024" s="401"/>
      <c r="P1024" s="399">
        <v>724.5</v>
      </c>
      <c r="Q1024" s="400">
        <f>ROUND(P1024*O1024,2)</f>
        <v>0</v>
      </c>
      <c r="R1024" s="601">
        <f t="shared" si="24"/>
        <v>4</v>
      </c>
      <c r="S1024" s="399">
        <v>724.5</v>
      </c>
      <c r="T1024" s="561">
        <f>ROUND(S1024*R1024,2)</f>
        <v>2898</v>
      </c>
      <c r="U1024" s="548"/>
    </row>
    <row r="1025" spans="2:21" s="420" customFormat="1" ht="13.5" hidden="1" outlineLevel="3">
      <c r="B1025" s="412"/>
      <c r="C1025" s="413"/>
      <c r="D1025" s="404" t="s">
        <v>223</v>
      </c>
      <c r="E1025" s="462" t="s">
        <v>34</v>
      </c>
      <c r="F1025" s="480" t="s">
        <v>2973</v>
      </c>
      <c r="G1025" s="413"/>
      <c r="H1025" s="416">
        <v>4</v>
      </c>
      <c r="I1025" s="417" t="s">
        <v>34</v>
      </c>
      <c r="J1025" s="413"/>
      <c r="K1025" s="413"/>
      <c r="L1025" s="416"/>
      <c r="M1025" s="417" t="s">
        <v>34</v>
      </c>
      <c r="N1025" s="413"/>
      <c r="O1025" s="419"/>
      <c r="P1025" s="417" t="s">
        <v>34</v>
      </c>
      <c r="Q1025" s="418"/>
      <c r="R1025" s="416">
        <f t="shared" si="24"/>
        <v>4</v>
      </c>
      <c r="S1025" s="417" t="s">
        <v>34</v>
      </c>
      <c r="T1025" s="413"/>
      <c r="U1025" s="563"/>
    </row>
    <row r="1026" spans="2:21" s="320" customFormat="1" ht="22.5" customHeight="1" outlineLevel="2" collapsed="1">
      <c r="B1026" s="321"/>
      <c r="C1026" s="394" t="s">
        <v>1342</v>
      </c>
      <c r="D1026" s="394" t="s">
        <v>218</v>
      </c>
      <c r="E1026" s="461" t="s">
        <v>1909</v>
      </c>
      <c r="F1026" s="479" t="s">
        <v>1910</v>
      </c>
      <c r="G1026" s="397" t="s">
        <v>1005</v>
      </c>
      <c r="H1026" s="398">
        <v>9</v>
      </c>
      <c r="I1026" s="399">
        <v>696.6</v>
      </c>
      <c r="J1026" s="561">
        <f>ROUND(I1026*H1026,2)</f>
        <v>6269.4</v>
      </c>
      <c r="K1026" s="561"/>
      <c r="L1026" s="398"/>
      <c r="M1026" s="399">
        <v>696.6</v>
      </c>
      <c r="N1026" s="613">
        <f>ROUND(M1026*L1026,2)</f>
        <v>0</v>
      </c>
      <c r="O1026" s="401"/>
      <c r="P1026" s="399">
        <v>696.6</v>
      </c>
      <c r="Q1026" s="400">
        <f>ROUND(P1026*O1026,2)</f>
        <v>0</v>
      </c>
      <c r="R1026" s="601">
        <f t="shared" si="24"/>
        <v>9</v>
      </c>
      <c r="S1026" s="399">
        <v>696.6</v>
      </c>
      <c r="T1026" s="561">
        <f>ROUND(S1026*R1026,2)</f>
        <v>6269.4</v>
      </c>
      <c r="U1026" s="548"/>
    </row>
    <row r="1027" spans="2:21" s="420" customFormat="1" ht="13.5" hidden="1" outlineLevel="3">
      <c r="B1027" s="412"/>
      <c r="C1027" s="413"/>
      <c r="D1027" s="404" t="s">
        <v>223</v>
      </c>
      <c r="E1027" s="462" t="s">
        <v>34</v>
      </c>
      <c r="F1027" s="480" t="s">
        <v>2974</v>
      </c>
      <c r="G1027" s="413"/>
      <c r="H1027" s="416">
        <v>9</v>
      </c>
      <c r="I1027" s="417" t="s">
        <v>34</v>
      </c>
      <c r="J1027" s="413"/>
      <c r="K1027" s="413"/>
      <c r="L1027" s="416"/>
      <c r="M1027" s="417" t="s">
        <v>34</v>
      </c>
      <c r="N1027" s="413"/>
      <c r="O1027" s="419"/>
      <c r="P1027" s="417" t="s">
        <v>34</v>
      </c>
      <c r="Q1027" s="418"/>
      <c r="R1027" s="416">
        <f t="shared" si="24"/>
        <v>9</v>
      </c>
      <c r="S1027" s="417" t="s">
        <v>34</v>
      </c>
      <c r="T1027" s="413"/>
      <c r="U1027" s="563"/>
    </row>
    <row r="1028" spans="2:21" s="320" customFormat="1" ht="22.5" customHeight="1" outlineLevel="2" collapsed="1">
      <c r="B1028" s="321"/>
      <c r="C1028" s="453" t="s">
        <v>1345</v>
      </c>
      <c r="D1028" s="453" t="s">
        <v>316</v>
      </c>
      <c r="E1028" s="472" t="s">
        <v>1913</v>
      </c>
      <c r="F1028" s="570" t="s">
        <v>1914</v>
      </c>
      <c r="G1028" s="456" t="s">
        <v>1005</v>
      </c>
      <c r="H1028" s="457">
        <v>3.03</v>
      </c>
      <c r="I1028" s="458">
        <v>650.7</v>
      </c>
      <c r="J1028" s="571">
        <f>ROUND(I1028*H1028,2)</f>
        <v>1971.62</v>
      </c>
      <c r="K1028" s="571"/>
      <c r="L1028" s="457"/>
      <c r="M1028" s="458">
        <v>650.7</v>
      </c>
      <c r="N1028" s="615">
        <f>ROUND(M1028*L1028,2)</f>
        <v>0</v>
      </c>
      <c r="O1028" s="460"/>
      <c r="P1028" s="458">
        <v>650.7</v>
      </c>
      <c r="Q1028" s="459">
        <f>ROUND(P1028*O1028,2)</f>
        <v>0</v>
      </c>
      <c r="R1028" s="603">
        <f t="shared" si="24"/>
        <v>3.03</v>
      </c>
      <c r="S1028" s="458">
        <v>650.7</v>
      </c>
      <c r="T1028" s="571">
        <f>ROUND(S1028*R1028,2)</f>
        <v>1971.62</v>
      </c>
      <c r="U1028" s="548"/>
    </row>
    <row r="1029" spans="2:21" s="420" customFormat="1" ht="13.5" hidden="1" outlineLevel="3">
      <c r="B1029" s="412"/>
      <c r="C1029" s="413"/>
      <c r="D1029" s="404" t="s">
        <v>223</v>
      </c>
      <c r="E1029" s="413"/>
      <c r="F1029" s="480" t="s">
        <v>1922</v>
      </c>
      <c r="G1029" s="413"/>
      <c r="H1029" s="416">
        <v>3.03</v>
      </c>
      <c r="I1029" s="417" t="s">
        <v>34</v>
      </c>
      <c r="J1029" s="413"/>
      <c r="K1029" s="413"/>
      <c r="L1029" s="416"/>
      <c r="M1029" s="417" t="s">
        <v>34</v>
      </c>
      <c r="N1029" s="413"/>
      <c r="O1029" s="419"/>
      <c r="P1029" s="417" t="s">
        <v>34</v>
      </c>
      <c r="Q1029" s="418"/>
      <c r="R1029" s="416">
        <f t="shared" si="24"/>
        <v>3.03</v>
      </c>
      <c r="S1029" s="417" t="s">
        <v>34</v>
      </c>
      <c r="T1029" s="413"/>
      <c r="U1029" s="563"/>
    </row>
    <row r="1030" spans="2:21" s="320" customFormat="1" ht="22.5" customHeight="1" outlineLevel="2" collapsed="1">
      <c r="B1030" s="321"/>
      <c r="C1030" s="453" t="s">
        <v>1349</v>
      </c>
      <c r="D1030" s="453" t="s">
        <v>316</v>
      </c>
      <c r="E1030" s="472" t="s">
        <v>1916</v>
      </c>
      <c r="F1030" s="570" t="s">
        <v>1917</v>
      </c>
      <c r="G1030" s="456" t="s">
        <v>1005</v>
      </c>
      <c r="H1030" s="457">
        <v>2.02</v>
      </c>
      <c r="I1030" s="458">
        <v>901.5</v>
      </c>
      <c r="J1030" s="571">
        <f>ROUND(I1030*H1030,2)</f>
        <v>1821.03</v>
      </c>
      <c r="K1030" s="571"/>
      <c r="L1030" s="457"/>
      <c r="M1030" s="458">
        <v>901.5</v>
      </c>
      <c r="N1030" s="615">
        <f>ROUND(M1030*L1030,2)</f>
        <v>0</v>
      </c>
      <c r="O1030" s="460"/>
      <c r="P1030" s="458">
        <v>901.5</v>
      </c>
      <c r="Q1030" s="459">
        <f>ROUND(P1030*O1030,2)</f>
        <v>0</v>
      </c>
      <c r="R1030" s="603">
        <f t="shared" si="24"/>
        <v>2.02</v>
      </c>
      <c r="S1030" s="458">
        <v>901.5</v>
      </c>
      <c r="T1030" s="571">
        <f>ROUND(S1030*R1030,2)</f>
        <v>1821.03</v>
      </c>
      <c r="U1030" s="548"/>
    </row>
    <row r="1031" spans="2:21" s="420" customFormat="1" ht="13.5" hidden="1" outlineLevel="3">
      <c r="B1031" s="412"/>
      <c r="C1031" s="413"/>
      <c r="D1031" s="404" t="s">
        <v>223</v>
      </c>
      <c r="E1031" s="413"/>
      <c r="F1031" s="480" t="s">
        <v>2099</v>
      </c>
      <c r="G1031" s="413"/>
      <c r="H1031" s="416">
        <v>2.02</v>
      </c>
      <c r="I1031" s="417" t="s">
        <v>34</v>
      </c>
      <c r="J1031" s="413"/>
      <c r="K1031" s="413"/>
      <c r="L1031" s="416"/>
      <c r="M1031" s="417" t="s">
        <v>34</v>
      </c>
      <c r="N1031" s="413"/>
      <c r="O1031" s="419"/>
      <c r="P1031" s="417" t="s">
        <v>34</v>
      </c>
      <c r="Q1031" s="418"/>
      <c r="R1031" s="416">
        <f t="shared" si="24"/>
        <v>2.02</v>
      </c>
      <c r="S1031" s="417" t="s">
        <v>34</v>
      </c>
      <c r="T1031" s="413"/>
      <c r="U1031" s="563"/>
    </row>
    <row r="1032" spans="2:21" s="320" customFormat="1" ht="22.5" customHeight="1" outlineLevel="2" collapsed="1">
      <c r="B1032" s="321"/>
      <c r="C1032" s="453" t="s">
        <v>1360</v>
      </c>
      <c r="D1032" s="453" t="s">
        <v>316</v>
      </c>
      <c r="E1032" s="472" t="s">
        <v>1920</v>
      </c>
      <c r="F1032" s="570" t="s">
        <v>1921</v>
      </c>
      <c r="G1032" s="456" t="s">
        <v>1005</v>
      </c>
      <c r="H1032" s="457">
        <v>4.04</v>
      </c>
      <c r="I1032" s="458">
        <v>1462.9</v>
      </c>
      <c r="J1032" s="571">
        <f>ROUND(I1032*H1032,2)</f>
        <v>5910.12</v>
      </c>
      <c r="K1032" s="571"/>
      <c r="L1032" s="457"/>
      <c r="M1032" s="458">
        <v>1462.9</v>
      </c>
      <c r="N1032" s="615">
        <f>ROUND(M1032*L1032,2)</f>
        <v>0</v>
      </c>
      <c r="O1032" s="460"/>
      <c r="P1032" s="458">
        <v>1462.9</v>
      </c>
      <c r="Q1032" s="459">
        <f>ROUND(P1032*O1032,2)</f>
        <v>0</v>
      </c>
      <c r="R1032" s="603">
        <f t="shared" si="24"/>
        <v>4.04</v>
      </c>
      <c r="S1032" s="458">
        <v>1462.9</v>
      </c>
      <c r="T1032" s="571">
        <f>ROUND(S1032*R1032,2)</f>
        <v>5910.12</v>
      </c>
      <c r="U1032" s="548"/>
    </row>
    <row r="1033" spans="2:21" s="420" customFormat="1" ht="13.5" hidden="1" outlineLevel="3">
      <c r="B1033" s="412"/>
      <c r="C1033" s="413"/>
      <c r="D1033" s="404" t="s">
        <v>223</v>
      </c>
      <c r="E1033" s="413"/>
      <c r="F1033" s="480" t="s">
        <v>1918</v>
      </c>
      <c r="G1033" s="413"/>
      <c r="H1033" s="416">
        <v>4.04</v>
      </c>
      <c r="I1033" s="417" t="s">
        <v>34</v>
      </c>
      <c r="J1033" s="413"/>
      <c r="K1033" s="413"/>
      <c r="L1033" s="416"/>
      <c r="M1033" s="417" t="s">
        <v>34</v>
      </c>
      <c r="N1033" s="413"/>
      <c r="O1033" s="419"/>
      <c r="P1033" s="417" t="s">
        <v>34</v>
      </c>
      <c r="Q1033" s="418"/>
      <c r="R1033" s="416">
        <f t="shared" si="24"/>
        <v>4.04</v>
      </c>
      <c r="S1033" s="417" t="s">
        <v>34</v>
      </c>
      <c r="T1033" s="413"/>
      <c r="U1033" s="563"/>
    </row>
    <row r="1034" spans="2:21" s="320" customFormat="1" ht="22.5" customHeight="1" outlineLevel="2" collapsed="1">
      <c r="B1034" s="321"/>
      <c r="C1034" s="453" t="s">
        <v>1365</v>
      </c>
      <c r="D1034" s="453" t="s">
        <v>316</v>
      </c>
      <c r="E1034" s="472" t="s">
        <v>1924</v>
      </c>
      <c r="F1034" s="570" t="s">
        <v>1925</v>
      </c>
      <c r="G1034" s="456" t="s">
        <v>1005</v>
      </c>
      <c r="H1034" s="457">
        <v>9.18</v>
      </c>
      <c r="I1034" s="458">
        <v>192.3</v>
      </c>
      <c r="J1034" s="571">
        <f>ROUND(I1034*H1034,2)</f>
        <v>1765.31</v>
      </c>
      <c r="K1034" s="571"/>
      <c r="L1034" s="457"/>
      <c r="M1034" s="458">
        <v>192.3</v>
      </c>
      <c r="N1034" s="615">
        <f>ROUND(M1034*L1034,2)</f>
        <v>0</v>
      </c>
      <c r="O1034" s="460"/>
      <c r="P1034" s="458">
        <v>192.3</v>
      </c>
      <c r="Q1034" s="459">
        <f>ROUND(P1034*O1034,2)</f>
        <v>0</v>
      </c>
      <c r="R1034" s="603">
        <f t="shared" si="24"/>
        <v>9.18</v>
      </c>
      <c r="S1034" s="458">
        <v>192.3</v>
      </c>
      <c r="T1034" s="571">
        <f>ROUND(S1034*R1034,2)</f>
        <v>1765.31</v>
      </c>
      <c r="U1034" s="548"/>
    </row>
    <row r="1035" spans="2:21" s="420" customFormat="1" ht="13.5" hidden="1" outlineLevel="3">
      <c r="B1035" s="412"/>
      <c r="C1035" s="413"/>
      <c r="D1035" s="404" t="s">
        <v>223</v>
      </c>
      <c r="E1035" s="413"/>
      <c r="F1035" s="480" t="s">
        <v>2975</v>
      </c>
      <c r="G1035" s="413"/>
      <c r="H1035" s="416">
        <v>9.18</v>
      </c>
      <c r="I1035" s="417" t="s">
        <v>34</v>
      </c>
      <c r="J1035" s="413"/>
      <c r="K1035" s="413"/>
      <c r="L1035" s="416"/>
      <c r="M1035" s="417" t="s">
        <v>34</v>
      </c>
      <c r="N1035" s="413"/>
      <c r="O1035" s="419"/>
      <c r="P1035" s="417" t="s">
        <v>34</v>
      </c>
      <c r="Q1035" s="418"/>
      <c r="R1035" s="416">
        <f t="shared" si="24"/>
        <v>9.18</v>
      </c>
      <c r="S1035" s="417" t="s">
        <v>34</v>
      </c>
      <c r="T1035" s="413"/>
      <c r="U1035" s="563"/>
    </row>
    <row r="1036" spans="2:21" s="320" customFormat="1" ht="22.5" customHeight="1" outlineLevel="2" collapsed="1">
      <c r="B1036" s="321"/>
      <c r="C1036" s="394" t="s">
        <v>1372</v>
      </c>
      <c r="D1036" s="394" t="s">
        <v>218</v>
      </c>
      <c r="E1036" s="461" t="s">
        <v>1928</v>
      </c>
      <c r="F1036" s="479" t="s">
        <v>1929</v>
      </c>
      <c r="G1036" s="397" t="s">
        <v>1005</v>
      </c>
      <c r="H1036" s="398">
        <v>4</v>
      </c>
      <c r="I1036" s="399">
        <v>975.2</v>
      </c>
      <c r="J1036" s="561">
        <f>ROUND(I1036*H1036,2)</f>
        <v>3900.8</v>
      </c>
      <c r="K1036" s="561"/>
      <c r="L1036" s="398"/>
      <c r="M1036" s="399">
        <v>975.2</v>
      </c>
      <c r="N1036" s="613">
        <f>ROUND(M1036*L1036,2)</f>
        <v>0</v>
      </c>
      <c r="O1036" s="401"/>
      <c r="P1036" s="399">
        <v>975.2</v>
      </c>
      <c r="Q1036" s="400">
        <f>ROUND(P1036*O1036,2)</f>
        <v>0</v>
      </c>
      <c r="R1036" s="601">
        <f t="shared" si="24"/>
        <v>4</v>
      </c>
      <c r="S1036" s="399">
        <v>975.2</v>
      </c>
      <c r="T1036" s="561">
        <f>ROUND(S1036*R1036,2)</f>
        <v>3900.8</v>
      </c>
      <c r="U1036" s="548"/>
    </row>
    <row r="1037" spans="2:21" s="420" customFormat="1" ht="13.5" hidden="1" outlineLevel="3">
      <c r="B1037" s="412"/>
      <c r="C1037" s="413"/>
      <c r="D1037" s="404" t="s">
        <v>223</v>
      </c>
      <c r="E1037" s="462" t="s">
        <v>34</v>
      </c>
      <c r="F1037" s="480" t="s">
        <v>1930</v>
      </c>
      <c r="G1037" s="413"/>
      <c r="H1037" s="416">
        <v>4</v>
      </c>
      <c r="I1037" s="417" t="s">
        <v>34</v>
      </c>
      <c r="J1037" s="413"/>
      <c r="K1037" s="413"/>
      <c r="L1037" s="416"/>
      <c r="M1037" s="417" t="s">
        <v>34</v>
      </c>
      <c r="N1037" s="413"/>
      <c r="O1037" s="419"/>
      <c r="P1037" s="417" t="s">
        <v>34</v>
      </c>
      <c r="Q1037" s="418"/>
      <c r="R1037" s="416">
        <f t="shared" si="24"/>
        <v>4</v>
      </c>
      <c r="S1037" s="417" t="s">
        <v>34</v>
      </c>
      <c r="T1037" s="413"/>
      <c r="U1037" s="563"/>
    </row>
    <row r="1038" spans="2:21" s="320" customFormat="1" ht="22.5" customHeight="1" outlineLevel="2" collapsed="1">
      <c r="B1038" s="321"/>
      <c r="C1038" s="453" t="s">
        <v>1375</v>
      </c>
      <c r="D1038" s="453" t="s">
        <v>316</v>
      </c>
      <c r="E1038" s="472" t="s">
        <v>1932</v>
      </c>
      <c r="F1038" s="570" t="s">
        <v>1933</v>
      </c>
      <c r="G1038" s="456" t="s">
        <v>1005</v>
      </c>
      <c r="H1038" s="457">
        <v>3.03</v>
      </c>
      <c r="I1038" s="458">
        <v>1018.5</v>
      </c>
      <c r="J1038" s="571">
        <f>ROUND(I1038*H1038,2)</f>
        <v>3086.06</v>
      </c>
      <c r="K1038" s="571"/>
      <c r="L1038" s="457"/>
      <c r="M1038" s="458">
        <v>1018.5</v>
      </c>
      <c r="N1038" s="615">
        <f>ROUND(M1038*L1038,2)</f>
        <v>0</v>
      </c>
      <c r="O1038" s="460"/>
      <c r="P1038" s="458">
        <v>1018.5</v>
      </c>
      <c r="Q1038" s="459">
        <f>ROUND(P1038*O1038,2)</f>
        <v>0</v>
      </c>
      <c r="R1038" s="603">
        <f t="shared" si="24"/>
        <v>3.03</v>
      </c>
      <c r="S1038" s="458">
        <v>1018.5</v>
      </c>
      <c r="T1038" s="571">
        <f>ROUND(S1038*R1038,2)</f>
        <v>3086.06</v>
      </c>
      <c r="U1038" s="548"/>
    </row>
    <row r="1039" spans="2:21" s="420" customFormat="1" ht="13.5" hidden="1" outlineLevel="3">
      <c r="B1039" s="412"/>
      <c r="C1039" s="413"/>
      <c r="D1039" s="404" t="s">
        <v>223</v>
      </c>
      <c r="E1039" s="413"/>
      <c r="F1039" s="480" t="s">
        <v>1922</v>
      </c>
      <c r="G1039" s="413"/>
      <c r="H1039" s="416">
        <v>3.03</v>
      </c>
      <c r="I1039" s="417" t="s">
        <v>34</v>
      </c>
      <c r="J1039" s="413"/>
      <c r="K1039" s="413"/>
      <c r="L1039" s="416"/>
      <c r="M1039" s="417" t="s">
        <v>34</v>
      </c>
      <c r="N1039" s="413"/>
      <c r="O1039" s="419"/>
      <c r="P1039" s="417" t="s">
        <v>34</v>
      </c>
      <c r="Q1039" s="418"/>
      <c r="R1039" s="416">
        <f t="shared" si="24"/>
        <v>3.03</v>
      </c>
      <c r="S1039" s="417" t="s">
        <v>34</v>
      </c>
      <c r="T1039" s="413"/>
      <c r="U1039" s="563"/>
    </row>
    <row r="1040" spans="2:21" s="320" customFormat="1" ht="22.5" customHeight="1" outlineLevel="2" collapsed="1">
      <c r="B1040" s="321"/>
      <c r="C1040" s="453" t="s">
        <v>1383</v>
      </c>
      <c r="D1040" s="453" t="s">
        <v>316</v>
      </c>
      <c r="E1040" s="472" t="s">
        <v>2046</v>
      </c>
      <c r="F1040" s="570" t="s">
        <v>2047</v>
      </c>
      <c r="G1040" s="456" t="s">
        <v>1005</v>
      </c>
      <c r="H1040" s="457">
        <v>1.01</v>
      </c>
      <c r="I1040" s="458">
        <v>1439.2</v>
      </c>
      <c r="J1040" s="571">
        <f>ROUND(I1040*H1040,2)</f>
        <v>1453.59</v>
      </c>
      <c r="K1040" s="571"/>
      <c r="L1040" s="457"/>
      <c r="M1040" s="458">
        <v>1439.2</v>
      </c>
      <c r="N1040" s="615">
        <f>ROUND(M1040*L1040,2)</f>
        <v>0</v>
      </c>
      <c r="O1040" s="460"/>
      <c r="P1040" s="458">
        <v>1439.2</v>
      </c>
      <c r="Q1040" s="459">
        <f>ROUND(P1040*O1040,2)</f>
        <v>0</v>
      </c>
      <c r="R1040" s="603">
        <f t="shared" si="24"/>
        <v>1.01</v>
      </c>
      <c r="S1040" s="458">
        <v>1439.2</v>
      </c>
      <c r="T1040" s="571">
        <f>ROUND(S1040*R1040,2)</f>
        <v>1453.59</v>
      </c>
      <c r="U1040" s="548"/>
    </row>
    <row r="1041" spans="2:21" s="420" customFormat="1" ht="13.5" hidden="1" outlineLevel="3">
      <c r="B1041" s="412"/>
      <c r="C1041" s="413"/>
      <c r="D1041" s="404" t="s">
        <v>223</v>
      </c>
      <c r="E1041" s="413"/>
      <c r="F1041" s="480" t="s">
        <v>1515</v>
      </c>
      <c r="G1041" s="413"/>
      <c r="H1041" s="416">
        <v>1.01</v>
      </c>
      <c r="I1041" s="417" t="s">
        <v>34</v>
      </c>
      <c r="J1041" s="413"/>
      <c r="K1041" s="413"/>
      <c r="L1041" s="416"/>
      <c r="M1041" s="417" t="s">
        <v>34</v>
      </c>
      <c r="N1041" s="413"/>
      <c r="O1041" s="419"/>
      <c r="P1041" s="417" t="s">
        <v>34</v>
      </c>
      <c r="Q1041" s="418"/>
      <c r="R1041" s="416">
        <f t="shared" si="24"/>
        <v>1.01</v>
      </c>
      <c r="S1041" s="417" t="s">
        <v>34</v>
      </c>
      <c r="T1041" s="413"/>
      <c r="U1041" s="563"/>
    </row>
    <row r="1042" spans="2:21" s="320" customFormat="1" ht="22.5" customHeight="1" outlineLevel="2" collapsed="1">
      <c r="B1042" s="321"/>
      <c r="C1042" s="453" t="s">
        <v>1387</v>
      </c>
      <c r="D1042" s="453" t="s">
        <v>316</v>
      </c>
      <c r="E1042" s="472" t="s">
        <v>1924</v>
      </c>
      <c r="F1042" s="570" t="s">
        <v>1925</v>
      </c>
      <c r="G1042" s="456" t="s">
        <v>1005</v>
      </c>
      <c r="H1042" s="457">
        <v>4.08</v>
      </c>
      <c r="I1042" s="458">
        <v>192.3</v>
      </c>
      <c r="J1042" s="571">
        <f>ROUND(I1042*H1042,2)</f>
        <v>784.58</v>
      </c>
      <c r="K1042" s="571"/>
      <c r="L1042" s="457"/>
      <c r="M1042" s="458">
        <v>192.3</v>
      </c>
      <c r="N1042" s="615">
        <f>ROUND(M1042*L1042,2)</f>
        <v>0</v>
      </c>
      <c r="O1042" s="460"/>
      <c r="P1042" s="458">
        <v>192.3</v>
      </c>
      <c r="Q1042" s="459">
        <f>ROUND(P1042*O1042,2)</f>
        <v>0</v>
      </c>
      <c r="R1042" s="603">
        <f t="shared" si="24"/>
        <v>4.08</v>
      </c>
      <c r="S1042" s="458">
        <v>192.3</v>
      </c>
      <c r="T1042" s="571">
        <f>ROUND(S1042*R1042,2)</f>
        <v>784.58</v>
      </c>
      <c r="U1042" s="548"/>
    </row>
    <row r="1043" spans="2:21" s="420" customFormat="1" ht="13.5" hidden="1" outlineLevel="3">
      <c r="B1043" s="412"/>
      <c r="C1043" s="413"/>
      <c r="D1043" s="404" t="s">
        <v>223</v>
      </c>
      <c r="E1043" s="413"/>
      <c r="F1043" s="480" t="s">
        <v>1935</v>
      </c>
      <c r="G1043" s="413"/>
      <c r="H1043" s="416">
        <v>4.08</v>
      </c>
      <c r="I1043" s="417" t="s">
        <v>34</v>
      </c>
      <c r="J1043" s="413"/>
      <c r="K1043" s="413"/>
      <c r="L1043" s="416"/>
      <c r="M1043" s="417" t="s">
        <v>34</v>
      </c>
      <c r="N1043" s="413"/>
      <c r="O1043" s="419"/>
      <c r="P1043" s="417" t="s">
        <v>34</v>
      </c>
      <c r="Q1043" s="418"/>
      <c r="R1043" s="416">
        <f t="shared" si="24"/>
        <v>4.08</v>
      </c>
      <c r="S1043" s="417" t="s">
        <v>34</v>
      </c>
      <c r="T1043" s="413"/>
      <c r="U1043" s="563"/>
    </row>
    <row r="1044" spans="2:21" s="320" customFormat="1" ht="31.5" customHeight="1" outlineLevel="2" collapsed="1">
      <c r="B1044" s="321"/>
      <c r="C1044" s="394" t="s">
        <v>1391</v>
      </c>
      <c r="D1044" s="394" t="s">
        <v>218</v>
      </c>
      <c r="E1044" s="461" t="s">
        <v>1937</v>
      </c>
      <c r="F1044" s="479" t="s">
        <v>1938</v>
      </c>
      <c r="G1044" s="397" t="s">
        <v>1005</v>
      </c>
      <c r="H1044" s="398">
        <v>4</v>
      </c>
      <c r="I1044" s="399">
        <v>724.5</v>
      </c>
      <c r="J1044" s="561">
        <f>ROUND(I1044*H1044,2)</f>
        <v>2898</v>
      </c>
      <c r="K1044" s="561"/>
      <c r="L1044" s="398"/>
      <c r="M1044" s="399">
        <v>724.5</v>
      </c>
      <c r="N1044" s="613">
        <f>ROUND(M1044*L1044,2)</f>
        <v>0</v>
      </c>
      <c r="O1044" s="401"/>
      <c r="P1044" s="399">
        <v>724.5</v>
      </c>
      <c r="Q1044" s="400">
        <f>ROUND(P1044*O1044,2)</f>
        <v>0</v>
      </c>
      <c r="R1044" s="601">
        <f t="shared" si="24"/>
        <v>4</v>
      </c>
      <c r="S1044" s="399">
        <v>724.5</v>
      </c>
      <c r="T1044" s="561">
        <f>ROUND(S1044*R1044,2)</f>
        <v>2898</v>
      </c>
      <c r="U1044" s="548"/>
    </row>
    <row r="1045" spans="2:21" s="420" customFormat="1" ht="13.5" hidden="1" outlineLevel="3">
      <c r="B1045" s="412"/>
      <c r="C1045" s="413"/>
      <c r="D1045" s="404" t="s">
        <v>223</v>
      </c>
      <c r="E1045" s="462" t="s">
        <v>34</v>
      </c>
      <c r="F1045" s="480" t="s">
        <v>2973</v>
      </c>
      <c r="G1045" s="413"/>
      <c r="H1045" s="416">
        <v>4</v>
      </c>
      <c r="I1045" s="417" t="s">
        <v>34</v>
      </c>
      <c r="J1045" s="413"/>
      <c r="K1045" s="413"/>
      <c r="L1045" s="416"/>
      <c r="M1045" s="417" t="s">
        <v>34</v>
      </c>
      <c r="N1045" s="413"/>
      <c r="O1045" s="419"/>
      <c r="P1045" s="417" t="s">
        <v>34</v>
      </c>
      <c r="Q1045" s="418"/>
      <c r="R1045" s="416">
        <f t="shared" si="24"/>
        <v>4</v>
      </c>
      <c r="S1045" s="417" t="s">
        <v>34</v>
      </c>
      <c r="T1045" s="413"/>
      <c r="U1045" s="563"/>
    </row>
    <row r="1046" spans="2:21" s="320" customFormat="1" ht="22.5" customHeight="1" outlineLevel="2" collapsed="1">
      <c r="B1046" s="321"/>
      <c r="C1046" s="394" t="s">
        <v>1395</v>
      </c>
      <c r="D1046" s="394" t="s">
        <v>218</v>
      </c>
      <c r="E1046" s="461" t="s">
        <v>2976</v>
      </c>
      <c r="F1046" s="479" t="s">
        <v>2977</v>
      </c>
      <c r="G1046" s="397" t="s">
        <v>366</v>
      </c>
      <c r="H1046" s="398">
        <v>3.2</v>
      </c>
      <c r="I1046" s="399">
        <v>2786.4</v>
      </c>
      <c r="J1046" s="561">
        <f>ROUND(I1046*H1046,2)</f>
        <v>8916.48</v>
      </c>
      <c r="K1046" s="561"/>
      <c r="L1046" s="398"/>
      <c r="M1046" s="399">
        <v>2786.4</v>
      </c>
      <c r="N1046" s="613">
        <f>ROUND(M1046*L1046,2)</f>
        <v>0</v>
      </c>
      <c r="O1046" s="401"/>
      <c r="P1046" s="399">
        <v>2786.4</v>
      </c>
      <c r="Q1046" s="400">
        <f>ROUND(P1046*O1046,2)</f>
        <v>0</v>
      </c>
      <c r="R1046" s="601">
        <f t="shared" si="24"/>
        <v>3.2</v>
      </c>
      <c r="S1046" s="399">
        <v>2786.4</v>
      </c>
      <c r="T1046" s="561">
        <f>ROUND(S1046*R1046,2)</f>
        <v>8916.48</v>
      </c>
      <c r="U1046" s="548"/>
    </row>
    <row r="1047" spans="2:21" s="420" customFormat="1" ht="13.5" hidden="1" outlineLevel="3">
      <c r="B1047" s="412"/>
      <c r="C1047" s="413"/>
      <c r="D1047" s="404" t="s">
        <v>223</v>
      </c>
      <c r="E1047" s="462" t="s">
        <v>34</v>
      </c>
      <c r="F1047" s="480" t="s">
        <v>2978</v>
      </c>
      <c r="G1047" s="413"/>
      <c r="H1047" s="416">
        <v>1.6</v>
      </c>
      <c r="I1047" s="417" t="s">
        <v>34</v>
      </c>
      <c r="J1047" s="413"/>
      <c r="K1047" s="413"/>
      <c r="L1047" s="416"/>
      <c r="M1047" s="417" t="s">
        <v>34</v>
      </c>
      <c r="N1047" s="413"/>
      <c r="O1047" s="419"/>
      <c r="P1047" s="417" t="s">
        <v>34</v>
      </c>
      <c r="Q1047" s="418"/>
      <c r="R1047" s="416">
        <f t="shared" si="24"/>
        <v>1.6</v>
      </c>
      <c r="S1047" s="417" t="s">
        <v>34</v>
      </c>
      <c r="T1047" s="413"/>
      <c r="U1047" s="563"/>
    </row>
    <row r="1048" spans="2:21" s="420" customFormat="1" ht="13.5" hidden="1" outlineLevel="3">
      <c r="B1048" s="412"/>
      <c r="C1048" s="413"/>
      <c r="D1048" s="404" t="s">
        <v>223</v>
      </c>
      <c r="E1048" s="462" t="s">
        <v>34</v>
      </c>
      <c r="F1048" s="480" t="s">
        <v>2979</v>
      </c>
      <c r="G1048" s="413"/>
      <c r="H1048" s="416">
        <v>1.6</v>
      </c>
      <c r="I1048" s="417" t="s">
        <v>34</v>
      </c>
      <c r="J1048" s="413"/>
      <c r="K1048" s="413"/>
      <c r="L1048" s="416"/>
      <c r="M1048" s="417" t="s">
        <v>34</v>
      </c>
      <c r="N1048" s="413"/>
      <c r="O1048" s="419"/>
      <c r="P1048" s="417" t="s">
        <v>34</v>
      </c>
      <c r="Q1048" s="418"/>
      <c r="R1048" s="416">
        <f t="shared" si="24"/>
        <v>1.6</v>
      </c>
      <c r="S1048" s="417" t="s">
        <v>34</v>
      </c>
      <c r="T1048" s="413"/>
      <c r="U1048" s="563"/>
    </row>
    <row r="1049" spans="2:21" s="429" customFormat="1" ht="13.5" hidden="1" outlineLevel="3">
      <c r="B1049" s="421"/>
      <c r="C1049" s="422"/>
      <c r="D1049" s="404" t="s">
        <v>223</v>
      </c>
      <c r="E1049" s="464" t="s">
        <v>34</v>
      </c>
      <c r="F1049" s="566" t="s">
        <v>227</v>
      </c>
      <c r="G1049" s="422"/>
      <c r="H1049" s="425">
        <v>3.2</v>
      </c>
      <c r="I1049" s="426" t="s">
        <v>34</v>
      </c>
      <c r="J1049" s="422"/>
      <c r="K1049" s="422"/>
      <c r="L1049" s="425"/>
      <c r="M1049" s="426" t="s">
        <v>34</v>
      </c>
      <c r="N1049" s="422"/>
      <c r="O1049" s="428"/>
      <c r="P1049" s="426" t="s">
        <v>34</v>
      </c>
      <c r="Q1049" s="427"/>
      <c r="R1049" s="425">
        <f t="shared" si="24"/>
        <v>3.2</v>
      </c>
      <c r="S1049" s="426" t="s">
        <v>34</v>
      </c>
      <c r="T1049" s="422"/>
      <c r="U1049" s="567"/>
    </row>
    <row r="1050" spans="2:21" s="320" customFormat="1" ht="22.5" customHeight="1" outlineLevel="2" collapsed="1">
      <c r="B1050" s="321"/>
      <c r="C1050" s="394" t="s">
        <v>1405</v>
      </c>
      <c r="D1050" s="394" t="s">
        <v>218</v>
      </c>
      <c r="E1050" s="461" t="s">
        <v>2980</v>
      </c>
      <c r="F1050" s="479" t="s">
        <v>2981</v>
      </c>
      <c r="G1050" s="397" t="s">
        <v>366</v>
      </c>
      <c r="H1050" s="398">
        <v>1.6</v>
      </c>
      <c r="I1050" s="399">
        <v>3204.4</v>
      </c>
      <c r="J1050" s="561">
        <f>ROUND(I1050*H1050,2)</f>
        <v>5127.04</v>
      </c>
      <c r="K1050" s="561"/>
      <c r="L1050" s="398"/>
      <c r="M1050" s="399">
        <v>3204.4</v>
      </c>
      <c r="N1050" s="613">
        <f>ROUND(M1050*L1050,2)</f>
        <v>0</v>
      </c>
      <c r="O1050" s="401"/>
      <c r="P1050" s="399">
        <v>3204.4</v>
      </c>
      <c r="Q1050" s="400">
        <f>ROUND(P1050*O1050,2)</f>
        <v>0</v>
      </c>
      <c r="R1050" s="601">
        <f t="shared" si="24"/>
        <v>1.6</v>
      </c>
      <c r="S1050" s="399">
        <v>3204.4</v>
      </c>
      <c r="T1050" s="561">
        <f>ROUND(S1050*R1050,2)</f>
        <v>5127.04</v>
      </c>
      <c r="U1050" s="548"/>
    </row>
    <row r="1051" spans="2:21" s="420" customFormat="1" ht="13.5" hidden="1" outlineLevel="3">
      <c r="B1051" s="412"/>
      <c r="C1051" s="413"/>
      <c r="D1051" s="404" t="s">
        <v>223</v>
      </c>
      <c r="E1051" s="462" t="s">
        <v>34</v>
      </c>
      <c r="F1051" s="480" t="s">
        <v>2982</v>
      </c>
      <c r="G1051" s="413"/>
      <c r="H1051" s="416">
        <v>1.6</v>
      </c>
      <c r="I1051" s="417" t="s">
        <v>34</v>
      </c>
      <c r="J1051" s="413"/>
      <c r="K1051" s="413"/>
      <c r="L1051" s="416"/>
      <c r="M1051" s="417" t="s">
        <v>34</v>
      </c>
      <c r="N1051" s="413"/>
      <c r="O1051" s="419"/>
      <c r="P1051" s="417" t="s">
        <v>34</v>
      </c>
      <c r="Q1051" s="418"/>
      <c r="R1051" s="416">
        <f t="shared" si="24"/>
        <v>1.6</v>
      </c>
      <c r="S1051" s="417" t="s">
        <v>34</v>
      </c>
      <c r="T1051" s="413"/>
      <c r="U1051" s="563"/>
    </row>
    <row r="1052" spans="2:21" s="320" customFormat="1" ht="22.5" customHeight="1" outlineLevel="2" collapsed="1">
      <c r="B1052" s="321"/>
      <c r="C1052" s="394" t="s">
        <v>1413</v>
      </c>
      <c r="D1052" s="394" t="s">
        <v>218</v>
      </c>
      <c r="E1052" s="461" t="s">
        <v>1958</v>
      </c>
      <c r="F1052" s="479" t="s">
        <v>1959</v>
      </c>
      <c r="G1052" s="397" t="s">
        <v>1005</v>
      </c>
      <c r="H1052" s="398">
        <v>8</v>
      </c>
      <c r="I1052" s="399">
        <v>557.3</v>
      </c>
      <c r="J1052" s="561">
        <f>ROUND(I1052*H1052,2)</f>
        <v>4458.4</v>
      </c>
      <c r="K1052" s="561"/>
      <c r="L1052" s="398"/>
      <c r="M1052" s="399">
        <v>557.3</v>
      </c>
      <c r="N1052" s="613">
        <f>ROUND(M1052*L1052,2)</f>
        <v>0</v>
      </c>
      <c r="O1052" s="401"/>
      <c r="P1052" s="399">
        <v>557.3</v>
      </c>
      <c r="Q1052" s="400">
        <f>ROUND(P1052*O1052,2)</f>
        <v>0</v>
      </c>
      <c r="R1052" s="601">
        <f t="shared" si="24"/>
        <v>8</v>
      </c>
      <c r="S1052" s="399">
        <v>557.3</v>
      </c>
      <c r="T1052" s="561">
        <f>ROUND(S1052*R1052,2)</f>
        <v>4458.4</v>
      </c>
      <c r="U1052" s="548"/>
    </row>
    <row r="1053" spans="2:21" s="420" customFormat="1" ht="13.5" hidden="1" outlineLevel="3">
      <c r="B1053" s="412"/>
      <c r="C1053" s="413"/>
      <c r="D1053" s="404" t="s">
        <v>223</v>
      </c>
      <c r="E1053" s="462" t="s">
        <v>34</v>
      </c>
      <c r="F1053" s="480" t="s">
        <v>2983</v>
      </c>
      <c r="G1053" s="413"/>
      <c r="H1053" s="416">
        <v>4</v>
      </c>
      <c r="I1053" s="417" t="s">
        <v>34</v>
      </c>
      <c r="J1053" s="413"/>
      <c r="K1053" s="413"/>
      <c r="L1053" s="416"/>
      <c r="M1053" s="417" t="s">
        <v>34</v>
      </c>
      <c r="N1053" s="413"/>
      <c r="O1053" s="419"/>
      <c r="P1053" s="417" t="s">
        <v>34</v>
      </c>
      <c r="Q1053" s="418"/>
      <c r="R1053" s="416">
        <f t="shared" si="24"/>
        <v>4</v>
      </c>
      <c r="S1053" s="417" t="s">
        <v>34</v>
      </c>
      <c r="T1053" s="413"/>
      <c r="U1053" s="563"/>
    </row>
    <row r="1054" spans="2:21" s="420" customFormat="1" ht="13.5" hidden="1" outlineLevel="3">
      <c r="B1054" s="412"/>
      <c r="C1054" s="413"/>
      <c r="D1054" s="404" t="s">
        <v>223</v>
      </c>
      <c r="E1054" s="462" t="s">
        <v>34</v>
      </c>
      <c r="F1054" s="480" t="s">
        <v>1930</v>
      </c>
      <c r="G1054" s="413"/>
      <c r="H1054" s="416">
        <v>4</v>
      </c>
      <c r="I1054" s="417" t="s">
        <v>34</v>
      </c>
      <c r="J1054" s="413"/>
      <c r="K1054" s="413"/>
      <c r="L1054" s="416"/>
      <c r="M1054" s="417" t="s">
        <v>34</v>
      </c>
      <c r="N1054" s="413"/>
      <c r="O1054" s="419"/>
      <c r="P1054" s="417" t="s">
        <v>34</v>
      </c>
      <c r="Q1054" s="418"/>
      <c r="R1054" s="416">
        <f t="shared" si="24"/>
        <v>4</v>
      </c>
      <c r="S1054" s="417" t="s">
        <v>34</v>
      </c>
      <c r="T1054" s="413"/>
      <c r="U1054" s="563"/>
    </row>
    <row r="1055" spans="2:21" s="429" customFormat="1" ht="13.5" hidden="1" outlineLevel="3">
      <c r="B1055" s="421"/>
      <c r="C1055" s="422"/>
      <c r="D1055" s="404" t="s">
        <v>223</v>
      </c>
      <c r="E1055" s="464" t="s">
        <v>34</v>
      </c>
      <c r="F1055" s="566" t="s">
        <v>227</v>
      </c>
      <c r="G1055" s="422"/>
      <c r="H1055" s="425">
        <v>8</v>
      </c>
      <c r="I1055" s="426" t="s">
        <v>34</v>
      </c>
      <c r="J1055" s="422"/>
      <c r="K1055" s="422"/>
      <c r="L1055" s="425"/>
      <c r="M1055" s="426" t="s">
        <v>34</v>
      </c>
      <c r="N1055" s="422"/>
      <c r="O1055" s="428"/>
      <c r="P1055" s="426" t="s">
        <v>34</v>
      </c>
      <c r="Q1055" s="427"/>
      <c r="R1055" s="425">
        <f t="shared" si="24"/>
        <v>8</v>
      </c>
      <c r="S1055" s="426" t="s">
        <v>34</v>
      </c>
      <c r="T1055" s="422"/>
      <c r="U1055" s="567"/>
    </row>
    <row r="1056" spans="2:21" s="320" customFormat="1" ht="22.5" customHeight="1" outlineLevel="2">
      <c r="B1056" s="321"/>
      <c r="C1056" s="453" t="s">
        <v>1417</v>
      </c>
      <c r="D1056" s="453" t="s">
        <v>316</v>
      </c>
      <c r="E1056" s="472" t="s">
        <v>1961</v>
      </c>
      <c r="F1056" s="570" t="s">
        <v>1962</v>
      </c>
      <c r="G1056" s="456" t="s">
        <v>1005</v>
      </c>
      <c r="H1056" s="457">
        <v>8</v>
      </c>
      <c r="I1056" s="458">
        <v>1811.2</v>
      </c>
      <c r="J1056" s="571">
        <f>ROUND(I1056*H1056,2)</f>
        <v>14489.6</v>
      </c>
      <c r="K1056" s="571"/>
      <c r="L1056" s="457"/>
      <c r="M1056" s="458">
        <v>1811.2</v>
      </c>
      <c r="N1056" s="615">
        <f>ROUND(M1056*L1056,2)</f>
        <v>0</v>
      </c>
      <c r="O1056" s="460"/>
      <c r="P1056" s="458">
        <v>1811.2</v>
      </c>
      <c r="Q1056" s="459">
        <f>ROUND(P1056*O1056,2)</f>
        <v>0</v>
      </c>
      <c r="R1056" s="603">
        <f t="shared" si="24"/>
        <v>8</v>
      </c>
      <c r="S1056" s="458">
        <v>1811.2</v>
      </c>
      <c r="T1056" s="571">
        <f>ROUND(S1056*R1056,2)</f>
        <v>14489.6</v>
      </c>
      <c r="U1056" s="548"/>
    </row>
    <row r="1057" spans="2:21" s="320" customFormat="1" ht="22.5" customHeight="1" outlineLevel="2" collapsed="1">
      <c r="B1057" s="321"/>
      <c r="C1057" s="394" t="s">
        <v>1422</v>
      </c>
      <c r="D1057" s="394" t="s">
        <v>218</v>
      </c>
      <c r="E1057" s="461" t="s">
        <v>2056</v>
      </c>
      <c r="F1057" s="479" t="s">
        <v>2057</v>
      </c>
      <c r="G1057" s="397" t="s">
        <v>1005</v>
      </c>
      <c r="H1057" s="398">
        <v>1</v>
      </c>
      <c r="I1057" s="399">
        <v>626.9</v>
      </c>
      <c r="J1057" s="561">
        <f>ROUND(I1057*H1057,2)</f>
        <v>626.9</v>
      </c>
      <c r="K1057" s="561"/>
      <c r="L1057" s="398"/>
      <c r="M1057" s="399">
        <v>626.9</v>
      </c>
      <c r="N1057" s="613">
        <f>ROUND(M1057*L1057,2)</f>
        <v>0</v>
      </c>
      <c r="O1057" s="401"/>
      <c r="P1057" s="399">
        <v>626.9</v>
      </c>
      <c r="Q1057" s="400">
        <f>ROUND(P1057*O1057,2)</f>
        <v>0</v>
      </c>
      <c r="R1057" s="601">
        <f t="shared" si="24"/>
        <v>1</v>
      </c>
      <c r="S1057" s="399">
        <v>626.9</v>
      </c>
      <c r="T1057" s="561">
        <f>ROUND(S1057*R1057,2)</f>
        <v>626.9</v>
      </c>
      <c r="U1057" s="548"/>
    </row>
    <row r="1058" spans="2:21" s="420" customFormat="1" ht="13.5" hidden="1" outlineLevel="3">
      <c r="B1058" s="412"/>
      <c r="C1058" s="413"/>
      <c r="D1058" s="404" t="s">
        <v>223</v>
      </c>
      <c r="E1058" s="462" t="s">
        <v>34</v>
      </c>
      <c r="F1058" s="480" t="s">
        <v>2984</v>
      </c>
      <c r="G1058" s="413"/>
      <c r="H1058" s="416">
        <v>1</v>
      </c>
      <c r="I1058" s="417" t="s">
        <v>34</v>
      </c>
      <c r="J1058" s="413"/>
      <c r="K1058" s="413"/>
      <c r="L1058" s="416"/>
      <c r="M1058" s="417" t="s">
        <v>34</v>
      </c>
      <c r="N1058" s="413"/>
      <c r="O1058" s="419"/>
      <c r="P1058" s="417" t="s">
        <v>34</v>
      </c>
      <c r="Q1058" s="418"/>
      <c r="R1058" s="416">
        <f t="shared" si="24"/>
        <v>1</v>
      </c>
      <c r="S1058" s="417" t="s">
        <v>34</v>
      </c>
      <c r="T1058" s="413"/>
      <c r="U1058" s="563"/>
    </row>
    <row r="1059" spans="2:21" s="320" customFormat="1" ht="22.5" customHeight="1" outlineLevel="2">
      <c r="B1059" s="321"/>
      <c r="C1059" s="453" t="s">
        <v>1427</v>
      </c>
      <c r="D1059" s="453" t="s">
        <v>316</v>
      </c>
      <c r="E1059" s="472" t="s">
        <v>2060</v>
      </c>
      <c r="F1059" s="570" t="s">
        <v>2061</v>
      </c>
      <c r="G1059" s="456" t="s">
        <v>1005</v>
      </c>
      <c r="H1059" s="457">
        <v>1</v>
      </c>
      <c r="I1059" s="458">
        <v>15525.8</v>
      </c>
      <c r="J1059" s="571">
        <f>ROUND(I1059*H1059,2)</f>
        <v>15525.8</v>
      </c>
      <c r="K1059" s="571"/>
      <c r="L1059" s="457"/>
      <c r="M1059" s="458">
        <v>15525.8</v>
      </c>
      <c r="N1059" s="615">
        <f>ROUND(M1059*L1059,2)</f>
        <v>0</v>
      </c>
      <c r="O1059" s="460"/>
      <c r="P1059" s="458">
        <v>15525.8</v>
      </c>
      <c r="Q1059" s="459">
        <f>ROUND(P1059*O1059,2)</f>
        <v>0</v>
      </c>
      <c r="R1059" s="603">
        <f t="shared" si="24"/>
        <v>1</v>
      </c>
      <c r="S1059" s="458">
        <v>15525.8</v>
      </c>
      <c r="T1059" s="571">
        <f>ROUND(S1059*R1059,2)</f>
        <v>15525.8</v>
      </c>
      <c r="U1059" s="548"/>
    </row>
    <row r="1060" spans="2:21" s="320" customFormat="1" ht="22.5" customHeight="1" outlineLevel="2" collapsed="1">
      <c r="B1060" s="321"/>
      <c r="C1060" s="394" t="s">
        <v>1430</v>
      </c>
      <c r="D1060" s="394" t="s">
        <v>218</v>
      </c>
      <c r="E1060" s="461" t="s">
        <v>2071</v>
      </c>
      <c r="F1060" s="479" t="s">
        <v>2072</v>
      </c>
      <c r="G1060" s="397" t="s">
        <v>1005</v>
      </c>
      <c r="H1060" s="398">
        <v>1</v>
      </c>
      <c r="I1060" s="399">
        <v>209</v>
      </c>
      <c r="J1060" s="561">
        <f>ROUND(I1060*H1060,2)</f>
        <v>209</v>
      </c>
      <c r="K1060" s="561"/>
      <c r="L1060" s="398"/>
      <c r="M1060" s="399">
        <v>209</v>
      </c>
      <c r="N1060" s="613">
        <f>ROUND(M1060*L1060,2)</f>
        <v>0</v>
      </c>
      <c r="O1060" s="401"/>
      <c r="P1060" s="399">
        <v>209</v>
      </c>
      <c r="Q1060" s="400">
        <f>ROUND(P1060*O1060,2)</f>
        <v>0</v>
      </c>
      <c r="R1060" s="601">
        <f t="shared" si="24"/>
        <v>1</v>
      </c>
      <c r="S1060" s="399">
        <v>209</v>
      </c>
      <c r="T1060" s="561">
        <f>ROUND(S1060*R1060,2)</f>
        <v>209</v>
      </c>
      <c r="U1060" s="548"/>
    </row>
    <row r="1061" spans="2:21" s="420" customFormat="1" ht="13.5" hidden="1" outlineLevel="3">
      <c r="B1061" s="412"/>
      <c r="C1061" s="413"/>
      <c r="D1061" s="404" t="s">
        <v>223</v>
      </c>
      <c r="E1061" s="462" t="s">
        <v>34</v>
      </c>
      <c r="F1061" s="480" t="s">
        <v>2110</v>
      </c>
      <c r="G1061" s="413"/>
      <c r="H1061" s="416">
        <v>1</v>
      </c>
      <c r="I1061" s="417" t="s">
        <v>34</v>
      </c>
      <c r="J1061" s="413"/>
      <c r="K1061" s="413"/>
      <c r="L1061" s="416"/>
      <c r="M1061" s="417" t="s">
        <v>34</v>
      </c>
      <c r="N1061" s="413"/>
      <c r="O1061" s="419"/>
      <c r="P1061" s="417" t="s">
        <v>34</v>
      </c>
      <c r="Q1061" s="418"/>
      <c r="R1061" s="416">
        <f t="shared" si="24"/>
        <v>1</v>
      </c>
      <c r="S1061" s="417" t="s">
        <v>34</v>
      </c>
      <c r="T1061" s="413"/>
      <c r="U1061" s="563"/>
    </row>
    <row r="1062" spans="2:21" s="320" customFormat="1" ht="22.5" customHeight="1" outlineLevel="2">
      <c r="B1062" s="321"/>
      <c r="C1062" s="453" t="s">
        <v>1449</v>
      </c>
      <c r="D1062" s="453" t="s">
        <v>316</v>
      </c>
      <c r="E1062" s="472" t="s">
        <v>2075</v>
      </c>
      <c r="F1062" s="570" t="s">
        <v>2076</v>
      </c>
      <c r="G1062" s="456" t="s">
        <v>1005</v>
      </c>
      <c r="H1062" s="457">
        <v>1</v>
      </c>
      <c r="I1062" s="458">
        <v>450.1</v>
      </c>
      <c r="J1062" s="571">
        <f>ROUND(I1062*H1062,2)</f>
        <v>450.1</v>
      </c>
      <c r="K1062" s="571"/>
      <c r="L1062" s="457"/>
      <c r="M1062" s="458">
        <v>450.1</v>
      </c>
      <c r="N1062" s="615">
        <f>ROUND(M1062*L1062,2)</f>
        <v>0</v>
      </c>
      <c r="O1062" s="460"/>
      <c r="P1062" s="458">
        <v>450.1</v>
      </c>
      <c r="Q1062" s="459">
        <f>ROUND(P1062*O1062,2)</f>
        <v>0</v>
      </c>
      <c r="R1062" s="603">
        <f t="shared" si="24"/>
        <v>1</v>
      </c>
      <c r="S1062" s="458">
        <v>450.1</v>
      </c>
      <c r="T1062" s="571">
        <f>ROUND(S1062*R1062,2)</f>
        <v>450.1</v>
      </c>
      <c r="U1062" s="548"/>
    </row>
    <row r="1063" spans="2:21" s="320" customFormat="1" ht="22.5" customHeight="1" outlineLevel="2" collapsed="1">
      <c r="B1063" s="321"/>
      <c r="C1063" s="394" t="s">
        <v>1450</v>
      </c>
      <c r="D1063" s="394" t="s">
        <v>218</v>
      </c>
      <c r="E1063" s="461" t="s">
        <v>1971</v>
      </c>
      <c r="F1063" s="479" t="s">
        <v>1972</v>
      </c>
      <c r="G1063" s="397" t="s">
        <v>1005</v>
      </c>
      <c r="H1063" s="398">
        <v>54</v>
      </c>
      <c r="I1063" s="399">
        <v>118.5</v>
      </c>
      <c r="J1063" s="561">
        <f>ROUND(I1063*H1063,2)</f>
        <v>6399</v>
      </c>
      <c r="K1063" s="561"/>
      <c r="L1063" s="398"/>
      <c r="M1063" s="399">
        <v>118.5</v>
      </c>
      <c r="N1063" s="613">
        <f>ROUND(M1063*L1063,2)</f>
        <v>0</v>
      </c>
      <c r="O1063" s="401"/>
      <c r="P1063" s="399">
        <v>118.5</v>
      </c>
      <c r="Q1063" s="400">
        <f>ROUND(P1063*O1063,2)</f>
        <v>0</v>
      </c>
      <c r="R1063" s="601">
        <f t="shared" si="24"/>
        <v>54</v>
      </c>
      <c r="S1063" s="399">
        <v>118.5</v>
      </c>
      <c r="T1063" s="561">
        <f>ROUND(S1063*R1063,2)</f>
        <v>6399</v>
      </c>
      <c r="U1063" s="548"/>
    </row>
    <row r="1064" spans="2:21" s="420" customFormat="1" ht="13.5" hidden="1" outlineLevel="3">
      <c r="B1064" s="412"/>
      <c r="C1064" s="413"/>
      <c r="D1064" s="404" t="s">
        <v>223</v>
      </c>
      <c r="E1064" s="462" t="s">
        <v>34</v>
      </c>
      <c r="F1064" s="480" t="s">
        <v>2985</v>
      </c>
      <c r="G1064" s="413"/>
      <c r="H1064" s="416">
        <v>30</v>
      </c>
      <c r="I1064" s="417" t="s">
        <v>34</v>
      </c>
      <c r="J1064" s="413"/>
      <c r="K1064" s="413"/>
      <c r="L1064" s="416"/>
      <c r="M1064" s="417" t="s">
        <v>34</v>
      </c>
      <c r="N1064" s="413"/>
      <c r="O1064" s="419"/>
      <c r="P1064" s="417" t="s">
        <v>34</v>
      </c>
      <c r="Q1064" s="418"/>
      <c r="R1064" s="416">
        <f t="shared" si="24"/>
        <v>30</v>
      </c>
      <c r="S1064" s="417" t="s">
        <v>34</v>
      </c>
      <c r="T1064" s="413"/>
      <c r="U1064" s="563"/>
    </row>
    <row r="1065" spans="2:21" s="420" customFormat="1" ht="13.5" hidden="1" outlineLevel="3">
      <c r="B1065" s="412"/>
      <c r="C1065" s="413"/>
      <c r="D1065" s="404" t="s">
        <v>223</v>
      </c>
      <c r="E1065" s="462" t="s">
        <v>34</v>
      </c>
      <c r="F1065" s="480" t="s">
        <v>2986</v>
      </c>
      <c r="G1065" s="413"/>
      <c r="H1065" s="416">
        <v>24</v>
      </c>
      <c r="I1065" s="417" t="s">
        <v>34</v>
      </c>
      <c r="J1065" s="413"/>
      <c r="K1065" s="413"/>
      <c r="L1065" s="416"/>
      <c r="M1065" s="417" t="s">
        <v>34</v>
      </c>
      <c r="N1065" s="413"/>
      <c r="O1065" s="419"/>
      <c r="P1065" s="417" t="s">
        <v>34</v>
      </c>
      <c r="Q1065" s="418"/>
      <c r="R1065" s="416">
        <f t="shared" si="24"/>
        <v>24</v>
      </c>
      <c r="S1065" s="417" t="s">
        <v>34</v>
      </c>
      <c r="T1065" s="413"/>
      <c r="U1065" s="563"/>
    </row>
    <row r="1066" spans="2:21" s="429" customFormat="1" ht="13.5" hidden="1" outlineLevel="3">
      <c r="B1066" s="421"/>
      <c r="C1066" s="422"/>
      <c r="D1066" s="404" t="s">
        <v>223</v>
      </c>
      <c r="E1066" s="464" t="s">
        <v>34</v>
      </c>
      <c r="F1066" s="566" t="s">
        <v>227</v>
      </c>
      <c r="G1066" s="422"/>
      <c r="H1066" s="425">
        <v>54</v>
      </c>
      <c r="I1066" s="426" t="s">
        <v>34</v>
      </c>
      <c r="J1066" s="422"/>
      <c r="K1066" s="422"/>
      <c r="L1066" s="425"/>
      <c r="M1066" s="426" t="s">
        <v>34</v>
      </c>
      <c r="N1066" s="422"/>
      <c r="O1066" s="428"/>
      <c r="P1066" s="426" t="s">
        <v>34</v>
      </c>
      <c r="Q1066" s="427"/>
      <c r="R1066" s="425">
        <f t="shared" si="24"/>
        <v>54</v>
      </c>
      <c r="S1066" s="426" t="s">
        <v>34</v>
      </c>
      <c r="T1066" s="422"/>
      <c r="U1066" s="567"/>
    </row>
    <row r="1067" spans="2:21" s="320" customFormat="1" ht="22.5" customHeight="1" outlineLevel="2">
      <c r="B1067" s="321"/>
      <c r="C1067" s="394" t="s">
        <v>1451</v>
      </c>
      <c r="D1067" s="394" t="s">
        <v>218</v>
      </c>
      <c r="E1067" s="461" t="s">
        <v>2987</v>
      </c>
      <c r="F1067" s="479" t="s">
        <v>2988</v>
      </c>
      <c r="G1067" s="397" t="s">
        <v>1005</v>
      </c>
      <c r="H1067" s="398">
        <v>1</v>
      </c>
      <c r="I1067" s="399">
        <v>1741.5</v>
      </c>
      <c r="J1067" s="561">
        <f>ROUND(I1067*H1067,2)</f>
        <v>1741.5</v>
      </c>
      <c r="K1067" s="561"/>
      <c r="L1067" s="398"/>
      <c r="M1067" s="399">
        <v>1741.5</v>
      </c>
      <c r="N1067" s="613">
        <f>ROUND(M1067*L1067,2)</f>
        <v>0</v>
      </c>
      <c r="O1067" s="401"/>
      <c r="P1067" s="399">
        <v>1741.5</v>
      </c>
      <c r="Q1067" s="400">
        <f>ROUND(P1067*O1067,2)</f>
        <v>0</v>
      </c>
      <c r="R1067" s="601">
        <f t="shared" si="24"/>
        <v>1</v>
      </c>
      <c r="S1067" s="399">
        <v>1741.5</v>
      </c>
      <c r="T1067" s="561">
        <f>ROUND(S1067*R1067,2)</f>
        <v>1741.5</v>
      </c>
      <c r="U1067" s="548"/>
    </row>
    <row r="1068" spans="2:21" s="320" customFormat="1" ht="22.5" customHeight="1" outlineLevel="2" collapsed="1">
      <c r="B1068" s="321"/>
      <c r="C1068" s="394" t="s">
        <v>1453</v>
      </c>
      <c r="D1068" s="394" t="s">
        <v>218</v>
      </c>
      <c r="E1068" s="461" t="s">
        <v>2989</v>
      </c>
      <c r="F1068" s="479" t="s">
        <v>2990</v>
      </c>
      <c r="G1068" s="397" t="s">
        <v>1005</v>
      </c>
      <c r="H1068" s="398">
        <v>1</v>
      </c>
      <c r="I1068" s="399">
        <v>278.6</v>
      </c>
      <c r="J1068" s="561">
        <f>ROUND(I1068*H1068,2)</f>
        <v>278.6</v>
      </c>
      <c r="K1068" s="561"/>
      <c r="L1068" s="398"/>
      <c r="M1068" s="399">
        <v>278.6</v>
      </c>
      <c r="N1068" s="613">
        <f>ROUND(M1068*L1068,2)</f>
        <v>0</v>
      </c>
      <c r="O1068" s="401"/>
      <c r="P1068" s="399">
        <v>278.6</v>
      </c>
      <c r="Q1068" s="400">
        <f>ROUND(P1068*O1068,2)</f>
        <v>0</v>
      </c>
      <c r="R1068" s="601">
        <f t="shared" si="24"/>
        <v>1</v>
      </c>
      <c r="S1068" s="399">
        <v>278.6</v>
      </c>
      <c r="T1068" s="561">
        <f>ROUND(S1068*R1068,2)</f>
        <v>278.6</v>
      </c>
      <c r="U1068" s="548"/>
    </row>
    <row r="1069" spans="2:21" s="420" customFormat="1" ht="13.5" hidden="1" outlineLevel="3">
      <c r="B1069" s="412"/>
      <c r="C1069" s="413"/>
      <c r="D1069" s="404" t="s">
        <v>223</v>
      </c>
      <c r="E1069" s="462" t="s">
        <v>34</v>
      </c>
      <c r="F1069" s="480" t="s">
        <v>2991</v>
      </c>
      <c r="G1069" s="413"/>
      <c r="H1069" s="416">
        <v>1</v>
      </c>
      <c r="I1069" s="417" t="s">
        <v>34</v>
      </c>
      <c r="J1069" s="413"/>
      <c r="K1069" s="413"/>
      <c r="L1069" s="416"/>
      <c r="M1069" s="417" t="s">
        <v>34</v>
      </c>
      <c r="N1069" s="413"/>
      <c r="O1069" s="419"/>
      <c r="P1069" s="417" t="s">
        <v>34</v>
      </c>
      <c r="Q1069" s="418"/>
      <c r="R1069" s="416">
        <f t="shared" si="24"/>
        <v>1</v>
      </c>
      <c r="S1069" s="417" t="s">
        <v>34</v>
      </c>
      <c r="T1069" s="413"/>
      <c r="U1069" s="563"/>
    </row>
    <row r="1070" spans="2:21" s="320" customFormat="1" ht="31.5" customHeight="1" outlineLevel="2">
      <c r="B1070" s="321"/>
      <c r="C1070" s="394" t="s">
        <v>1455</v>
      </c>
      <c r="D1070" s="394" t="s">
        <v>218</v>
      </c>
      <c r="E1070" s="461" t="s">
        <v>607</v>
      </c>
      <c r="F1070" s="479" t="s">
        <v>608</v>
      </c>
      <c r="G1070" s="397" t="s">
        <v>292</v>
      </c>
      <c r="H1070" s="398">
        <v>0.32</v>
      </c>
      <c r="I1070" s="399">
        <v>62.7</v>
      </c>
      <c r="J1070" s="561">
        <f>ROUND(I1070*H1070,2)</f>
        <v>20.06</v>
      </c>
      <c r="K1070" s="561"/>
      <c r="L1070" s="398"/>
      <c r="M1070" s="399">
        <v>62.7</v>
      </c>
      <c r="N1070" s="613">
        <f>ROUND(M1070*L1070,2)</f>
        <v>0</v>
      </c>
      <c r="O1070" s="401"/>
      <c r="P1070" s="399">
        <v>62.7</v>
      </c>
      <c r="Q1070" s="400">
        <f>ROUND(P1070*O1070,2)</f>
        <v>0</v>
      </c>
      <c r="R1070" s="601">
        <f t="shared" si="24"/>
        <v>0.32</v>
      </c>
      <c r="S1070" s="399">
        <v>62.7</v>
      </c>
      <c r="T1070" s="561">
        <f>ROUND(S1070*R1070,2)</f>
        <v>20.06</v>
      </c>
      <c r="U1070" s="548"/>
    </row>
    <row r="1071" spans="2:21" s="320" customFormat="1" ht="22.5" customHeight="1" outlineLevel="2">
      <c r="B1071" s="321"/>
      <c r="C1071" s="394" t="s">
        <v>1469</v>
      </c>
      <c r="D1071" s="394" t="s">
        <v>218</v>
      </c>
      <c r="E1071" s="461" t="s">
        <v>610</v>
      </c>
      <c r="F1071" s="479" t="s">
        <v>611</v>
      </c>
      <c r="G1071" s="397" t="s">
        <v>292</v>
      </c>
      <c r="H1071" s="398">
        <v>0.32</v>
      </c>
      <c r="I1071" s="399">
        <v>27.9</v>
      </c>
      <c r="J1071" s="561">
        <f>ROUND(I1071*H1071,2)</f>
        <v>8.93</v>
      </c>
      <c r="K1071" s="561"/>
      <c r="L1071" s="398"/>
      <c r="M1071" s="399">
        <v>27.9</v>
      </c>
      <c r="N1071" s="613">
        <f>ROUND(M1071*L1071,2)</f>
        <v>0</v>
      </c>
      <c r="O1071" s="401"/>
      <c r="P1071" s="399">
        <v>27.9</v>
      </c>
      <c r="Q1071" s="400">
        <f>ROUND(P1071*O1071,2)</f>
        <v>0</v>
      </c>
      <c r="R1071" s="601">
        <f t="shared" si="24"/>
        <v>0.32</v>
      </c>
      <c r="S1071" s="399">
        <v>27.9</v>
      </c>
      <c r="T1071" s="561">
        <f>ROUND(S1071*R1071,2)</f>
        <v>8.93</v>
      </c>
      <c r="U1071" s="548"/>
    </row>
    <row r="1072" spans="2:21" s="320" customFormat="1" ht="22.5" customHeight="1" outlineLevel="2" collapsed="1">
      <c r="B1072" s="321"/>
      <c r="C1072" s="394" t="s">
        <v>1471</v>
      </c>
      <c r="D1072" s="394" t="s">
        <v>218</v>
      </c>
      <c r="E1072" s="461" t="s">
        <v>2490</v>
      </c>
      <c r="F1072" s="479" t="s">
        <v>2491</v>
      </c>
      <c r="G1072" s="397" t="s">
        <v>292</v>
      </c>
      <c r="H1072" s="398">
        <v>2.88</v>
      </c>
      <c r="I1072" s="399">
        <v>11.1</v>
      </c>
      <c r="J1072" s="561">
        <f>ROUND(I1072*H1072,2)</f>
        <v>31.97</v>
      </c>
      <c r="K1072" s="561"/>
      <c r="L1072" s="398"/>
      <c r="M1072" s="399">
        <v>11.1</v>
      </c>
      <c r="N1072" s="613">
        <f>ROUND(M1072*L1072,2)</f>
        <v>0</v>
      </c>
      <c r="O1072" s="401"/>
      <c r="P1072" s="399">
        <v>11.1</v>
      </c>
      <c r="Q1072" s="400">
        <f>ROUND(P1072*O1072,2)</f>
        <v>0</v>
      </c>
      <c r="R1072" s="601">
        <f t="shared" si="24"/>
        <v>2.88</v>
      </c>
      <c r="S1072" s="399">
        <v>11.1</v>
      </c>
      <c r="T1072" s="561">
        <f>ROUND(S1072*R1072,2)</f>
        <v>31.97</v>
      </c>
      <c r="U1072" s="548"/>
    </row>
    <row r="1073" spans="2:21" s="420" customFormat="1" ht="13.5" hidden="1" outlineLevel="3">
      <c r="B1073" s="412"/>
      <c r="C1073" s="413"/>
      <c r="D1073" s="404" t="s">
        <v>223</v>
      </c>
      <c r="E1073" s="413"/>
      <c r="F1073" s="480" t="s">
        <v>2992</v>
      </c>
      <c r="G1073" s="413"/>
      <c r="H1073" s="416">
        <v>2.88</v>
      </c>
      <c r="I1073" s="417" t="s">
        <v>34</v>
      </c>
      <c r="J1073" s="413"/>
      <c r="K1073" s="413"/>
      <c r="L1073" s="416"/>
      <c r="M1073" s="417" t="s">
        <v>34</v>
      </c>
      <c r="N1073" s="413"/>
      <c r="O1073" s="419"/>
      <c r="P1073" s="417" t="s">
        <v>34</v>
      </c>
      <c r="Q1073" s="418"/>
      <c r="R1073" s="416">
        <f t="shared" si="24"/>
        <v>2.88</v>
      </c>
      <c r="S1073" s="417" t="s">
        <v>34</v>
      </c>
      <c r="T1073" s="413"/>
      <c r="U1073" s="563"/>
    </row>
    <row r="1074" spans="2:21" s="390" customFormat="1" ht="29.85" customHeight="1" outlineLevel="1">
      <c r="B1074" s="384"/>
      <c r="C1074" s="385"/>
      <c r="D1074" s="386" t="s">
        <v>71</v>
      </c>
      <c r="E1074" s="391" t="s">
        <v>262</v>
      </c>
      <c r="F1074" s="391" t="s">
        <v>2114</v>
      </c>
      <c r="G1074" s="385"/>
      <c r="H1074" s="385"/>
      <c r="I1074" s="388" t="s">
        <v>34</v>
      </c>
      <c r="J1074" s="560">
        <f>SUM(J1075:J1099)</f>
        <v>207608.96</v>
      </c>
      <c r="K1074" s="560"/>
      <c r="L1074" s="385"/>
      <c r="M1074" s="388" t="s">
        <v>34</v>
      </c>
      <c r="N1074" s="560">
        <f>SUM(N1075:N1099)</f>
        <v>0</v>
      </c>
      <c r="O1074" s="384"/>
      <c r="P1074" s="388" t="s">
        <v>34</v>
      </c>
      <c r="Q1074" s="393">
        <f>SUM(Q1075:Q1099)</f>
        <v>0</v>
      </c>
      <c r="R1074" s="385"/>
      <c r="S1074" s="388" t="s">
        <v>34</v>
      </c>
      <c r="T1074" s="560">
        <f>SUM(T1075:T1099)</f>
        <v>207608.96</v>
      </c>
      <c r="U1074" s="559"/>
    </row>
    <row r="1075" spans="2:21" s="320" customFormat="1" ht="22.5" customHeight="1" outlineLevel="2" collapsed="1">
      <c r="B1075" s="321"/>
      <c r="C1075" s="394" t="s">
        <v>1472</v>
      </c>
      <c r="D1075" s="394" t="s">
        <v>218</v>
      </c>
      <c r="E1075" s="461" t="s">
        <v>2116</v>
      </c>
      <c r="F1075" s="479" t="s">
        <v>2117</v>
      </c>
      <c r="G1075" s="397" t="s">
        <v>265</v>
      </c>
      <c r="H1075" s="398">
        <v>67.654</v>
      </c>
      <c r="I1075" s="399">
        <v>250.8</v>
      </c>
      <c r="J1075" s="561">
        <f>ROUND(I1075*H1075,2)</f>
        <v>16967.62</v>
      </c>
      <c r="K1075" s="561"/>
      <c r="L1075" s="398"/>
      <c r="M1075" s="399">
        <v>250.8</v>
      </c>
      <c r="N1075" s="613">
        <f>ROUND(M1075*L1075,2)</f>
        <v>0</v>
      </c>
      <c r="O1075" s="401"/>
      <c r="P1075" s="399">
        <v>250.8</v>
      </c>
      <c r="Q1075" s="400">
        <f>ROUND(P1075*O1075,2)</f>
        <v>0</v>
      </c>
      <c r="R1075" s="601">
        <f aca="true" t="shared" si="25" ref="R1075:R1107">H1075+L1075+O1075</f>
        <v>67.654</v>
      </c>
      <c r="S1075" s="399">
        <v>250.8</v>
      </c>
      <c r="T1075" s="561">
        <f>ROUND(S1075*R1075,2)</f>
        <v>16967.62</v>
      </c>
      <c r="U1075" s="548"/>
    </row>
    <row r="1076" spans="2:21" s="411" customFormat="1" ht="13.5" hidden="1" outlineLevel="3">
      <c r="B1076" s="402"/>
      <c r="C1076" s="403"/>
      <c r="D1076" s="404" t="s">
        <v>223</v>
      </c>
      <c r="E1076" s="407" t="s">
        <v>34</v>
      </c>
      <c r="F1076" s="481" t="s">
        <v>2993</v>
      </c>
      <c r="G1076" s="403"/>
      <c r="H1076" s="407" t="s">
        <v>34</v>
      </c>
      <c r="I1076" s="408" t="s">
        <v>34</v>
      </c>
      <c r="J1076" s="403"/>
      <c r="K1076" s="403"/>
      <c r="L1076" s="407"/>
      <c r="M1076" s="408" t="s">
        <v>34</v>
      </c>
      <c r="N1076" s="403"/>
      <c r="O1076" s="410"/>
      <c r="P1076" s="408" t="s">
        <v>34</v>
      </c>
      <c r="Q1076" s="409"/>
      <c r="R1076" s="407" t="e">
        <f t="shared" si="25"/>
        <v>#VALUE!</v>
      </c>
      <c r="S1076" s="408" t="s">
        <v>34</v>
      </c>
      <c r="T1076" s="403"/>
      <c r="U1076" s="562"/>
    </row>
    <row r="1077" spans="2:21" s="411" customFormat="1" ht="13.5" hidden="1" outlineLevel="3">
      <c r="B1077" s="402"/>
      <c r="C1077" s="403"/>
      <c r="D1077" s="404" t="s">
        <v>223</v>
      </c>
      <c r="E1077" s="407" t="s">
        <v>34</v>
      </c>
      <c r="F1077" s="481" t="s">
        <v>2651</v>
      </c>
      <c r="G1077" s="403"/>
      <c r="H1077" s="407" t="s">
        <v>34</v>
      </c>
      <c r="I1077" s="408" t="s">
        <v>34</v>
      </c>
      <c r="J1077" s="403"/>
      <c r="K1077" s="403"/>
      <c r="L1077" s="407"/>
      <c r="M1077" s="408" t="s">
        <v>34</v>
      </c>
      <c r="N1077" s="403"/>
      <c r="O1077" s="410"/>
      <c r="P1077" s="408" t="s">
        <v>34</v>
      </c>
      <c r="Q1077" s="409"/>
      <c r="R1077" s="407" t="e">
        <f t="shared" si="25"/>
        <v>#VALUE!</v>
      </c>
      <c r="S1077" s="408" t="s">
        <v>34</v>
      </c>
      <c r="T1077" s="403"/>
      <c r="U1077" s="562"/>
    </row>
    <row r="1078" spans="2:21" s="420" customFormat="1" ht="13.5" hidden="1" outlineLevel="3">
      <c r="B1078" s="412"/>
      <c r="C1078" s="413"/>
      <c r="D1078" s="404" t="s">
        <v>223</v>
      </c>
      <c r="E1078" s="462" t="s">
        <v>34</v>
      </c>
      <c r="F1078" s="480" t="s">
        <v>2994</v>
      </c>
      <c r="G1078" s="413"/>
      <c r="H1078" s="416">
        <v>10.746</v>
      </c>
      <c r="I1078" s="417" t="s">
        <v>34</v>
      </c>
      <c r="J1078" s="413"/>
      <c r="K1078" s="413"/>
      <c r="L1078" s="416"/>
      <c r="M1078" s="417" t="s">
        <v>34</v>
      </c>
      <c r="N1078" s="413"/>
      <c r="O1078" s="419"/>
      <c r="P1078" s="417" t="s">
        <v>34</v>
      </c>
      <c r="Q1078" s="418"/>
      <c r="R1078" s="416">
        <f t="shared" si="25"/>
        <v>10.746</v>
      </c>
      <c r="S1078" s="417" t="s">
        <v>34</v>
      </c>
      <c r="T1078" s="413"/>
      <c r="U1078" s="563"/>
    </row>
    <row r="1079" spans="2:21" s="420" customFormat="1" ht="13.5" hidden="1" outlineLevel="3">
      <c r="B1079" s="412"/>
      <c r="C1079" s="413"/>
      <c r="D1079" s="404" t="s">
        <v>223</v>
      </c>
      <c r="E1079" s="462" t="s">
        <v>34</v>
      </c>
      <c r="F1079" s="480" t="s">
        <v>2995</v>
      </c>
      <c r="G1079" s="413"/>
      <c r="H1079" s="416">
        <v>19.136</v>
      </c>
      <c r="I1079" s="417" t="s">
        <v>34</v>
      </c>
      <c r="J1079" s="413"/>
      <c r="K1079" s="413"/>
      <c r="L1079" s="416"/>
      <c r="M1079" s="417" t="s">
        <v>34</v>
      </c>
      <c r="N1079" s="413"/>
      <c r="O1079" s="419"/>
      <c r="P1079" s="417" t="s">
        <v>34</v>
      </c>
      <c r="Q1079" s="418"/>
      <c r="R1079" s="416">
        <f t="shared" si="25"/>
        <v>19.136</v>
      </c>
      <c r="S1079" s="417" t="s">
        <v>34</v>
      </c>
      <c r="T1079" s="413"/>
      <c r="U1079" s="563"/>
    </row>
    <row r="1080" spans="2:21" s="420" customFormat="1" ht="13.5" hidden="1" outlineLevel="3">
      <c r="B1080" s="412"/>
      <c r="C1080" s="413"/>
      <c r="D1080" s="404" t="s">
        <v>223</v>
      </c>
      <c r="E1080" s="462" t="s">
        <v>34</v>
      </c>
      <c r="F1080" s="480" t="s">
        <v>2996</v>
      </c>
      <c r="G1080" s="413"/>
      <c r="H1080" s="416">
        <v>2.05</v>
      </c>
      <c r="I1080" s="417" t="s">
        <v>34</v>
      </c>
      <c r="J1080" s="413"/>
      <c r="K1080" s="413"/>
      <c r="L1080" s="416"/>
      <c r="M1080" s="417" t="s">
        <v>34</v>
      </c>
      <c r="N1080" s="413"/>
      <c r="O1080" s="419"/>
      <c r="P1080" s="417" t="s">
        <v>34</v>
      </c>
      <c r="Q1080" s="418"/>
      <c r="R1080" s="416">
        <f t="shared" si="25"/>
        <v>2.05</v>
      </c>
      <c r="S1080" s="417" t="s">
        <v>34</v>
      </c>
      <c r="T1080" s="413"/>
      <c r="U1080" s="563"/>
    </row>
    <row r="1081" spans="2:21" s="420" customFormat="1" ht="13.5" hidden="1" outlineLevel="3">
      <c r="B1081" s="412"/>
      <c r="C1081" s="413"/>
      <c r="D1081" s="404" t="s">
        <v>223</v>
      </c>
      <c r="E1081" s="462" t="s">
        <v>34</v>
      </c>
      <c r="F1081" s="480" t="s">
        <v>2997</v>
      </c>
      <c r="G1081" s="413"/>
      <c r="H1081" s="416">
        <v>20.49</v>
      </c>
      <c r="I1081" s="417" t="s">
        <v>34</v>
      </c>
      <c r="J1081" s="413"/>
      <c r="K1081" s="413"/>
      <c r="L1081" s="416"/>
      <c r="M1081" s="417" t="s">
        <v>34</v>
      </c>
      <c r="N1081" s="413"/>
      <c r="O1081" s="419"/>
      <c r="P1081" s="417" t="s">
        <v>34</v>
      </c>
      <c r="Q1081" s="418"/>
      <c r="R1081" s="416">
        <f t="shared" si="25"/>
        <v>20.49</v>
      </c>
      <c r="S1081" s="417" t="s">
        <v>34</v>
      </c>
      <c r="T1081" s="413"/>
      <c r="U1081" s="563"/>
    </row>
    <row r="1082" spans="2:21" s="420" customFormat="1" ht="13.5" hidden="1" outlineLevel="3">
      <c r="B1082" s="412"/>
      <c r="C1082" s="413"/>
      <c r="D1082" s="404" t="s">
        <v>223</v>
      </c>
      <c r="E1082" s="462" t="s">
        <v>34</v>
      </c>
      <c r="F1082" s="480" t="s">
        <v>2998</v>
      </c>
      <c r="G1082" s="413"/>
      <c r="H1082" s="416">
        <v>15.232</v>
      </c>
      <c r="I1082" s="417" t="s">
        <v>34</v>
      </c>
      <c r="J1082" s="413"/>
      <c r="K1082" s="413"/>
      <c r="L1082" s="416"/>
      <c r="M1082" s="417" t="s">
        <v>34</v>
      </c>
      <c r="N1082" s="413"/>
      <c r="O1082" s="419"/>
      <c r="P1082" s="417" t="s">
        <v>34</v>
      </c>
      <c r="Q1082" s="418"/>
      <c r="R1082" s="416">
        <f t="shared" si="25"/>
        <v>15.232</v>
      </c>
      <c r="S1082" s="417" t="s">
        <v>34</v>
      </c>
      <c r="T1082" s="413"/>
      <c r="U1082" s="563"/>
    </row>
    <row r="1083" spans="2:21" s="429" customFormat="1" ht="13.5" hidden="1" outlineLevel="3">
      <c r="B1083" s="421"/>
      <c r="C1083" s="422"/>
      <c r="D1083" s="404" t="s">
        <v>223</v>
      </c>
      <c r="E1083" s="464" t="s">
        <v>34</v>
      </c>
      <c r="F1083" s="566" t="s">
        <v>227</v>
      </c>
      <c r="G1083" s="422"/>
      <c r="H1083" s="425">
        <v>67.654</v>
      </c>
      <c r="I1083" s="426" t="s">
        <v>34</v>
      </c>
      <c r="J1083" s="422"/>
      <c r="K1083" s="422"/>
      <c r="L1083" s="425"/>
      <c r="M1083" s="426" t="s">
        <v>34</v>
      </c>
      <c r="N1083" s="422"/>
      <c r="O1083" s="428"/>
      <c r="P1083" s="426" t="s">
        <v>34</v>
      </c>
      <c r="Q1083" s="427"/>
      <c r="R1083" s="425">
        <f t="shared" si="25"/>
        <v>67.654</v>
      </c>
      <c r="S1083" s="426" t="s">
        <v>34</v>
      </c>
      <c r="T1083" s="422"/>
      <c r="U1083" s="567"/>
    </row>
    <row r="1084" spans="2:21" s="320" customFormat="1" ht="22.5" customHeight="1" outlineLevel="2" collapsed="1">
      <c r="B1084" s="321"/>
      <c r="C1084" s="394" t="s">
        <v>1475</v>
      </c>
      <c r="D1084" s="394" t="s">
        <v>218</v>
      </c>
      <c r="E1084" s="461" t="s">
        <v>2999</v>
      </c>
      <c r="F1084" s="479" t="s">
        <v>3000</v>
      </c>
      <c r="G1084" s="397" t="s">
        <v>265</v>
      </c>
      <c r="H1084" s="398">
        <v>118.136</v>
      </c>
      <c r="I1084" s="399">
        <v>139.3</v>
      </c>
      <c r="J1084" s="561">
        <f>ROUND(I1084*H1084,2)</f>
        <v>16456.34</v>
      </c>
      <c r="K1084" s="561"/>
      <c r="L1084" s="398"/>
      <c r="M1084" s="399">
        <v>139.3</v>
      </c>
      <c r="N1084" s="613">
        <f>ROUND(M1084*L1084,2)</f>
        <v>0</v>
      </c>
      <c r="O1084" s="401"/>
      <c r="P1084" s="399">
        <v>139.3</v>
      </c>
      <c r="Q1084" s="400">
        <f>ROUND(P1084*O1084,2)</f>
        <v>0</v>
      </c>
      <c r="R1084" s="601">
        <f t="shared" si="25"/>
        <v>118.136</v>
      </c>
      <c r="S1084" s="399">
        <v>139.3</v>
      </c>
      <c r="T1084" s="561">
        <f>ROUND(S1084*R1084,2)</f>
        <v>16456.34</v>
      </c>
      <c r="U1084" s="548"/>
    </row>
    <row r="1085" spans="2:21" s="411" customFormat="1" ht="13.5" hidden="1" outlineLevel="3">
      <c r="B1085" s="402"/>
      <c r="C1085" s="403"/>
      <c r="D1085" s="404" t="s">
        <v>223</v>
      </c>
      <c r="E1085" s="407" t="s">
        <v>34</v>
      </c>
      <c r="F1085" s="481" t="s">
        <v>3001</v>
      </c>
      <c r="G1085" s="403"/>
      <c r="H1085" s="407" t="s">
        <v>34</v>
      </c>
      <c r="I1085" s="408" t="s">
        <v>34</v>
      </c>
      <c r="J1085" s="403"/>
      <c r="K1085" s="403"/>
      <c r="L1085" s="407"/>
      <c r="M1085" s="408" t="s">
        <v>34</v>
      </c>
      <c r="N1085" s="403"/>
      <c r="O1085" s="410"/>
      <c r="P1085" s="408" t="s">
        <v>34</v>
      </c>
      <c r="Q1085" s="409"/>
      <c r="R1085" s="407" t="e">
        <f t="shared" si="25"/>
        <v>#VALUE!</v>
      </c>
      <c r="S1085" s="408" t="s">
        <v>34</v>
      </c>
      <c r="T1085" s="403"/>
      <c r="U1085" s="562"/>
    </row>
    <row r="1086" spans="2:21" s="420" customFormat="1" ht="13.5" hidden="1" outlineLevel="3">
      <c r="B1086" s="412"/>
      <c r="C1086" s="413"/>
      <c r="D1086" s="404" t="s">
        <v>223</v>
      </c>
      <c r="E1086" s="462" t="s">
        <v>34</v>
      </c>
      <c r="F1086" s="480" t="s">
        <v>3002</v>
      </c>
      <c r="G1086" s="413"/>
      <c r="H1086" s="416">
        <v>118.136</v>
      </c>
      <c r="I1086" s="417" t="s">
        <v>34</v>
      </c>
      <c r="J1086" s="413"/>
      <c r="K1086" s="413"/>
      <c r="L1086" s="416"/>
      <c r="M1086" s="417" t="s">
        <v>34</v>
      </c>
      <c r="N1086" s="413"/>
      <c r="O1086" s="419"/>
      <c r="P1086" s="417" t="s">
        <v>34</v>
      </c>
      <c r="Q1086" s="418"/>
      <c r="R1086" s="416">
        <f t="shared" si="25"/>
        <v>118.136</v>
      </c>
      <c r="S1086" s="417" t="s">
        <v>34</v>
      </c>
      <c r="T1086" s="413"/>
      <c r="U1086" s="563"/>
    </row>
    <row r="1087" spans="2:21" s="320" customFormat="1" ht="22.5" customHeight="1" outlineLevel="2" collapsed="1">
      <c r="B1087" s="321"/>
      <c r="C1087" s="394" t="s">
        <v>1477</v>
      </c>
      <c r="D1087" s="394" t="s">
        <v>218</v>
      </c>
      <c r="E1087" s="461" t="s">
        <v>3003</v>
      </c>
      <c r="F1087" s="479" t="s">
        <v>3004</v>
      </c>
      <c r="G1087" s="397" t="s">
        <v>1005</v>
      </c>
      <c r="H1087" s="398">
        <v>1</v>
      </c>
      <c r="I1087" s="399">
        <v>599.1</v>
      </c>
      <c r="J1087" s="561">
        <f>ROUND(I1087*H1087,2)</f>
        <v>599.1</v>
      </c>
      <c r="K1087" s="561"/>
      <c r="L1087" s="398"/>
      <c r="M1087" s="399">
        <v>599.1</v>
      </c>
      <c r="N1087" s="613">
        <f>ROUND(M1087*L1087,2)</f>
        <v>0</v>
      </c>
      <c r="O1087" s="401"/>
      <c r="P1087" s="399">
        <v>599.1</v>
      </c>
      <c r="Q1087" s="400">
        <f>ROUND(P1087*O1087,2)</f>
        <v>0</v>
      </c>
      <c r="R1087" s="601">
        <f t="shared" si="25"/>
        <v>1</v>
      </c>
      <c r="S1087" s="399">
        <v>599.1</v>
      </c>
      <c r="T1087" s="561">
        <f>ROUND(S1087*R1087,2)</f>
        <v>599.1</v>
      </c>
      <c r="U1087" s="548"/>
    </row>
    <row r="1088" spans="2:21" s="411" customFormat="1" ht="13.5" hidden="1" outlineLevel="3">
      <c r="B1088" s="402"/>
      <c r="C1088" s="403"/>
      <c r="D1088" s="404" t="s">
        <v>223</v>
      </c>
      <c r="E1088" s="407" t="s">
        <v>34</v>
      </c>
      <c r="F1088" s="481" t="s">
        <v>2133</v>
      </c>
      <c r="G1088" s="403"/>
      <c r="H1088" s="407" t="s">
        <v>34</v>
      </c>
      <c r="I1088" s="408" t="s">
        <v>34</v>
      </c>
      <c r="J1088" s="403"/>
      <c r="K1088" s="403"/>
      <c r="L1088" s="407"/>
      <c r="M1088" s="408" t="s">
        <v>34</v>
      </c>
      <c r="N1088" s="403"/>
      <c r="O1088" s="410"/>
      <c r="P1088" s="408" t="s">
        <v>34</v>
      </c>
      <c r="Q1088" s="409"/>
      <c r="R1088" s="407" t="e">
        <f t="shared" si="25"/>
        <v>#VALUE!</v>
      </c>
      <c r="S1088" s="408" t="s">
        <v>34</v>
      </c>
      <c r="T1088" s="403"/>
      <c r="U1088" s="562"/>
    </row>
    <row r="1089" spans="2:21" s="420" customFormat="1" ht="13.5" hidden="1" outlineLevel="3">
      <c r="B1089" s="412"/>
      <c r="C1089" s="413"/>
      <c r="D1089" s="404" t="s">
        <v>223</v>
      </c>
      <c r="E1089" s="462" t="s">
        <v>34</v>
      </c>
      <c r="F1089" s="480" t="s">
        <v>23</v>
      </c>
      <c r="G1089" s="413"/>
      <c r="H1089" s="416">
        <v>1</v>
      </c>
      <c r="I1089" s="417" t="s">
        <v>34</v>
      </c>
      <c r="J1089" s="413"/>
      <c r="K1089" s="413"/>
      <c r="L1089" s="416"/>
      <c r="M1089" s="417" t="s">
        <v>34</v>
      </c>
      <c r="N1089" s="413"/>
      <c r="O1089" s="419"/>
      <c r="P1089" s="417" t="s">
        <v>34</v>
      </c>
      <c r="Q1089" s="418"/>
      <c r="R1089" s="416">
        <f t="shared" si="25"/>
        <v>1</v>
      </c>
      <c r="S1089" s="417" t="s">
        <v>34</v>
      </c>
      <c r="T1089" s="413"/>
      <c r="U1089" s="563"/>
    </row>
    <row r="1090" spans="2:21" s="320" customFormat="1" ht="22.5" customHeight="1" outlineLevel="2" collapsed="1">
      <c r="B1090" s="321"/>
      <c r="C1090" s="394" t="s">
        <v>1478</v>
      </c>
      <c r="D1090" s="394" t="s">
        <v>218</v>
      </c>
      <c r="E1090" s="461" t="s">
        <v>2135</v>
      </c>
      <c r="F1090" s="479" t="s">
        <v>3005</v>
      </c>
      <c r="G1090" s="397" t="s">
        <v>1005</v>
      </c>
      <c r="H1090" s="398">
        <v>1</v>
      </c>
      <c r="I1090" s="399">
        <v>5294.2</v>
      </c>
      <c r="J1090" s="561">
        <f>ROUND(I1090*H1090,2)</f>
        <v>5294.2</v>
      </c>
      <c r="K1090" s="561"/>
      <c r="L1090" s="398"/>
      <c r="M1090" s="399">
        <v>5294.2</v>
      </c>
      <c r="N1090" s="613">
        <f>ROUND(M1090*L1090,2)</f>
        <v>0</v>
      </c>
      <c r="O1090" s="401"/>
      <c r="P1090" s="399">
        <v>5294.2</v>
      </c>
      <c r="Q1090" s="400">
        <f>ROUND(P1090*O1090,2)</f>
        <v>0</v>
      </c>
      <c r="R1090" s="601">
        <f t="shared" si="25"/>
        <v>1</v>
      </c>
      <c r="S1090" s="399">
        <v>5294.2</v>
      </c>
      <c r="T1090" s="561">
        <f>ROUND(S1090*R1090,2)</f>
        <v>5294.2</v>
      </c>
      <c r="U1090" s="548"/>
    </row>
    <row r="1091" spans="2:21" s="411" customFormat="1" ht="13.5" hidden="1" outlineLevel="3">
      <c r="B1091" s="402"/>
      <c r="C1091" s="403"/>
      <c r="D1091" s="404" t="s">
        <v>223</v>
      </c>
      <c r="E1091" s="407" t="s">
        <v>34</v>
      </c>
      <c r="F1091" s="481" t="s">
        <v>3006</v>
      </c>
      <c r="G1091" s="403"/>
      <c r="H1091" s="407" t="s">
        <v>34</v>
      </c>
      <c r="I1091" s="408" t="s">
        <v>34</v>
      </c>
      <c r="J1091" s="403"/>
      <c r="K1091" s="403"/>
      <c r="L1091" s="407"/>
      <c r="M1091" s="408" t="s">
        <v>34</v>
      </c>
      <c r="N1091" s="403"/>
      <c r="O1091" s="410"/>
      <c r="P1091" s="408" t="s">
        <v>34</v>
      </c>
      <c r="Q1091" s="409"/>
      <c r="R1091" s="407" t="e">
        <f t="shared" si="25"/>
        <v>#VALUE!</v>
      </c>
      <c r="S1091" s="408" t="s">
        <v>34</v>
      </c>
      <c r="T1091" s="403"/>
      <c r="U1091" s="562"/>
    </row>
    <row r="1092" spans="2:21" s="420" customFormat="1" ht="13.5" hidden="1" outlineLevel="3">
      <c r="B1092" s="412"/>
      <c r="C1092" s="413"/>
      <c r="D1092" s="404" t="s">
        <v>223</v>
      </c>
      <c r="E1092" s="462" t="s">
        <v>34</v>
      </c>
      <c r="F1092" s="480" t="s">
        <v>23</v>
      </c>
      <c r="G1092" s="413"/>
      <c r="H1092" s="416">
        <v>1</v>
      </c>
      <c r="I1092" s="417" t="s">
        <v>34</v>
      </c>
      <c r="J1092" s="413"/>
      <c r="K1092" s="413"/>
      <c r="L1092" s="416"/>
      <c r="M1092" s="417" t="s">
        <v>34</v>
      </c>
      <c r="N1092" s="413"/>
      <c r="O1092" s="419"/>
      <c r="P1092" s="417" t="s">
        <v>34</v>
      </c>
      <c r="Q1092" s="418"/>
      <c r="R1092" s="416">
        <f t="shared" si="25"/>
        <v>1</v>
      </c>
      <c r="S1092" s="417" t="s">
        <v>34</v>
      </c>
      <c r="T1092" s="413"/>
      <c r="U1092" s="563"/>
    </row>
    <row r="1093" spans="2:21" s="320" customFormat="1" ht="31.5" customHeight="1" outlineLevel="2">
      <c r="B1093" s="321"/>
      <c r="C1093" s="394" t="s">
        <v>1482</v>
      </c>
      <c r="D1093" s="394" t="s">
        <v>218</v>
      </c>
      <c r="E1093" s="461" t="s">
        <v>3007</v>
      </c>
      <c r="F1093" s="479" t="s">
        <v>3008</v>
      </c>
      <c r="G1093" s="397" t="s">
        <v>1005</v>
      </c>
      <c r="H1093" s="398">
        <v>1</v>
      </c>
      <c r="I1093" s="399">
        <v>4040.3</v>
      </c>
      <c r="J1093" s="561">
        <f aca="true" t="shared" si="26" ref="J1093:J1099">ROUND(I1093*H1093,2)</f>
        <v>4040.3</v>
      </c>
      <c r="K1093" s="561"/>
      <c r="L1093" s="398"/>
      <c r="M1093" s="399">
        <v>4040.3</v>
      </c>
      <c r="N1093" s="613">
        <f aca="true" t="shared" si="27" ref="N1093:N1099">ROUND(M1093*L1093,2)</f>
        <v>0</v>
      </c>
      <c r="O1093" s="401"/>
      <c r="P1093" s="399">
        <v>4040.3</v>
      </c>
      <c r="Q1093" s="400">
        <f aca="true" t="shared" si="28" ref="Q1093:Q1099">ROUND(P1093*O1093,2)</f>
        <v>0</v>
      </c>
      <c r="R1093" s="601">
        <f t="shared" si="25"/>
        <v>1</v>
      </c>
      <c r="S1093" s="399">
        <v>4040.3</v>
      </c>
      <c r="T1093" s="561">
        <f aca="true" t="shared" si="29" ref="T1093:T1099">ROUND(S1093*R1093,2)</f>
        <v>4040.3</v>
      </c>
      <c r="U1093" s="548"/>
    </row>
    <row r="1094" spans="2:21" s="320" customFormat="1" ht="31.5" customHeight="1" outlineLevel="2">
      <c r="B1094" s="321"/>
      <c r="C1094" s="394" t="s">
        <v>1486</v>
      </c>
      <c r="D1094" s="394" t="s">
        <v>218</v>
      </c>
      <c r="E1094" s="461" t="s">
        <v>3009</v>
      </c>
      <c r="F1094" s="479" t="s">
        <v>2143</v>
      </c>
      <c r="G1094" s="397" t="s">
        <v>1005</v>
      </c>
      <c r="H1094" s="398">
        <v>1</v>
      </c>
      <c r="I1094" s="399">
        <v>4597.6</v>
      </c>
      <c r="J1094" s="561">
        <f t="shared" si="26"/>
        <v>4597.6</v>
      </c>
      <c r="K1094" s="561"/>
      <c r="L1094" s="398"/>
      <c r="M1094" s="399">
        <v>4597.6</v>
      </c>
      <c r="N1094" s="613">
        <f t="shared" si="27"/>
        <v>0</v>
      </c>
      <c r="O1094" s="401"/>
      <c r="P1094" s="399">
        <v>4597.6</v>
      </c>
      <c r="Q1094" s="400">
        <f t="shared" si="28"/>
        <v>0</v>
      </c>
      <c r="R1094" s="601">
        <f t="shared" si="25"/>
        <v>1</v>
      </c>
      <c r="S1094" s="399">
        <v>4597.6</v>
      </c>
      <c r="T1094" s="561">
        <f t="shared" si="29"/>
        <v>4597.6</v>
      </c>
      <c r="U1094" s="548"/>
    </row>
    <row r="1095" spans="2:21" s="320" customFormat="1" ht="22.5" customHeight="1" outlineLevel="2">
      <c r="B1095" s="321"/>
      <c r="C1095" s="394" t="s">
        <v>1491</v>
      </c>
      <c r="D1095" s="394" t="s">
        <v>218</v>
      </c>
      <c r="E1095" s="461" t="s">
        <v>3010</v>
      </c>
      <c r="F1095" s="479" t="s">
        <v>2146</v>
      </c>
      <c r="G1095" s="397" t="s">
        <v>366</v>
      </c>
      <c r="H1095" s="398">
        <v>300</v>
      </c>
      <c r="I1095" s="399">
        <v>348.3</v>
      </c>
      <c r="J1095" s="561">
        <f t="shared" si="26"/>
        <v>104490</v>
      </c>
      <c r="K1095" s="561"/>
      <c r="L1095" s="398"/>
      <c r="M1095" s="399">
        <v>348.3</v>
      </c>
      <c r="N1095" s="613">
        <f t="shared" si="27"/>
        <v>0</v>
      </c>
      <c r="O1095" s="401"/>
      <c r="P1095" s="399">
        <v>348.3</v>
      </c>
      <c r="Q1095" s="400">
        <f t="shared" si="28"/>
        <v>0</v>
      </c>
      <c r="R1095" s="601">
        <f t="shared" si="25"/>
        <v>300</v>
      </c>
      <c r="S1095" s="399">
        <v>348.3</v>
      </c>
      <c r="T1095" s="561">
        <f t="shared" si="29"/>
        <v>104490</v>
      </c>
      <c r="U1095" s="548"/>
    </row>
    <row r="1096" spans="2:21" s="320" customFormat="1" ht="22.5" customHeight="1" outlineLevel="2">
      <c r="B1096" s="321"/>
      <c r="C1096" s="394" t="s">
        <v>1495</v>
      </c>
      <c r="D1096" s="394" t="s">
        <v>218</v>
      </c>
      <c r="E1096" s="461" t="s">
        <v>3011</v>
      </c>
      <c r="F1096" s="479" t="s">
        <v>2149</v>
      </c>
      <c r="G1096" s="397" t="s">
        <v>366</v>
      </c>
      <c r="H1096" s="398">
        <v>23</v>
      </c>
      <c r="I1096" s="399">
        <v>348.3</v>
      </c>
      <c r="J1096" s="561">
        <f t="shared" si="26"/>
        <v>8010.9</v>
      </c>
      <c r="K1096" s="561"/>
      <c r="L1096" s="398"/>
      <c r="M1096" s="399">
        <v>348.3</v>
      </c>
      <c r="N1096" s="613">
        <f t="shared" si="27"/>
        <v>0</v>
      </c>
      <c r="O1096" s="401"/>
      <c r="P1096" s="399">
        <v>348.3</v>
      </c>
      <c r="Q1096" s="400">
        <f t="shared" si="28"/>
        <v>0</v>
      </c>
      <c r="R1096" s="601">
        <f t="shared" si="25"/>
        <v>23</v>
      </c>
      <c r="S1096" s="399">
        <v>348.3</v>
      </c>
      <c r="T1096" s="561">
        <f t="shared" si="29"/>
        <v>8010.9</v>
      </c>
      <c r="U1096" s="548"/>
    </row>
    <row r="1097" spans="2:21" s="320" customFormat="1" ht="22.5" customHeight="1" outlineLevel="2">
      <c r="B1097" s="321"/>
      <c r="C1097" s="394" t="s">
        <v>1501</v>
      </c>
      <c r="D1097" s="394" t="s">
        <v>218</v>
      </c>
      <c r="E1097" s="461" t="s">
        <v>2157</v>
      </c>
      <c r="F1097" s="479" t="s">
        <v>2158</v>
      </c>
      <c r="G1097" s="397" t="s">
        <v>1005</v>
      </c>
      <c r="H1097" s="398">
        <v>1</v>
      </c>
      <c r="I1097" s="399">
        <v>1671.8</v>
      </c>
      <c r="J1097" s="561">
        <f t="shared" si="26"/>
        <v>1671.8</v>
      </c>
      <c r="K1097" s="561"/>
      <c r="L1097" s="398"/>
      <c r="M1097" s="399">
        <v>1671.8</v>
      </c>
      <c r="N1097" s="613">
        <f t="shared" si="27"/>
        <v>0</v>
      </c>
      <c r="O1097" s="401"/>
      <c r="P1097" s="399">
        <v>1671.8</v>
      </c>
      <c r="Q1097" s="400">
        <f t="shared" si="28"/>
        <v>0</v>
      </c>
      <c r="R1097" s="601">
        <f t="shared" si="25"/>
        <v>1</v>
      </c>
      <c r="S1097" s="399">
        <v>1671.8</v>
      </c>
      <c r="T1097" s="561">
        <f t="shared" si="29"/>
        <v>1671.8</v>
      </c>
      <c r="U1097" s="548"/>
    </row>
    <row r="1098" spans="2:21" s="320" customFormat="1" ht="22.5" customHeight="1" outlineLevel="2">
      <c r="B1098" s="321"/>
      <c r="C1098" s="394" t="s">
        <v>1507</v>
      </c>
      <c r="D1098" s="394" t="s">
        <v>218</v>
      </c>
      <c r="E1098" s="461" t="s">
        <v>3012</v>
      </c>
      <c r="F1098" s="479" t="s">
        <v>3013</v>
      </c>
      <c r="G1098" s="397" t="s">
        <v>1005</v>
      </c>
      <c r="H1098" s="398">
        <v>1</v>
      </c>
      <c r="I1098" s="399">
        <v>20403.5</v>
      </c>
      <c r="J1098" s="561">
        <f t="shared" si="26"/>
        <v>20403.5</v>
      </c>
      <c r="K1098" s="561"/>
      <c r="L1098" s="398"/>
      <c r="M1098" s="399">
        <v>20403.5</v>
      </c>
      <c r="N1098" s="613">
        <f t="shared" si="27"/>
        <v>0</v>
      </c>
      <c r="O1098" s="401"/>
      <c r="P1098" s="399">
        <v>20403.5</v>
      </c>
      <c r="Q1098" s="400">
        <f t="shared" si="28"/>
        <v>0</v>
      </c>
      <c r="R1098" s="601">
        <f t="shared" si="25"/>
        <v>1</v>
      </c>
      <c r="S1098" s="399">
        <v>20403.5</v>
      </c>
      <c r="T1098" s="561">
        <f t="shared" si="29"/>
        <v>20403.5</v>
      </c>
      <c r="U1098" s="548"/>
    </row>
    <row r="1099" spans="2:21" s="320" customFormat="1" ht="31.5" customHeight="1" outlineLevel="2">
      <c r="B1099" s="321"/>
      <c r="C1099" s="394" t="s">
        <v>1512</v>
      </c>
      <c r="D1099" s="394" t="s">
        <v>218</v>
      </c>
      <c r="E1099" s="461" t="s">
        <v>2163</v>
      </c>
      <c r="F1099" s="479" t="s">
        <v>2164</v>
      </c>
      <c r="G1099" s="397" t="s">
        <v>1005</v>
      </c>
      <c r="H1099" s="398">
        <v>1</v>
      </c>
      <c r="I1099" s="399">
        <v>25077.6</v>
      </c>
      <c r="J1099" s="561">
        <f t="shared" si="26"/>
        <v>25077.6</v>
      </c>
      <c r="K1099" s="561"/>
      <c r="L1099" s="398"/>
      <c r="M1099" s="399">
        <v>25077.6</v>
      </c>
      <c r="N1099" s="613">
        <f t="shared" si="27"/>
        <v>0</v>
      </c>
      <c r="O1099" s="401"/>
      <c r="P1099" s="399">
        <v>25077.6</v>
      </c>
      <c r="Q1099" s="400">
        <f t="shared" si="28"/>
        <v>0</v>
      </c>
      <c r="R1099" s="601">
        <f t="shared" si="25"/>
        <v>1</v>
      </c>
      <c r="S1099" s="399">
        <v>25077.6</v>
      </c>
      <c r="T1099" s="561">
        <f t="shared" si="29"/>
        <v>25077.6</v>
      </c>
      <c r="U1099" s="548"/>
    </row>
    <row r="1100" spans="2:21" s="390" customFormat="1" ht="29.85" customHeight="1" outlineLevel="1">
      <c r="B1100" s="384"/>
      <c r="C1100" s="385"/>
      <c r="D1100" s="386" t="s">
        <v>71</v>
      </c>
      <c r="E1100" s="391" t="s">
        <v>683</v>
      </c>
      <c r="F1100" s="391" t="s">
        <v>2168</v>
      </c>
      <c r="G1100" s="385"/>
      <c r="H1100" s="385"/>
      <c r="I1100" s="388" t="s">
        <v>34</v>
      </c>
      <c r="J1100" s="560">
        <f>SUM(J1101)</f>
        <v>41285.29</v>
      </c>
      <c r="K1100" s="560"/>
      <c r="L1100" s="385"/>
      <c r="M1100" s="388" t="s">
        <v>34</v>
      </c>
      <c r="N1100" s="560">
        <f>SUM(N1101)</f>
        <v>0</v>
      </c>
      <c r="O1100" s="384"/>
      <c r="P1100" s="388" t="s">
        <v>34</v>
      </c>
      <c r="Q1100" s="393">
        <f>SUM(Q1101)</f>
        <v>0</v>
      </c>
      <c r="R1100" s="385"/>
      <c r="S1100" s="388" t="s">
        <v>34</v>
      </c>
      <c r="T1100" s="560">
        <f>SUM(T1101)</f>
        <v>41285.29</v>
      </c>
      <c r="U1100" s="559"/>
    </row>
    <row r="1101" spans="2:21" s="320" customFormat="1" ht="22.5" customHeight="1" outlineLevel="2">
      <c r="B1101" s="321"/>
      <c r="C1101" s="394" t="s">
        <v>1516</v>
      </c>
      <c r="D1101" s="394" t="s">
        <v>218</v>
      </c>
      <c r="E1101" s="461" t="s">
        <v>2170</v>
      </c>
      <c r="F1101" s="479" t="s">
        <v>2171</v>
      </c>
      <c r="G1101" s="397" t="s">
        <v>292</v>
      </c>
      <c r="H1101" s="398">
        <v>846.01</v>
      </c>
      <c r="I1101" s="399">
        <v>48.8</v>
      </c>
      <c r="J1101" s="561">
        <f>ROUND(I1101*H1101,2)</f>
        <v>41285.29</v>
      </c>
      <c r="K1101" s="561"/>
      <c r="L1101" s="398"/>
      <c r="M1101" s="399">
        <v>48.8</v>
      </c>
      <c r="N1101" s="613">
        <f>ROUND(M1101*L1101,2)</f>
        <v>0</v>
      </c>
      <c r="O1101" s="401"/>
      <c r="P1101" s="399">
        <v>48.8</v>
      </c>
      <c r="Q1101" s="400">
        <f>ROUND(P1101*O1101,2)</f>
        <v>0</v>
      </c>
      <c r="R1101" s="601">
        <f t="shared" si="25"/>
        <v>846.01</v>
      </c>
      <c r="S1101" s="399">
        <v>48.8</v>
      </c>
      <c r="T1101" s="561">
        <f>ROUND(S1101*R1101,2)</f>
        <v>41285.29</v>
      </c>
      <c r="U1101" s="548"/>
    </row>
    <row r="1102" spans="2:21" s="390" customFormat="1" ht="37.35" customHeight="1">
      <c r="B1102" s="384"/>
      <c r="C1102" s="385"/>
      <c r="D1102" s="386" t="s">
        <v>71</v>
      </c>
      <c r="E1102" s="387" t="s">
        <v>2172</v>
      </c>
      <c r="F1102" s="387" t="s">
        <v>2173</v>
      </c>
      <c r="G1102" s="385"/>
      <c r="H1102" s="385"/>
      <c r="I1102" s="388" t="s">
        <v>34</v>
      </c>
      <c r="J1102" s="558">
        <f>J1103</f>
        <v>1504.8</v>
      </c>
      <c r="K1102" s="558"/>
      <c r="L1102" s="385"/>
      <c r="M1102" s="388" t="s">
        <v>34</v>
      </c>
      <c r="N1102" s="558">
        <f>N1103</f>
        <v>0</v>
      </c>
      <c r="O1102" s="384"/>
      <c r="P1102" s="388" t="s">
        <v>34</v>
      </c>
      <c r="Q1102" s="389">
        <f>Q1103</f>
        <v>0</v>
      </c>
      <c r="R1102" s="385"/>
      <c r="S1102" s="388" t="s">
        <v>34</v>
      </c>
      <c r="T1102" s="558">
        <f>T1103</f>
        <v>1504.8</v>
      </c>
      <c r="U1102" s="559"/>
    </row>
    <row r="1103" spans="2:21" s="390" customFormat="1" ht="19.95" customHeight="1" outlineLevel="1">
      <c r="B1103" s="384"/>
      <c r="C1103" s="385"/>
      <c r="D1103" s="386" t="s">
        <v>71</v>
      </c>
      <c r="E1103" s="391" t="s">
        <v>2224</v>
      </c>
      <c r="F1103" s="391" t="s">
        <v>2225</v>
      </c>
      <c r="G1103" s="385"/>
      <c r="H1103" s="385"/>
      <c r="I1103" s="388" t="s">
        <v>34</v>
      </c>
      <c r="J1103" s="560">
        <f>SUM(J1104)</f>
        <v>1504.8</v>
      </c>
      <c r="K1103" s="560"/>
      <c r="L1103" s="385"/>
      <c r="M1103" s="388" t="s">
        <v>34</v>
      </c>
      <c r="N1103" s="560">
        <f>SUM(N1104)</f>
        <v>0</v>
      </c>
      <c r="O1103" s="384"/>
      <c r="P1103" s="388" t="s">
        <v>34</v>
      </c>
      <c r="Q1103" s="393">
        <f>SUM(Q1104)</f>
        <v>0</v>
      </c>
      <c r="R1103" s="385"/>
      <c r="S1103" s="388" t="s">
        <v>34</v>
      </c>
      <c r="T1103" s="560">
        <f>SUM(T1104)</f>
        <v>1504.8</v>
      </c>
      <c r="U1103" s="559"/>
    </row>
    <row r="1104" spans="2:21" s="320" customFormat="1" ht="31.5" customHeight="1" outlineLevel="2">
      <c r="B1104" s="321"/>
      <c r="C1104" s="394" t="s">
        <v>1519</v>
      </c>
      <c r="D1104" s="394" t="s">
        <v>218</v>
      </c>
      <c r="E1104" s="461" t="s">
        <v>2227</v>
      </c>
      <c r="F1104" s="479" t="s">
        <v>2228</v>
      </c>
      <c r="G1104" s="397" t="s">
        <v>366</v>
      </c>
      <c r="H1104" s="398">
        <v>72</v>
      </c>
      <c r="I1104" s="399">
        <v>20.9</v>
      </c>
      <c r="J1104" s="561">
        <f>ROUND(I1104*H1104,2)</f>
        <v>1504.8</v>
      </c>
      <c r="K1104" s="561"/>
      <c r="L1104" s="398"/>
      <c r="M1104" s="399">
        <v>20.9</v>
      </c>
      <c r="N1104" s="613">
        <f>ROUND(M1104*L1104,2)</f>
        <v>0</v>
      </c>
      <c r="O1104" s="401"/>
      <c r="P1104" s="399">
        <v>20.9</v>
      </c>
      <c r="Q1104" s="400">
        <f>ROUND(P1104*O1104,2)</f>
        <v>0</v>
      </c>
      <c r="R1104" s="601">
        <f t="shared" si="25"/>
        <v>72</v>
      </c>
      <c r="S1104" s="399">
        <v>20.9</v>
      </c>
      <c r="T1104" s="561">
        <f>ROUND(S1104*R1104,2)</f>
        <v>1504.8</v>
      </c>
      <c r="U1104" s="548"/>
    </row>
    <row r="1105" spans="2:21" s="390" customFormat="1" ht="37.35" customHeight="1">
      <c r="B1105" s="384"/>
      <c r="C1105" s="385"/>
      <c r="D1105" s="386" t="s">
        <v>71</v>
      </c>
      <c r="E1105" s="387" t="s">
        <v>316</v>
      </c>
      <c r="F1105" s="387" t="s">
        <v>2229</v>
      </c>
      <c r="G1105" s="385"/>
      <c r="H1105" s="385"/>
      <c r="I1105" s="388" t="s">
        <v>34</v>
      </c>
      <c r="J1105" s="558">
        <f>J1106</f>
        <v>21399.6</v>
      </c>
      <c r="K1105" s="558"/>
      <c r="L1105" s="385"/>
      <c r="M1105" s="388" t="s">
        <v>34</v>
      </c>
      <c r="N1105" s="558">
        <f>N1106</f>
        <v>0</v>
      </c>
      <c r="O1105" s="384"/>
      <c r="P1105" s="388" t="s">
        <v>34</v>
      </c>
      <c r="Q1105" s="389">
        <f>Q1106</f>
        <v>0</v>
      </c>
      <c r="R1105" s="385"/>
      <c r="S1105" s="388" t="s">
        <v>34</v>
      </c>
      <c r="T1105" s="558">
        <f>T1106</f>
        <v>21399.6</v>
      </c>
      <c r="U1105" s="559"/>
    </row>
    <row r="1106" spans="2:21" s="390" customFormat="1" ht="19.95" customHeight="1" outlineLevel="1">
      <c r="B1106" s="384"/>
      <c r="C1106" s="385"/>
      <c r="D1106" s="386" t="s">
        <v>71</v>
      </c>
      <c r="E1106" s="391" t="s">
        <v>2230</v>
      </c>
      <c r="F1106" s="391" t="s">
        <v>2231</v>
      </c>
      <c r="G1106" s="385"/>
      <c r="H1106" s="385"/>
      <c r="I1106" s="388" t="s">
        <v>34</v>
      </c>
      <c r="J1106" s="560">
        <f>SUM(J1107)</f>
        <v>21399.6</v>
      </c>
      <c r="K1106" s="560"/>
      <c r="L1106" s="385"/>
      <c r="M1106" s="388" t="s">
        <v>34</v>
      </c>
      <c r="N1106" s="393">
        <f>SUM(N1107)</f>
        <v>0</v>
      </c>
      <c r="O1106" s="385"/>
      <c r="P1106" s="388" t="s">
        <v>34</v>
      </c>
      <c r="Q1106" s="393">
        <f>SUM(Q1107)</f>
        <v>0</v>
      </c>
      <c r="R1106" s="385"/>
      <c r="S1106" s="388" t="s">
        <v>34</v>
      </c>
      <c r="T1106" s="560">
        <f>SUM(T1107)</f>
        <v>21399.6</v>
      </c>
      <c r="U1106" s="559"/>
    </row>
    <row r="1107" spans="2:21" s="320" customFormat="1" ht="22.5" customHeight="1" outlineLevel="2">
      <c r="B1107" s="321"/>
      <c r="C1107" s="394" t="s">
        <v>1523</v>
      </c>
      <c r="D1107" s="394" t="s">
        <v>218</v>
      </c>
      <c r="E1107" s="461" t="s">
        <v>3014</v>
      </c>
      <c r="F1107" s="479" t="s">
        <v>3015</v>
      </c>
      <c r="G1107" s="397" t="s">
        <v>1005</v>
      </c>
      <c r="H1107" s="398">
        <v>1</v>
      </c>
      <c r="I1107" s="399">
        <v>21399.6</v>
      </c>
      <c r="J1107" s="561">
        <f>ROUND(I1107*H1107,2)</f>
        <v>21399.6</v>
      </c>
      <c r="K1107" s="561"/>
      <c r="L1107" s="398"/>
      <c r="M1107" s="399">
        <v>21399.6</v>
      </c>
      <c r="N1107" s="400">
        <f>ROUND(M1107*L1107,2)</f>
        <v>0</v>
      </c>
      <c r="O1107" s="601"/>
      <c r="P1107" s="399">
        <v>21399.6</v>
      </c>
      <c r="Q1107" s="400">
        <f>ROUND(P1107*O1107,2)</f>
        <v>0</v>
      </c>
      <c r="R1107" s="601">
        <f t="shared" si="25"/>
        <v>1</v>
      </c>
      <c r="S1107" s="399">
        <v>21399.6</v>
      </c>
      <c r="T1107" s="561">
        <f>ROUND(S1107*R1107,2)</f>
        <v>21399.6</v>
      </c>
      <c r="U1107" s="548"/>
    </row>
    <row r="1108" spans="2:21" s="320" customFormat="1" ht="6.9" customHeight="1">
      <c r="B1108" s="482"/>
      <c r="C1108" s="483"/>
      <c r="D1108" s="483"/>
      <c r="E1108" s="483"/>
      <c r="F1108" s="483"/>
      <c r="G1108" s="483"/>
      <c r="H1108" s="483"/>
      <c r="I1108" s="484"/>
      <c r="J1108" s="483"/>
      <c r="K1108" s="483"/>
      <c r="L1108" s="483"/>
      <c r="M1108" s="484"/>
      <c r="N1108" s="485"/>
      <c r="O1108" s="483"/>
      <c r="P1108" s="484"/>
      <c r="Q1108" s="485"/>
      <c r="R1108" s="483"/>
      <c r="S1108" s="484"/>
      <c r="T1108" s="483"/>
      <c r="U1108" s="572"/>
    </row>
    <row r="1109" spans="9:19" ht="13.5">
      <c r="I1109" s="486"/>
      <c r="M1109" s="486"/>
      <c r="P1109" s="486"/>
      <c r="S1109" s="486"/>
    </row>
    <row r="1110" spans="3:9" ht="13.5">
      <c r="C1110" s="487" t="s">
        <v>3832</v>
      </c>
      <c r="I1110" s="486"/>
    </row>
    <row r="1111" spans="3:9" ht="13.5">
      <c r="C1111" s="489"/>
      <c r="D1111" s="309" t="s">
        <v>3833</v>
      </c>
      <c r="I1111" s="486"/>
    </row>
    <row r="1112" spans="3:4" ht="13.5">
      <c r="C1112" s="490"/>
      <c r="D1112" s="309" t="s">
        <v>3834</v>
      </c>
    </row>
    <row r="1113" spans="3:4" ht="13.5">
      <c r="C1113" s="491"/>
      <c r="D1113" s="309" t="s">
        <v>3835</v>
      </c>
    </row>
    <row r="1114" spans="3:4" ht="13.5">
      <c r="C1114" s="492"/>
      <c r="D1114" s="309" t="s">
        <v>3836</v>
      </c>
    </row>
    <row r="1115" spans="3:4" ht="13.5">
      <c r="C1115" s="573"/>
      <c r="D1115" s="309" t="s">
        <v>3843</v>
      </c>
    </row>
  </sheetData>
  <sheetProtection formatColumns="0" formatRows="0" sort="0" autoFilter="0"/>
  <autoFilter ref="C108:J1107"/>
  <mergeCells count="18">
    <mergeCell ref="E28:H28"/>
    <mergeCell ref="G1:H1"/>
    <mergeCell ref="E7:H7"/>
    <mergeCell ref="E9:H9"/>
    <mergeCell ref="E11:H11"/>
    <mergeCell ref="E13:H13"/>
    <mergeCell ref="R107:T107"/>
    <mergeCell ref="E49:H49"/>
    <mergeCell ref="E51:H51"/>
    <mergeCell ref="E53:H53"/>
    <mergeCell ref="E55:H55"/>
    <mergeCell ref="E91:H91"/>
    <mergeCell ref="E93:H93"/>
    <mergeCell ref="E95:H95"/>
    <mergeCell ref="E97:H97"/>
    <mergeCell ref="H107:J107"/>
    <mergeCell ref="L107:N107"/>
    <mergeCell ref="O107:Q107"/>
  </mergeCells>
  <hyperlinks>
    <hyperlink ref="F1:G1" location="C2" tooltip="Krycí list soupisu" display="1) Krycí list soupisu"/>
    <hyperlink ref="G1:H1" location="C62" tooltip="Rekapitulace" display="2) Rekapitulace"/>
    <hyperlink ref="J1" location="C104" tooltip="Soupis prací" display="3) Soupis prací"/>
  </hyperlinks>
  <printOptions horizontalCentered="1"/>
  <pageMargins left="0.5905511811023623" right="0.5905511811023623" top="0.5905511811023623" bottom="0.5905511811023623" header="0" footer="0"/>
  <pageSetup fitToHeight="100" horizontalDpi="600" verticalDpi="600" orientation="landscape" paperSize="9" scale="62" r:id="rId1"/>
  <headerFooter>
    <oddFooter>&amp;CStrana &amp;P z &amp;N</oddFooter>
  </headerFooter>
  <rowBreaks count="1" manualBreakCount="1">
    <brk id="10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  <outlinePr summaryBelow="0"/>
    <pageSetUpPr fitToPage="1"/>
  </sheetPr>
  <dimension ref="A1:S1507"/>
  <sheetViews>
    <sheetView showGridLines="0" tabSelected="1" zoomScale="85" zoomScaleNormal="85" workbookViewId="0" topLeftCell="A1">
      <pane ySplit="1" topLeftCell="A2" activePane="bottomLeft" state="frozen"/>
      <selection pane="topLeft" activeCell="H102" sqref="H102"/>
      <selection pane="bottomLeft" activeCell="I101" sqref="I101"/>
    </sheetView>
  </sheetViews>
  <sheetFormatPr defaultColWidth="9.33203125" defaultRowHeight="13.5" outlineLevelRow="3"/>
  <cols>
    <col min="1" max="1" width="8.33203125" style="309" customWidth="1"/>
    <col min="2" max="2" width="1.66796875" style="309" customWidth="1"/>
    <col min="3" max="3" width="4.16015625" style="309" customWidth="1"/>
    <col min="4" max="4" width="4.33203125" style="309" customWidth="1"/>
    <col min="5" max="5" width="17.16015625" style="309" customWidth="1"/>
    <col min="6" max="6" width="75" style="309" customWidth="1"/>
    <col min="7" max="7" width="8.66015625" style="309" customWidth="1"/>
    <col min="8" max="8" width="11.16015625" style="309" customWidth="1"/>
    <col min="9" max="9" width="12.66015625" style="488" customWidth="1"/>
    <col min="10" max="10" width="23.5" style="309" customWidth="1"/>
    <col min="11" max="11" width="10.33203125" style="309" customWidth="1"/>
    <col min="12" max="12" width="9.16015625" style="309" hidden="1" customWidth="1"/>
    <col min="13" max="13" width="22.33203125" style="309" customWidth="1"/>
    <col min="14" max="14" width="10" style="309" customWidth="1"/>
    <col min="15" max="15" width="9.16015625" style="309" hidden="1" customWidth="1"/>
    <col min="16" max="16" width="24.66015625" style="309" customWidth="1"/>
    <col min="17" max="17" width="10.66015625" style="309" customWidth="1"/>
    <col min="18" max="18" width="9.16015625" style="309" hidden="1" customWidth="1"/>
    <col min="19" max="19" width="22" style="309" customWidth="1"/>
    <col min="20" max="16384" width="9.16015625" style="309" customWidth="1"/>
  </cols>
  <sheetData>
    <row r="1" spans="1:10" ht="21.75" customHeight="1" hidden="1">
      <c r="A1" s="304"/>
      <c r="B1" s="305"/>
      <c r="C1" s="306"/>
      <c r="D1" s="307" t="s">
        <v>1</v>
      </c>
      <c r="E1" s="306"/>
      <c r="F1" s="597" t="s">
        <v>3764</v>
      </c>
      <c r="G1" s="789" t="s">
        <v>3765</v>
      </c>
      <c r="H1" s="789"/>
      <c r="I1" s="308"/>
      <c r="J1" s="597" t="s">
        <v>3766</v>
      </c>
    </row>
    <row r="2" spans="2:10" ht="36.9" customHeight="1" hidden="1">
      <c r="B2" s="310"/>
      <c r="C2" s="311"/>
      <c r="D2" s="311"/>
      <c r="E2" s="311"/>
      <c r="F2" s="311"/>
      <c r="G2" s="311"/>
      <c r="H2" s="311"/>
      <c r="I2" s="312"/>
      <c r="J2" s="311"/>
    </row>
    <row r="3" spans="2:10" ht="6.9" customHeight="1" hidden="1">
      <c r="B3" s="313"/>
      <c r="C3" s="314"/>
      <c r="D3" s="314"/>
      <c r="E3" s="314"/>
      <c r="F3" s="314"/>
      <c r="G3" s="314"/>
      <c r="H3" s="314"/>
      <c r="I3" s="315"/>
      <c r="J3" s="314"/>
    </row>
    <row r="4" spans="2:10" ht="36.9" customHeight="1" hidden="1">
      <c r="B4" s="316"/>
      <c r="C4" s="596"/>
      <c r="D4" s="318" t="s">
        <v>99</v>
      </c>
      <c r="E4" s="596"/>
      <c r="F4" s="596"/>
      <c r="G4" s="596"/>
      <c r="H4" s="596"/>
      <c r="I4" s="312"/>
      <c r="J4" s="596"/>
    </row>
    <row r="5" spans="2:10" ht="6.9" customHeight="1" hidden="1">
      <c r="B5" s="316"/>
      <c r="C5" s="596"/>
      <c r="D5" s="596"/>
      <c r="E5" s="596"/>
      <c r="F5" s="596"/>
      <c r="G5" s="596"/>
      <c r="H5" s="596"/>
      <c r="I5" s="312"/>
      <c r="J5" s="596"/>
    </row>
    <row r="6" spans="2:10" ht="13.2" hidden="1">
      <c r="B6" s="316"/>
      <c r="C6" s="596"/>
      <c r="D6" s="319" t="s">
        <v>16</v>
      </c>
      <c r="E6" s="596"/>
      <c r="F6" s="596"/>
      <c r="G6" s="596"/>
      <c r="H6" s="596"/>
      <c r="I6" s="312"/>
      <c r="J6" s="596"/>
    </row>
    <row r="7" spans="2:10" ht="22.5" customHeight="1" hidden="1">
      <c r="B7" s="316"/>
      <c r="C7" s="596"/>
      <c r="D7" s="596"/>
      <c r="E7" s="785" t="e">
        <f>#REF!</f>
        <v>#REF!</v>
      </c>
      <c r="F7" s="786"/>
      <c r="G7" s="786"/>
      <c r="H7" s="786"/>
      <c r="I7" s="312"/>
      <c r="J7" s="596"/>
    </row>
    <row r="8" spans="2:10" ht="13.2" hidden="1">
      <c r="B8" s="316"/>
      <c r="C8" s="596"/>
      <c r="D8" s="319" t="s">
        <v>104</v>
      </c>
      <c r="E8" s="596"/>
      <c r="F8" s="596"/>
      <c r="G8" s="596"/>
      <c r="H8" s="596"/>
      <c r="I8" s="312"/>
      <c r="J8" s="596"/>
    </row>
    <row r="9" spans="2:10" ht="22.5" customHeight="1" hidden="1">
      <c r="B9" s="316"/>
      <c r="C9" s="596"/>
      <c r="D9" s="596"/>
      <c r="E9" s="785" t="s">
        <v>106</v>
      </c>
      <c r="F9" s="786"/>
      <c r="G9" s="786"/>
      <c r="H9" s="786"/>
      <c r="I9" s="312"/>
      <c r="J9" s="596"/>
    </row>
    <row r="10" spans="2:10" ht="13.2" hidden="1">
      <c r="B10" s="316"/>
      <c r="C10" s="596"/>
      <c r="D10" s="319" t="s">
        <v>108</v>
      </c>
      <c r="E10" s="596"/>
      <c r="F10" s="596"/>
      <c r="G10" s="596"/>
      <c r="H10" s="596"/>
      <c r="I10" s="312"/>
      <c r="J10" s="596"/>
    </row>
    <row r="11" spans="2:10" s="320" customFormat="1" ht="22.5" customHeight="1" hidden="1">
      <c r="B11" s="321"/>
      <c r="C11" s="595"/>
      <c r="D11" s="595"/>
      <c r="E11" s="777" t="s">
        <v>3027</v>
      </c>
      <c r="F11" s="778"/>
      <c r="G11" s="778"/>
      <c r="H11" s="778"/>
      <c r="I11" s="323"/>
      <c r="J11" s="595"/>
    </row>
    <row r="12" spans="2:10" s="320" customFormat="1" ht="13.2" hidden="1">
      <c r="B12" s="321"/>
      <c r="C12" s="595"/>
      <c r="D12" s="319" t="s">
        <v>112</v>
      </c>
      <c r="E12" s="595"/>
      <c r="F12" s="595"/>
      <c r="G12" s="595"/>
      <c r="H12" s="595"/>
      <c r="I12" s="323"/>
      <c r="J12" s="595"/>
    </row>
    <row r="13" spans="2:10" s="320" customFormat="1" ht="36.9" customHeight="1" hidden="1">
      <c r="B13" s="321"/>
      <c r="C13" s="595"/>
      <c r="D13" s="595"/>
      <c r="E13" s="779" t="s">
        <v>3029</v>
      </c>
      <c r="F13" s="778"/>
      <c r="G13" s="778"/>
      <c r="H13" s="778"/>
      <c r="I13" s="323"/>
      <c r="J13" s="595"/>
    </row>
    <row r="14" spans="2:10" s="320" customFormat="1" ht="13.5" hidden="1">
      <c r="B14" s="321"/>
      <c r="C14" s="595"/>
      <c r="D14" s="595"/>
      <c r="E14" s="595"/>
      <c r="F14" s="595"/>
      <c r="G14" s="595"/>
      <c r="H14" s="595"/>
      <c r="I14" s="323"/>
      <c r="J14" s="595"/>
    </row>
    <row r="15" spans="2:10" s="320" customFormat="1" ht="14.4" customHeight="1" hidden="1">
      <c r="B15" s="321"/>
      <c r="C15" s="595"/>
      <c r="D15" s="319" t="s">
        <v>19</v>
      </c>
      <c r="E15" s="595"/>
      <c r="F15" s="324" t="s">
        <v>20</v>
      </c>
      <c r="G15" s="595"/>
      <c r="H15" s="595"/>
      <c r="I15" s="325" t="s">
        <v>21</v>
      </c>
      <c r="J15" s="324" t="s">
        <v>34</v>
      </c>
    </row>
    <row r="16" spans="2:10" s="320" customFormat="1" ht="14.4" customHeight="1" hidden="1">
      <c r="B16" s="321"/>
      <c r="C16" s="595"/>
      <c r="D16" s="319" t="s">
        <v>24</v>
      </c>
      <c r="E16" s="595"/>
      <c r="F16" s="324" t="s">
        <v>25</v>
      </c>
      <c r="G16" s="595"/>
      <c r="H16" s="595"/>
      <c r="I16" s="325" t="s">
        <v>26</v>
      </c>
      <c r="J16" s="326" t="str">
        <f>'[4]Rekapitulace stavby'!G8</f>
        <v>6.4.2016</v>
      </c>
    </row>
    <row r="17" spans="2:10" s="320" customFormat="1" ht="10.95" customHeight="1" hidden="1">
      <c r="B17" s="321"/>
      <c r="C17" s="595"/>
      <c r="D17" s="595"/>
      <c r="E17" s="595"/>
      <c r="F17" s="595"/>
      <c r="G17" s="595"/>
      <c r="H17" s="595"/>
      <c r="I17" s="323"/>
      <c r="J17" s="595"/>
    </row>
    <row r="18" spans="2:10" s="320" customFormat="1" ht="14.4" customHeight="1" hidden="1">
      <c r="B18" s="321"/>
      <c r="C18" s="595"/>
      <c r="D18" s="319" t="s">
        <v>32</v>
      </c>
      <c r="E18" s="595"/>
      <c r="F18" s="595"/>
      <c r="G18" s="595"/>
      <c r="H18" s="595"/>
      <c r="I18" s="325" t="s">
        <v>33</v>
      </c>
      <c r="J18" s="324" t="s">
        <v>34</v>
      </c>
    </row>
    <row r="19" spans="2:10" s="320" customFormat="1" ht="18" customHeight="1" hidden="1">
      <c r="B19" s="321"/>
      <c r="C19" s="595"/>
      <c r="D19" s="595"/>
      <c r="E19" s="324" t="s">
        <v>35</v>
      </c>
      <c r="F19" s="595"/>
      <c r="G19" s="595"/>
      <c r="H19" s="595"/>
      <c r="I19" s="325" t="s">
        <v>36</v>
      </c>
      <c r="J19" s="324" t="s">
        <v>34</v>
      </c>
    </row>
    <row r="20" spans="2:10" s="320" customFormat="1" ht="6.9" customHeight="1" hidden="1">
      <c r="B20" s="321"/>
      <c r="C20" s="595"/>
      <c r="D20" s="595"/>
      <c r="E20" s="595"/>
      <c r="F20" s="595"/>
      <c r="G20" s="595"/>
      <c r="H20" s="595"/>
      <c r="I20" s="323"/>
      <c r="J20" s="595"/>
    </row>
    <row r="21" spans="2:10" s="320" customFormat="1" ht="14.4" customHeight="1" hidden="1">
      <c r="B21" s="321"/>
      <c r="C21" s="595"/>
      <c r="D21" s="319" t="s">
        <v>37</v>
      </c>
      <c r="E21" s="595"/>
      <c r="F21" s="595"/>
      <c r="G21" s="595"/>
      <c r="H21" s="595"/>
      <c r="I21" s="325" t="s">
        <v>33</v>
      </c>
      <c r="J21" s="324" t="str">
        <f>IF('[4]Rekapitulace stavby'!G13="Vyplň údaj","",IF('[4]Rekapitulace stavby'!G13="","",'[4]Rekapitulace stavby'!G13))</f>
        <v>46342796</v>
      </c>
    </row>
    <row r="22" spans="2:10" s="320" customFormat="1" ht="18" customHeight="1" hidden="1">
      <c r="B22" s="321"/>
      <c r="C22" s="595"/>
      <c r="D22" s="595"/>
      <c r="E22" s="324" t="e">
        <f>IF(#REF!="Vyplň údaj","",IF(#REF!="","",#REF!))</f>
        <v>#REF!</v>
      </c>
      <c r="F22" s="595"/>
      <c r="G22" s="595"/>
      <c r="H22" s="595"/>
      <c r="I22" s="325" t="s">
        <v>36</v>
      </c>
      <c r="J22" s="324" t="str">
        <f>IF('[4]Rekapitulace stavby'!G14="Vyplň údaj","",IF('[4]Rekapitulace stavby'!G14="","",'[4]Rekapitulace stavby'!G14))</f>
        <v>CZ46342796</v>
      </c>
    </row>
    <row r="23" spans="2:10" s="320" customFormat="1" ht="6.9" customHeight="1" hidden="1">
      <c r="B23" s="321"/>
      <c r="C23" s="595"/>
      <c r="D23" s="595"/>
      <c r="E23" s="595"/>
      <c r="F23" s="595"/>
      <c r="G23" s="595"/>
      <c r="H23" s="595"/>
      <c r="I23" s="323"/>
      <c r="J23" s="595"/>
    </row>
    <row r="24" spans="2:10" s="320" customFormat="1" ht="14.4" customHeight="1" hidden="1">
      <c r="B24" s="321"/>
      <c r="C24" s="595"/>
      <c r="D24" s="319" t="s">
        <v>38</v>
      </c>
      <c r="E24" s="595"/>
      <c r="F24" s="595"/>
      <c r="G24" s="595"/>
      <c r="H24" s="595"/>
      <c r="I24" s="325" t="s">
        <v>33</v>
      </c>
      <c r="J24" s="324" t="s">
        <v>34</v>
      </c>
    </row>
    <row r="25" spans="2:10" s="320" customFormat="1" ht="18" customHeight="1" hidden="1">
      <c r="B25" s="321"/>
      <c r="C25" s="595"/>
      <c r="D25" s="595"/>
      <c r="E25" s="324" t="s">
        <v>39</v>
      </c>
      <c r="F25" s="595"/>
      <c r="G25" s="595"/>
      <c r="H25" s="595"/>
      <c r="I25" s="325" t="s">
        <v>36</v>
      </c>
      <c r="J25" s="324" t="s">
        <v>34</v>
      </c>
    </row>
    <row r="26" spans="2:10" s="320" customFormat="1" ht="6.9" customHeight="1" hidden="1">
      <c r="B26" s="321"/>
      <c r="C26" s="595"/>
      <c r="D26" s="595"/>
      <c r="E26" s="595"/>
      <c r="F26" s="595"/>
      <c r="G26" s="595"/>
      <c r="H26" s="595"/>
      <c r="I26" s="323"/>
      <c r="J26" s="595"/>
    </row>
    <row r="27" spans="2:10" s="320" customFormat="1" ht="14.4" customHeight="1" hidden="1">
      <c r="B27" s="321"/>
      <c r="C27" s="595"/>
      <c r="D27" s="319" t="s">
        <v>41</v>
      </c>
      <c r="E27" s="595"/>
      <c r="F27" s="595"/>
      <c r="G27" s="595"/>
      <c r="H27" s="595"/>
      <c r="I27" s="323"/>
      <c r="J27" s="595"/>
    </row>
    <row r="28" spans="2:10" s="330" customFormat="1" ht="22.5" customHeight="1" hidden="1">
      <c r="B28" s="327"/>
      <c r="C28" s="598"/>
      <c r="D28" s="598"/>
      <c r="E28" s="787" t="s">
        <v>34</v>
      </c>
      <c r="F28" s="788"/>
      <c r="G28" s="788"/>
      <c r="H28" s="788"/>
      <c r="I28" s="329"/>
      <c r="J28" s="598"/>
    </row>
    <row r="29" spans="2:10" s="320" customFormat="1" ht="6.9" customHeight="1" hidden="1">
      <c r="B29" s="321"/>
      <c r="C29" s="595"/>
      <c r="D29" s="595"/>
      <c r="E29" s="595"/>
      <c r="F29" s="595"/>
      <c r="G29" s="595"/>
      <c r="H29" s="595"/>
      <c r="I29" s="323"/>
      <c r="J29" s="595"/>
    </row>
    <row r="30" spans="2:10" s="320" customFormat="1" ht="6.9" customHeight="1" hidden="1">
      <c r="B30" s="321"/>
      <c r="C30" s="595"/>
      <c r="D30" s="331"/>
      <c r="E30" s="331"/>
      <c r="F30" s="331"/>
      <c r="G30" s="331"/>
      <c r="H30" s="331"/>
      <c r="I30" s="332"/>
      <c r="J30" s="331"/>
    </row>
    <row r="31" spans="2:10" s="320" customFormat="1" ht="25.35" customHeight="1" hidden="1">
      <c r="B31" s="321"/>
      <c r="C31" s="595"/>
      <c r="D31" s="333" t="s">
        <v>42</v>
      </c>
      <c r="E31" s="595"/>
      <c r="F31" s="595"/>
      <c r="G31" s="595"/>
      <c r="H31" s="595"/>
      <c r="I31" s="323"/>
      <c r="J31" s="334">
        <f>ROUND(J107,2)</f>
        <v>12829507.73</v>
      </c>
    </row>
    <row r="32" spans="2:10" s="320" customFormat="1" ht="6.9" customHeight="1" hidden="1">
      <c r="B32" s="321"/>
      <c r="C32" s="595"/>
      <c r="D32" s="331"/>
      <c r="E32" s="331"/>
      <c r="F32" s="331"/>
      <c r="G32" s="331"/>
      <c r="H32" s="331"/>
      <c r="I32" s="332"/>
      <c r="J32" s="331"/>
    </row>
    <row r="33" spans="2:10" s="320" customFormat="1" ht="14.4" customHeight="1" hidden="1">
      <c r="B33" s="321"/>
      <c r="C33" s="595"/>
      <c r="D33" s="595"/>
      <c r="E33" s="595"/>
      <c r="F33" s="335" t="s">
        <v>44</v>
      </c>
      <c r="G33" s="595"/>
      <c r="H33" s="595"/>
      <c r="I33" s="336" t="s">
        <v>43</v>
      </c>
      <c r="J33" s="335" t="s">
        <v>45</v>
      </c>
    </row>
    <row r="34" spans="2:10" s="320" customFormat="1" ht="14.4" customHeight="1" hidden="1">
      <c r="B34" s="321"/>
      <c r="C34" s="595"/>
      <c r="D34" s="594" t="s">
        <v>46</v>
      </c>
      <c r="E34" s="594" t="s">
        <v>47</v>
      </c>
      <c r="F34" s="338" t="e">
        <f>ROUND(SUM(#REF!),2)</f>
        <v>#REF!</v>
      </c>
      <c r="G34" s="595"/>
      <c r="H34" s="595"/>
      <c r="I34" s="339">
        <v>0.21</v>
      </c>
      <c r="J34" s="338" t="e">
        <f>ROUND(ROUND((SUM(#REF!)),2)*I34,2)</f>
        <v>#REF!</v>
      </c>
    </row>
    <row r="35" spans="2:10" s="320" customFormat="1" ht="14.4" customHeight="1" hidden="1">
      <c r="B35" s="321"/>
      <c r="C35" s="595"/>
      <c r="D35" s="595"/>
      <c r="E35" s="594" t="s">
        <v>48</v>
      </c>
      <c r="F35" s="338" t="e">
        <f>ROUND(SUM(#REF!),2)</f>
        <v>#REF!</v>
      </c>
      <c r="G35" s="595"/>
      <c r="H35" s="595"/>
      <c r="I35" s="339">
        <v>0.15</v>
      </c>
      <c r="J35" s="338" t="e">
        <f>ROUND(ROUND((SUM(#REF!)),2)*I35,2)</f>
        <v>#REF!</v>
      </c>
    </row>
    <row r="36" spans="2:10" s="320" customFormat="1" ht="14.4" customHeight="1" hidden="1">
      <c r="B36" s="321"/>
      <c r="C36" s="595"/>
      <c r="D36" s="595"/>
      <c r="E36" s="594" t="s">
        <v>49</v>
      </c>
      <c r="F36" s="338" t="e">
        <f>ROUND(SUM(#REF!),2)</f>
        <v>#REF!</v>
      </c>
      <c r="G36" s="595"/>
      <c r="H36" s="595"/>
      <c r="I36" s="339">
        <v>0.21</v>
      </c>
      <c r="J36" s="338">
        <v>0</v>
      </c>
    </row>
    <row r="37" spans="2:10" s="320" customFormat="1" ht="14.4" customHeight="1" hidden="1">
      <c r="B37" s="321"/>
      <c r="C37" s="595"/>
      <c r="D37" s="595"/>
      <c r="E37" s="594" t="s">
        <v>50</v>
      </c>
      <c r="F37" s="338" t="e">
        <f>ROUND(SUM(#REF!),2)</f>
        <v>#REF!</v>
      </c>
      <c r="G37" s="595"/>
      <c r="H37" s="595"/>
      <c r="I37" s="339">
        <v>0.15</v>
      </c>
      <c r="J37" s="338">
        <v>0</v>
      </c>
    </row>
    <row r="38" spans="2:10" s="320" customFormat="1" ht="14.4" customHeight="1" hidden="1">
      <c r="B38" s="321"/>
      <c r="C38" s="595"/>
      <c r="D38" s="595"/>
      <c r="E38" s="594" t="s">
        <v>51</v>
      </c>
      <c r="F38" s="338" t="e">
        <f>ROUND(SUM(#REF!),2)</f>
        <v>#REF!</v>
      </c>
      <c r="G38" s="595"/>
      <c r="H38" s="595"/>
      <c r="I38" s="339">
        <v>0</v>
      </c>
      <c r="J38" s="338">
        <v>0</v>
      </c>
    </row>
    <row r="39" spans="2:10" s="320" customFormat="1" ht="6.9" customHeight="1" hidden="1">
      <c r="B39" s="321"/>
      <c r="C39" s="595"/>
      <c r="D39" s="595"/>
      <c r="E39" s="595"/>
      <c r="F39" s="595"/>
      <c r="G39" s="595"/>
      <c r="H39" s="595"/>
      <c r="I39" s="323"/>
      <c r="J39" s="595"/>
    </row>
    <row r="40" spans="2:10" s="320" customFormat="1" ht="25.35" customHeight="1" hidden="1">
      <c r="B40" s="321"/>
      <c r="C40" s="340"/>
      <c r="D40" s="341" t="s">
        <v>52</v>
      </c>
      <c r="E40" s="342"/>
      <c r="F40" s="342"/>
      <c r="G40" s="343" t="s">
        <v>53</v>
      </c>
      <c r="H40" s="344" t="s">
        <v>54</v>
      </c>
      <c r="I40" s="345"/>
      <c r="J40" s="346" t="e">
        <f>SUM(J31:J38)</f>
        <v>#REF!</v>
      </c>
    </row>
    <row r="41" spans="2:10" s="320" customFormat="1" ht="14.4" customHeight="1" hidden="1">
      <c r="B41" s="347"/>
      <c r="C41" s="348"/>
      <c r="D41" s="348"/>
      <c r="E41" s="348"/>
      <c r="F41" s="348"/>
      <c r="G41" s="348"/>
      <c r="H41" s="348"/>
      <c r="I41" s="349"/>
      <c r="J41" s="348"/>
    </row>
    <row r="42" spans="2:10" ht="13.5" hidden="1">
      <c r="B42" s="310"/>
      <c r="C42" s="311"/>
      <c r="D42" s="311"/>
      <c r="E42" s="311"/>
      <c r="F42" s="311"/>
      <c r="G42" s="311"/>
      <c r="H42" s="311"/>
      <c r="I42" s="312"/>
      <c r="J42" s="311"/>
    </row>
    <row r="43" spans="2:10" ht="13.5" hidden="1">
      <c r="B43" s="310"/>
      <c r="C43" s="311"/>
      <c r="D43" s="311"/>
      <c r="E43" s="311"/>
      <c r="F43" s="311"/>
      <c r="G43" s="311"/>
      <c r="H43" s="311"/>
      <c r="I43" s="312"/>
      <c r="J43" s="311"/>
    </row>
    <row r="44" spans="2:10" ht="13.5" hidden="1">
      <c r="B44" s="310"/>
      <c r="C44" s="311"/>
      <c r="D44" s="311"/>
      <c r="E44" s="311"/>
      <c r="F44" s="311"/>
      <c r="G44" s="311"/>
      <c r="H44" s="311"/>
      <c r="I44" s="312"/>
      <c r="J44" s="311"/>
    </row>
    <row r="45" spans="2:10" s="320" customFormat="1" ht="6.9" customHeight="1" hidden="1">
      <c r="B45" s="350"/>
      <c r="C45" s="351"/>
      <c r="D45" s="351"/>
      <c r="E45" s="351"/>
      <c r="F45" s="351"/>
      <c r="G45" s="351"/>
      <c r="H45" s="351"/>
      <c r="I45" s="352"/>
      <c r="J45" s="351"/>
    </row>
    <row r="46" spans="2:10" s="320" customFormat="1" ht="36.9" customHeight="1" hidden="1">
      <c r="B46" s="321"/>
      <c r="C46" s="318" t="s">
        <v>151</v>
      </c>
      <c r="D46" s="595"/>
      <c r="E46" s="595"/>
      <c r="F46" s="595"/>
      <c r="G46" s="595"/>
      <c r="H46" s="595"/>
      <c r="I46" s="323"/>
      <c r="J46" s="595"/>
    </row>
    <row r="47" spans="2:10" s="320" customFormat="1" ht="6.9" customHeight="1" hidden="1">
      <c r="B47" s="321"/>
      <c r="C47" s="595"/>
      <c r="D47" s="595"/>
      <c r="E47" s="595"/>
      <c r="F47" s="595"/>
      <c r="G47" s="595"/>
      <c r="H47" s="595"/>
      <c r="I47" s="323"/>
      <c r="J47" s="595"/>
    </row>
    <row r="48" spans="2:10" s="320" customFormat="1" ht="14.4" customHeight="1" hidden="1">
      <c r="B48" s="321"/>
      <c r="C48" s="319" t="s">
        <v>16</v>
      </c>
      <c r="D48" s="595"/>
      <c r="E48" s="595"/>
      <c r="F48" s="595"/>
      <c r="G48" s="595"/>
      <c r="H48" s="595"/>
      <c r="I48" s="323"/>
      <c r="J48" s="595"/>
    </row>
    <row r="49" spans="2:10" s="320" customFormat="1" ht="22.5" customHeight="1" hidden="1">
      <c r="B49" s="321"/>
      <c r="C49" s="595"/>
      <c r="D49" s="595"/>
      <c r="E49" s="785" t="e">
        <f>E7</f>
        <v>#REF!</v>
      </c>
      <c r="F49" s="778"/>
      <c r="G49" s="778"/>
      <c r="H49" s="778"/>
      <c r="I49" s="323"/>
      <c r="J49" s="595"/>
    </row>
    <row r="50" spans="2:10" ht="13.2" hidden="1">
      <c r="B50" s="316"/>
      <c r="C50" s="319" t="s">
        <v>104</v>
      </c>
      <c r="D50" s="596"/>
      <c r="E50" s="596"/>
      <c r="F50" s="596"/>
      <c r="G50" s="596"/>
      <c r="H50" s="596"/>
      <c r="I50" s="312"/>
      <c r="J50" s="596"/>
    </row>
    <row r="51" spans="2:10" ht="22.5" customHeight="1" hidden="1">
      <c r="B51" s="316"/>
      <c r="C51" s="596"/>
      <c r="D51" s="596"/>
      <c r="E51" s="785" t="s">
        <v>106</v>
      </c>
      <c r="F51" s="786"/>
      <c r="G51" s="786"/>
      <c r="H51" s="786"/>
      <c r="I51" s="312"/>
      <c r="J51" s="596"/>
    </row>
    <row r="52" spans="2:10" ht="13.2" hidden="1">
      <c r="B52" s="316"/>
      <c r="C52" s="319" t="s">
        <v>108</v>
      </c>
      <c r="D52" s="596"/>
      <c r="E52" s="596"/>
      <c r="F52" s="596"/>
      <c r="G52" s="596"/>
      <c r="H52" s="596"/>
      <c r="I52" s="312"/>
      <c r="J52" s="596"/>
    </row>
    <row r="53" spans="2:10" s="320" customFormat="1" ht="22.5" customHeight="1" hidden="1">
      <c r="B53" s="321"/>
      <c r="C53" s="595"/>
      <c r="D53" s="595"/>
      <c r="E53" s="777" t="s">
        <v>3027</v>
      </c>
      <c r="F53" s="778"/>
      <c r="G53" s="778"/>
      <c r="H53" s="778"/>
      <c r="I53" s="323"/>
      <c r="J53" s="595"/>
    </row>
    <row r="54" spans="2:10" s="320" customFormat="1" ht="14.4" customHeight="1" hidden="1">
      <c r="B54" s="321"/>
      <c r="C54" s="319" t="s">
        <v>112</v>
      </c>
      <c r="D54" s="595"/>
      <c r="E54" s="595"/>
      <c r="F54" s="595"/>
      <c r="G54" s="595"/>
      <c r="H54" s="595"/>
      <c r="I54" s="323"/>
      <c r="J54" s="595"/>
    </row>
    <row r="55" spans="2:10" s="320" customFormat="1" ht="23.25" customHeight="1" hidden="1">
      <c r="B55" s="321"/>
      <c r="C55" s="595"/>
      <c r="D55" s="595"/>
      <c r="E55" s="779" t="str">
        <f>E13</f>
        <v>SO 40.11 - Retenční nádrž RN1D - stavební část</v>
      </c>
      <c r="F55" s="778"/>
      <c r="G55" s="778"/>
      <c r="H55" s="778"/>
      <c r="I55" s="323"/>
      <c r="J55" s="595"/>
    </row>
    <row r="56" spans="2:10" s="320" customFormat="1" ht="6.9" customHeight="1" hidden="1">
      <c r="B56" s="321"/>
      <c r="C56" s="595"/>
      <c r="D56" s="595"/>
      <c r="E56" s="595"/>
      <c r="F56" s="595"/>
      <c r="G56" s="595"/>
      <c r="H56" s="595"/>
      <c r="I56" s="323"/>
      <c r="J56" s="595"/>
    </row>
    <row r="57" spans="2:10" s="320" customFormat="1" ht="18" customHeight="1" hidden="1">
      <c r="B57" s="321"/>
      <c r="C57" s="319" t="s">
        <v>24</v>
      </c>
      <c r="D57" s="595"/>
      <c r="E57" s="595"/>
      <c r="F57" s="324" t="str">
        <f>F16</f>
        <v>HRANICE - DRAHOTUŠE</v>
      </c>
      <c r="G57" s="595"/>
      <c r="H57" s="595"/>
      <c r="I57" s="325" t="s">
        <v>26</v>
      </c>
      <c r="J57" s="326" t="str">
        <f>IF(J16="","",J16)</f>
        <v>6.4.2016</v>
      </c>
    </row>
    <row r="58" spans="2:10" s="320" customFormat="1" ht="6.9" customHeight="1" hidden="1">
      <c r="B58" s="321"/>
      <c r="C58" s="595"/>
      <c r="D58" s="595"/>
      <c r="E58" s="595"/>
      <c r="F58" s="595"/>
      <c r="G58" s="595"/>
      <c r="H58" s="595"/>
      <c r="I58" s="323"/>
      <c r="J58" s="595"/>
    </row>
    <row r="59" spans="2:10" s="320" customFormat="1" ht="13.2" hidden="1">
      <c r="B59" s="321"/>
      <c r="C59" s="319" t="s">
        <v>32</v>
      </c>
      <c r="D59" s="595"/>
      <c r="E59" s="595"/>
      <c r="F59" s="324" t="str">
        <f>E19</f>
        <v>VODOVODY A KANALIZACE PŘEROV a.s.</v>
      </c>
      <c r="G59" s="595"/>
      <c r="H59" s="595"/>
      <c r="I59" s="325" t="s">
        <v>38</v>
      </c>
      <c r="J59" s="324" t="str">
        <f>E25</f>
        <v>JV PROJEKT VH s.r.o., BRNO</v>
      </c>
    </row>
    <row r="60" spans="2:10" s="320" customFormat="1" ht="14.4" customHeight="1" hidden="1">
      <c r="B60" s="321"/>
      <c r="C60" s="319" t="s">
        <v>37</v>
      </c>
      <c r="D60" s="595"/>
      <c r="E60" s="595"/>
      <c r="F60" s="324" t="e">
        <f>IF(E22="","",E22)</f>
        <v>#REF!</v>
      </c>
      <c r="G60" s="595"/>
      <c r="H60" s="595"/>
      <c r="I60" s="323"/>
      <c r="J60" s="595"/>
    </row>
    <row r="61" spans="2:10" s="320" customFormat="1" ht="10.35" customHeight="1" hidden="1">
      <c r="B61" s="321"/>
      <c r="C61" s="595"/>
      <c r="D61" s="595"/>
      <c r="E61" s="595"/>
      <c r="F61" s="595"/>
      <c r="G61" s="595"/>
      <c r="H61" s="595"/>
      <c r="I61" s="323"/>
      <c r="J61" s="595"/>
    </row>
    <row r="62" spans="2:10" s="320" customFormat="1" ht="29.25" customHeight="1" hidden="1">
      <c r="B62" s="321"/>
      <c r="C62" s="353" t="s">
        <v>169</v>
      </c>
      <c r="D62" s="340"/>
      <c r="E62" s="340"/>
      <c r="F62" s="340"/>
      <c r="G62" s="340"/>
      <c r="H62" s="340"/>
      <c r="I62" s="354"/>
      <c r="J62" s="355" t="s">
        <v>170</v>
      </c>
    </row>
    <row r="63" spans="2:10" s="320" customFormat="1" ht="10.35" customHeight="1" hidden="1">
      <c r="B63" s="321"/>
      <c r="C63" s="595"/>
      <c r="D63" s="595"/>
      <c r="E63" s="595"/>
      <c r="F63" s="595"/>
      <c r="G63" s="595"/>
      <c r="H63" s="595"/>
      <c r="I63" s="323"/>
      <c r="J63" s="595"/>
    </row>
    <row r="64" spans="2:10" s="320" customFormat="1" ht="29.25" customHeight="1" hidden="1">
      <c r="B64" s="321"/>
      <c r="C64" s="356" t="s">
        <v>172</v>
      </c>
      <c r="D64" s="595"/>
      <c r="E64" s="595"/>
      <c r="F64" s="595"/>
      <c r="G64" s="595"/>
      <c r="H64" s="595"/>
      <c r="I64" s="323"/>
      <c r="J64" s="334">
        <f>J107</f>
        <v>12829507.730000002</v>
      </c>
    </row>
    <row r="65" spans="2:10" s="363" customFormat="1" ht="24.9" customHeight="1" hidden="1">
      <c r="B65" s="357"/>
      <c r="C65" s="358"/>
      <c r="D65" s="359" t="s">
        <v>174</v>
      </c>
      <c r="E65" s="360"/>
      <c r="F65" s="360"/>
      <c r="G65" s="360"/>
      <c r="H65" s="360"/>
      <c r="I65" s="361"/>
      <c r="J65" s="362">
        <f>J108</f>
        <v>12752975.940000001</v>
      </c>
    </row>
    <row r="66" spans="2:10" s="370" customFormat="1" ht="19.95" customHeight="1" hidden="1">
      <c r="B66" s="364"/>
      <c r="C66" s="365"/>
      <c r="D66" s="366" t="s">
        <v>176</v>
      </c>
      <c r="E66" s="367"/>
      <c r="F66" s="367"/>
      <c r="G66" s="367"/>
      <c r="H66" s="367"/>
      <c r="I66" s="368"/>
      <c r="J66" s="369">
        <f>J109</f>
        <v>7243721.460000002</v>
      </c>
    </row>
    <row r="67" spans="2:10" s="370" customFormat="1" ht="14.85" customHeight="1" hidden="1">
      <c r="B67" s="364"/>
      <c r="C67" s="365"/>
      <c r="D67" s="366" t="s">
        <v>178</v>
      </c>
      <c r="E67" s="367"/>
      <c r="F67" s="367"/>
      <c r="G67" s="367"/>
      <c r="H67" s="367"/>
      <c r="I67" s="368"/>
      <c r="J67" s="369">
        <f>J110</f>
        <v>333077.97</v>
      </c>
    </row>
    <row r="68" spans="2:10" s="370" customFormat="1" ht="14.85" customHeight="1" hidden="1">
      <c r="B68" s="364"/>
      <c r="C68" s="365"/>
      <c r="D68" s="366" t="s">
        <v>180</v>
      </c>
      <c r="E68" s="367"/>
      <c r="F68" s="367"/>
      <c r="G68" s="367"/>
      <c r="H68" s="367"/>
      <c r="I68" s="368"/>
      <c r="J68" s="369">
        <f>J280</f>
        <v>711345.3600000002</v>
      </c>
    </row>
    <row r="69" spans="2:10" s="370" customFormat="1" ht="14.85" customHeight="1" hidden="1">
      <c r="B69" s="364"/>
      <c r="C69" s="365"/>
      <c r="D69" s="366" t="s">
        <v>182</v>
      </c>
      <c r="E69" s="367"/>
      <c r="F69" s="367"/>
      <c r="G69" s="367"/>
      <c r="H69" s="367"/>
      <c r="I69" s="368"/>
      <c r="J69" s="369">
        <f>J567</f>
        <v>6199298.130000002</v>
      </c>
    </row>
    <row r="70" spans="2:10" s="370" customFormat="1" ht="19.95" customHeight="1" hidden="1">
      <c r="B70" s="364"/>
      <c r="C70" s="365"/>
      <c r="D70" s="366" t="s">
        <v>184</v>
      </c>
      <c r="E70" s="367"/>
      <c r="F70" s="367"/>
      <c r="G70" s="367"/>
      <c r="H70" s="367"/>
      <c r="I70" s="368"/>
      <c r="J70" s="369">
        <f>J782</f>
        <v>722195.54</v>
      </c>
    </row>
    <row r="71" spans="2:10" s="370" customFormat="1" ht="19.95" customHeight="1" hidden="1">
      <c r="B71" s="364"/>
      <c r="C71" s="365"/>
      <c r="D71" s="366" t="s">
        <v>186</v>
      </c>
      <c r="E71" s="367"/>
      <c r="F71" s="367"/>
      <c r="G71" s="367"/>
      <c r="H71" s="367"/>
      <c r="I71" s="368"/>
      <c r="J71" s="369">
        <f>J838</f>
        <v>2490144.1700000004</v>
      </c>
    </row>
    <row r="72" spans="2:10" s="370" customFormat="1" ht="19.95" customHeight="1" hidden="1">
      <c r="B72" s="364"/>
      <c r="C72" s="365"/>
      <c r="D72" s="366" t="s">
        <v>188</v>
      </c>
      <c r="E72" s="367"/>
      <c r="F72" s="367"/>
      <c r="G72" s="367"/>
      <c r="H72" s="367"/>
      <c r="I72" s="368"/>
      <c r="J72" s="369">
        <f>J990</f>
        <v>406356.54000000004</v>
      </c>
    </row>
    <row r="73" spans="2:10" s="370" customFormat="1" ht="19.95" customHeight="1" hidden="1">
      <c r="B73" s="364"/>
      <c r="C73" s="365"/>
      <c r="D73" s="366" t="s">
        <v>190</v>
      </c>
      <c r="E73" s="367"/>
      <c r="F73" s="367"/>
      <c r="G73" s="367"/>
      <c r="H73" s="367"/>
      <c r="I73" s="368"/>
      <c r="J73" s="369">
        <f>J1108</f>
        <v>303150.89999999997</v>
      </c>
    </row>
    <row r="74" spans="2:10" s="370" customFormat="1" ht="19.95" customHeight="1" hidden="1">
      <c r="B74" s="364"/>
      <c r="C74" s="365"/>
      <c r="D74" s="366" t="s">
        <v>192</v>
      </c>
      <c r="E74" s="367"/>
      <c r="F74" s="367"/>
      <c r="G74" s="367"/>
      <c r="H74" s="367"/>
      <c r="I74" s="368"/>
      <c r="J74" s="369">
        <f>J1167</f>
        <v>2508</v>
      </c>
    </row>
    <row r="75" spans="2:10" s="370" customFormat="1" ht="19.95" customHeight="1" hidden="1">
      <c r="B75" s="364"/>
      <c r="C75" s="365"/>
      <c r="D75" s="366" t="s">
        <v>194</v>
      </c>
      <c r="E75" s="367"/>
      <c r="F75" s="367"/>
      <c r="G75" s="367"/>
      <c r="H75" s="367"/>
      <c r="I75" s="368"/>
      <c r="J75" s="369">
        <f>J1171</f>
        <v>1365810.4000000001</v>
      </c>
    </row>
    <row r="76" spans="2:10" s="370" customFormat="1" ht="19.95" customHeight="1" hidden="1">
      <c r="B76" s="364"/>
      <c r="C76" s="365"/>
      <c r="D76" s="366" t="s">
        <v>196</v>
      </c>
      <c r="E76" s="367"/>
      <c r="F76" s="367"/>
      <c r="G76" s="367"/>
      <c r="H76" s="367"/>
      <c r="I76" s="368"/>
      <c r="J76" s="369">
        <f>J1414</f>
        <v>167808.61999999994</v>
      </c>
    </row>
    <row r="77" spans="2:10" s="370" customFormat="1" ht="19.95" customHeight="1" hidden="1">
      <c r="B77" s="364"/>
      <c r="C77" s="365"/>
      <c r="D77" s="366" t="s">
        <v>198</v>
      </c>
      <c r="E77" s="367"/>
      <c r="F77" s="367"/>
      <c r="G77" s="367"/>
      <c r="H77" s="367"/>
      <c r="I77" s="368"/>
      <c r="J77" s="369">
        <f>J1460</f>
        <v>51280.31</v>
      </c>
    </row>
    <row r="78" spans="2:10" s="363" customFormat="1" ht="24.9" customHeight="1" hidden="1">
      <c r="B78" s="357"/>
      <c r="C78" s="358"/>
      <c r="D78" s="359" t="s">
        <v>200</v>
      </c>
      <c r="E78" s="360"/>
      <c r="F78" s="360"/>
      <c r="G78" s="360"/>
      <c r="H78" s="360"/>
      <c r="I78" s="361"/>
      <c r="J78" s="362">
        <f>J1462</f>
        <v>30131.24</v>
      </c>
    </row>
    <row r="79" spans="2:10" s="370" customFormat="1" ht="19.95" customHeight="1" hidden="1">
      <c r="B79" s="364"/>
      <c r="C79" s="365"/>
      <c r="D79" s="366" t="s">
        <v>202</v>
      </c>
      <c r="E79" s="367"/>
      <c r="F79" s="367"/>
      <c r="G79" s="367"/>
      <c r="H79" s="367"/>
      <c r="I79" s="368"/>
      <c r="J79" s="369">
        <f>J1463</f>
        <v>28292.04</v>
      </c>
    </row>
    <row r="80" spans="2:10" s="370" customFormat="1" ht="19.95" customHeight="1" hidden="1">
      <c r="B80" s="364"/>
      <c r="C80" s="365"/>
      <c r="D80" s="366" t="s">
        <v>204</v>
      </c>
      <c r="E80" s="367"/>
      <c r="F80" s="367"/>
      <c r="G80" s="367"/>
      <c r="H80" s="367"/>
      <c r="I80" s="368"/>
      <c r="J80" s="369">
        <f>J1489</f>
        <v>1839.2</v>
      </c>
    </row>
    <row r="81" spans="2:10" s="363" customFormat="1" ht="24.9" customHeight="1" hidden="1">
      <c r="B81" s="357"/>
      <c r="C81" s="358"/>
      <c r="D81" s="359" t="s">
        <v>205</v>
      </c>
      <c r="E81" s="360"/>
      <c r="F81" s="360"/>
      <c r="G81" s="360"/>
      <c r="H81" s="360"/>
      <c r="I81" s="361"/>
      <c r="J81" s="362">
        <f>J1491</f>
        <v>46400.549999999996</v>
      </c>
    </row>
    <row r="82" spans="2:10" s="370" customFormat="1" ht="19.95" customHeight="1" hidden="1">
      <c r="B82" s="364"/>
      <c r="C82" s="365"/>
      <c r="D82" s="366" t="s">
        <v>206</v>
      </c>
      <c r="E82" s="367"/>
      <c r="F82" s="367"/>
      <c r="G82" s="367"/>
      <c r="H82" s="367"/>
      <c r="I82" s="368"/>
      <c r="J82" s="369">
        <f>J1492</f>
        <v>44136.6</v>
      </c>
    </row>
    <row r="83" spans="2:10" s="370" customFormat="1" ht="19.95" customHeight="1" hidden="1">
      <c r="B83" s="364"/>
      <c r="C83" s="365"/>
      <c r="D83" s="366" t="s">
        <v>207</v>
      </c>
      <c r="E83" s="367"/>
      <c r="F83" s="367"/>
      <c r="G83" s="367"/>
      <c r="H83" s="367"/>
      <c r="I83" s="368"/>
      <c r="J83" s="369">
        <f>J1494</f>
        <v>2263.9500000000003</v>
      </c>
    </row>
    <row r="84" spans="2:10" s="320" customFormat="1" ht="21.75" customHeight="1" hidden="1">
      <c r="B84" s="321"/>
      <c r="C84" s="595"/>
      <c r="D84" s="595"/>
      <c r="E84" s="595"/>
      <c r="F84" s="595"/>
      <c r="G84" s="595"/>
      <c r="H84" s="595"/>
      <c r="I84" s="323"/>
      <c r="J84" s="595"/>
    </row>
    <row r="85" spans="2:10" s="320" customFormat="1" ht="6.9" customHeight="1" hidden="1">
      <c r="B85" s="347"/>
      <c r="C85" s="348"/>
      <c r="D85" s="348"/>
      <c r="E85" s="348"/>
      <c r="F85" s="348"/>
      <c r="G85" s="348"/>
      <c r="H85" s="348"/>
      <c r="I85" s="349"/>
      <c r="J85" s="348"/>
    </row>
    <row r="86" spans="2:10" ht="13.5" hidden="1">
      <c r="B86" s="310"/>
      <c r="C86" s="311"/>
      <c r="D86" s="311"/>
      <c r="E86" s="311"/>
      <c r="F86" s="311"/>
      <c r="G86" s="311"/>
      <c r="H86" s="311"/>
      <c r="I86" s="312"/>
      <c r="J86" s="311"/>
    </row>
    <row r="87" spans="2:10" ht="13.5" hidden="1">
      <c r="B87" s="310"/>
      <c r="C87" s="311"/>
      <c r="D87" s="311"/>
      <c r="E87" s="311"/>
      <c r="F87" s="311"/>
      <c r="G87" s="311"/>
      <c r="H87" s="311"/>
      <c r="I87" s="312"/>
      <c r="J87" s="311"/>
    </row>
    <row r="88" spans="2:10" ht="13.5" hidden="1">
      <c r="B88" s="310"/>
      <c r="C88" s="311"/>
      <c r="D88" s="311"/>
      <c r="E88" s="311"/>
      <c r="F88" s="311"/>
      <c r="G88" s="311"/>
      <c r="H88" s="311"/>
      <c r="I88" s="312"/>
      <c r="J88" s="311"/>
    </row>
    <row r="89" spans="2:10" s="320" customFormat="1" ht="6.9" customHeight="1">
      <c r="B89" s="371"/>
      <c r="C89" s="372"/>
      <c r="D89" s="372"/>
      <c r="E89" s="372"/>
      <c r="F89" s="372"/>
      <c r="G89" s="372"/>
      <c r="H89" s="372"/>
      <c r="I89" s="352"/>
      <c r="J89" s="372"/>
    </row>
    <row r="90" spans="2:10" s="320" customFormat="1" ht="36.9" customHeight="1">
      <c r="B90" s="321"/>
      <c r="C90" s="270" t="s">
        <v>3852</v>
      </c>
      <c r="D90" s="595"/>
      <c r="E90" s="595"/>
      <c r="F90" s="595"/>
      <c r="G90" s="595"/>
      <c r="H90" s="595"/>
      <c r="I90" s="323"/>
      <c r="J90" s="595"/>
    </row>
    <row r="91" spans="2:10" s="320" customFormat="1" ht="6.9" customHeight="1">
      <c r="B91" s="321"/>
      <c r="C91" s="595"/>
      <c r="D91" s="595"/>
      <c r="E91" s="595"/>
      <c r="F91" s="595"/>
      <c r="G91" s="595"/>
      <c r="H91" s="595"/>
      <c r="I91" s="323"/>
      <c r="J91" s="595"/>
    </row>
    <row r="92" spans="2:10" s="320" customFormat="1" ht="14.4" customHeight="1">
      <c r="B92" s="321"/>
      <c r="C92" s="319" t="s">
        <v>16</v>
      </c>
      <c r="D92" s="595"/>
      <c r="E92" s="595"/>
      <c r="F92" s="595"/>
      <c r="G92" s="595"/>
      <c r="H92" s="595"/>
      <c r="I92" s="323"/>
      <c r="J92" s="595"/>
    </row>
    <row r="93" spans="2:10" s="320" customFormat="1" ht="22.5" customHeight="1">
      <c r="B93" s="321"/>
      <c r="C93" s="595"/>
      <c r="D93" s="595"/>
      <c r="E93" s="785" t="s">
        <v>17</v>
      </c>
      <c r="F93" s="778"/>
      <c r="G93" s="778"/>
      <c r="H93" s="778"/>
      <c r="I93" s="323"/>
      <c r="J93" s="595"/>
    </row>
    <row r="94" spans="2:10" ht="13.2">
      <c r="B94" s="316"/>
      <c r="C94" s="319" t="s">
        <v>104</v>
      </c>
      <c r="D94" s="596"/>
      <c r="E94" s="596"/>
      <c r="F94" s="596"/>
      <c r="G94" s="596"/>
      <c r="H94" s="596"/>
      <c r="I94" s="312"/>
      <c r="J94" s="596"/>
    </row>
    <row r="95" spans="2:10" ht="22.5" customHeight="1">
      <c r="B95" s="316"/>
      <c r="C95" s="596"/>
      <c r="D95" s="596"/>
      <c r="E95" s="785" t="s">
        <v>106</v>
      </c>
      <c r="F95" s="786"/>
      <c r="G95" s="786"/>
      <c r="H95" s="786"/>
      <c r="I95" s="312"/>
      <c r="J95" s="596"/>
    </row>
    <row r="96" spans="2:10" ht="13.2">
      <c r="B96" s="316"/>
      <c r="C96" s="319" t="s">
        <v>108</v>
      </c>
      <c r="D96" s="596"/>
      <c r="E96" s="596"/>
      <c r="F96" s="596"/>
      <c r="G96" s="596"/>
      <c r="H96" s="596"/>
      <c r="I96" s="312"/>
      <c r="J96" s="596"/>
    </row>
    <row r="97" spans="2:10" s="320" customFormat="1" ht="22.5" customHeight="1">
      <c r="B97" s="321"/>
      <c r="C97" s="595"/>
      <c r="D97" s="595"/>
      <c r="E97" s="777" t="s">
        <v>3027</v>
      </c>
      <c r="F97" s="778"/>
      <c r="G97" s="778"/>
      <c r="H97" s="778"/>
      <c r="I97" s="323"/>
      <c r="J97" s="595"/>
    </row>
    <row r="98" spans="2:10" s="320" customFormat="1" ht="14.4" customHeight="1">
      <c r="B98" s="321"/>
      <c r="C98" s="319" t="s">
        <v>112</v>
      </c>
      <c r="D98" s="595"/>
      <c r="E98" s="595"/>
      <c r="F98" s="595"/>
      <c r="G98" s="595"/>
      <c r="H98" s="595"/>
      <c r="I98" s="323"/>
      <c r="J98" s="595"/>
    </row>
    <row r="99" spans="2:10" s="320" customFormat="1" ht="23.25" customHeight="1">
      <c r="B99" s="321"/>
      <c r="C99" s="595"/>
      <c r="D99" s="595"/>
      <c r="E99" s="779" t="str">
        <f>E13</f>
        <v>SO 40.11 - Retenční nádrž RN1D - stavební část</v>
      </c>
      <c r="F99" s="778"/>
      <c r="G99" s="778"/>
      <c r="H99" s="778"/>
      <c r="I99" s="323"/>
      <c r="J99" s="595"/>
    </row>
    <row r="100" spans="2:10" s="320" customFormat="1" ht="6.9" customHeight="1">
      <c r="B100" s="321"/>
      <c r="C100" s="595"/>
      <c r="D100" s="595"/>
      <c r="E100" s="595"/>
      <c r="F100" s="595"/>
      <c r="G100" s="595"/>
      <c r="H100" s="595"/>
      <c r="I100" s="323"/>
      <c r="J100" s="595"/>
    </row>
    <row r="101" spans="2:10" s="320" customFormat="1" ht="18" customHeight="1">
      <c r="B101" s="321"/>
      <c r="C101" s="319" t="s">
        <v>24</v>
      </c>
      <c r="D101" s="595"/>
      <c r="E101" s="595"/>
      <c r="F101" s="324" t="str">
        <f>F16</f>
        <v>HRANICE - DRAHOTUŠE</v>
      </c>
      <c r="G101" s="595"/>
      <c r="H101" s="595"/>
      <c r="I101" s="325"/>
      <c r="J101" s="326"/>
    </row>
    <row r="102" spans="2:10" s="320" customFormat="1" ht="6.9" customHeight="1">
      <c r="B102" s="321"/>
      <c r="C102" s="595"/>
      <c r="D102" s="595"/>
      <c r="E102" s="595"/>
      <c r="F102" s="595"/>
      <c r="G102" s="595"/>
      <c r="H102" s="595"/>
      <c r="I102" s="323"/>
      <c r="J102" s="595"/>
    </row>
    <row r="103" spans="2:10" s="320" customFormat="1" ht="13.2">
      <c r="B103" s="321"/>
      <c r="C103" s="319" t="s">
        <v>32</v>
      </c>
      <c r="D103" s="595"/>
      <c r="E103" s="595"/>
      <c r="F103" s="324" t="str">
        <f>E19</f>
        <v>VODOVODY A KANALIZACE PŘEROV a.s.</v>
      </c>
      <c r="G103" s="595"/>
      <c r="H103" s="595"/>
      <c r="I103" s="325" t="s">
        <v>38</v>
      </c>
      <c r="J103" s="324" t="str">
        <f>E25</f>
        <v>JV PROJEKT VH s.r.o., BRNO</v>
      </c>
    </row>
    <row r="104" spans="2:10" s="320" customFormat="1" ht="14.4" customHeight="1">
      <c r="B104" s="321"/>
      <c r="C104" s="319" t="s">
        <v>37</v>
      </c>
      <c r="D104" s="595"/>
      <c r="E104" s="595"/>
      <c r="F104" s="324" t="s">
        <v>3769</v>
      </c>
      <c r="G104" s="595"/>
      <c r="H104" s="595"/>
      <c r="I104" s="323"/>
      <c r="J104" s="595"/>
    </row>
    <row r="105" spans="2:19" s="320" customFormat="1" ht="20.4" customHeight="1">
      <c r="B105" s="321"/>
      <c r="C105" s="595"/>
      <c r="D105" s="595"/>
      <c r="E105" s="595"/>
      <c r="F105" s="595"/>
      <c r="G105" s="595"/>
      <c r="H105" s="780" t="s">
        <v>3820</v>
      </c>
      <c r="I105" s="781"/>
      <c r="J105" s="781"/>
      <c r="K105" s="782" t="s">
        <v>3771</v>
      </c>
      <c r="L105" s="783"/>
      <c r="M105" s="784"/>
      <c r="N105" s="782" t="s">
        <v>3770</v>
      </c>
      <c r="O105" s="783"/>
      <c r="P105" s="784"/>
      <c r="Q105" s="782" t="s">
        <v>3821</v>
      </c>
      <c r="R105" s="783"/>
      <c r="S105" s="784"/>
    </row>
    <row r="106" spans="2:19" s="381" customFormat="1" ht="29.25" customHeight="1">
      <c r="B106" s="551"/>
      <c r="C106" s="552" t="s">
        <v>208</v>
      </c>
      <c r="D106" s="553" t="s">
        <v>57</v>
      </c>
      <c r="E106" s="553" t="s">
        <v>56</v>
      </c>
      <c r="F106" s="553" t="s">
        <v>209</v>
      </c>
      <c r="G106" s="553" t="s">
        <v>210</v>
      </c>
      <c r="H106" s="375" t="s">
        <v>211</v>
      </c>
      <c r="I106" s="376" t="s">
        <v>212</v>
      </c>
      <c r="J106" s="375" t="s">
        <v>170</v>
      </c>
      <c r="K106" s="378" t="s">
        <v>211</v>
      </c>
      <c r="L106" s="379" t="s">
        <v>212</v>
      </c>
      <c r="M106" s="380" t="s">
        <v>170</v>
      </c>
      <c r="N106" s="378" t="s">
        <v>211</v>
      </c>
      <c r="O106" s="379" t="s">
        <v>212</v>
      </c>
      <c r="P106" s="380" t="s">
        <v>170</v>
      </c>
      <c r="Q106" s="378" t="s">
        <v>211</v>
      </c>
      <c r="R106" s="379" t="s">
        <v>212</v>
      </c>
      <c r="S106" s="380" t="s">
        <v>170</v>
      </c>
    </row>
    <row r="107" spans="2:19" s="320" customFormat="1" ht="29.25" customHeight="1">
      <c r="B107" s="321"/>
      <c r="C107" s="382" t="s">
        <v>172</v>
      </c>
      <c r="D107" s="595"/>
      <c r="E107" s="595"/>
      <c r="F107" s="595"/>
      <c r="G107" s="595"/>
      <c r="H107" s="595"/>
      <c r="I107" s="556"/>
      <c r="J107" s="557">
        <f>J108+J1462+J1491</f>
        <v>12829507.730000002</v>
      </c>
      <c r="K107" s="321"/>
      <c r="L107" s="556"/>
      <c r="M107" s="383">
        <f>M108+M1462+M1491</f>
        <v>110069.9</v>
      </c>
      <c r="N107" s="321"/>
      <c r="O107" s="556"/>
      <c r="P107" s="383">
        <f>P108+P1462+P1491</f>
        <v>-145000.09000000003</v>
      </c>
      <c r="Q107" s="321"/>
      <c r="R107" s="556"/>
      <c r="S107" s="383">
        <f>S108+S1462+S1491</f>
        <v>12794577.540000003</v>
      </c>
    </row>
    <row r="108" spans="2:19" s="390" customFormat="1" ht="37.35" customHeight="1">
      <c r="B108" s="384"/>
      <c r="C108" s="385"/>
      <c r="D108" s="386" t="s">
        <v>71</v>
      </c>
      <c r="E108" s="387" t="s">
        <v>213</v>
      </c>
      <c r="F108" s="387" t="s">
        <v>214</v>
      </c>
      <c r="G108" s="385"/>
      <c r="H108" s="385"/>
      <c r="I108" s="388"/>
      <c r="J108" s="558">
        <f>J109+J782+J838+J990+J1108+J1167+J1171+J1414+J1460</f>
        <v>12752975.940000001</v>
      </c>
      <c r="K108" s="384"/>
      <c r="L108" s="388"/>
      <c r="M108" s="389">
        <f>M109+M782+M838+M990+M1108+M1167+M1171+M1414+M1460</f>
        <v>110069.9</v>
      </c>
      <c r="N108" s="384"/>
      <c r="O108" s="388"/>
      <c r="P108" s="389">
        <f>P109+P782+P838+P990+P1108+P1167+P1171+P1414+P1460</f>
        <v>-145000.09000000003</v>
      </c>
      <c r="Q108" s="384"/>
      <c r="R108" s="388"/>
      <c r="S108" s="389">
        <f>S109+S782+S838+S990+S1108+S1167+S1171+S1414+S1460</f>
        <v>12718045.750000002</v>
      </c>
    </row>
    <row r="109" spans="2:19" s="390" customFormat="1" ht="30" customHeight="1" outlineLevel="1">
      <c r="B109" s="384"/>
      <c r="C109" s="385"/>
      <c r="D109" s="386" t="s">
        <v>71</v>
      </c>
      <c r="E109" s="391" t="s">
        <v>23</v>
      </c>
      <c r="F109" s="391" t="s">
        <v>215</v>
      </c>
      <c r="G109" s="385"/>
      <c r="H109" s="385"/>
      <c r="I109" s="388"/>
      <c r="J109" s="560">
        <f>J110+J280+J567</f>
        <v>7243721.460000002</v>
      </c>
      <c r="K109" s="384"/>
      <c r="L109" s="388"/>
      <c r="M109" s="393">
        <f>M110+M280+M567</f>
        <v>0</v>
      </c>
      <c r="N109" s="384"/>
      <c r="O109" s="388"/>
      <c r="P109" s="393">
        <f>P110+P280+P567</f>
        <v>0</v>
      </c>
      <c r="Q109" s="384"/>
      <c r="R109" s="388"/>
      <c r="S109" s="393">
        <f>S110+S280+S567</f>
        <v>7243721.460000002</v>
      </c>
    </row>
    <row r="110" spans="2:19" s="390" customFormat="1" ht="29.85" customHeight="1" outlineLevel="1" collapsed="1">
      <c r="B110" s="384"/>
      <c r="C110" s="385"/>
      <c r="D110" s="386" t="s">
        <v>71</v>
      </c>
      <c r="E110" s="391" t="s">
        <v>216</v>
      </c>
      <c r="F110" s="391" t="s">
        <v>217</v>
      </c>
      <c r="G110" s="385"/>
      <c r="H110" s="385"/>
      <c r="I110" s="388"/>
      <c r="J110" s="560">
        <f>SUM(J111:J278)</f>
        <v>333077.97</v>
      </c>
      <c r="K110" s="384"/>
      <c r="L110" s="388"/>
      <c r="M110" s="393">
        <f>SUM(M111:M278)</f>
        <v>0</v>
      </c>
      <c r="N110" s="384"/>
      <c r="O110" s="388"/>
      <c r="P110" s="393">
        <f>SUM(P111:P278)</f>
        <v>0</v>
      </c>
      <c r="Q110" s="384"/>
      <c r="R110" s="388"/>
      <c r="S110" s="393">
        <f>SUM(S111:S278)</f>
        <v>333077.97</v>
      </c>
    </row>
    <row r="111" spans="2:19" s="320" customFormat="1" ht="31.5" customHeight="1" hidden="1" outlineLevel="2" collapsed="1">
      <c r="B111" s="321"/>
      <c r="C111" s="394" t="s">
        <v>23</v>
      </c>
      <c r="D111" s="394" t="s">
        <v>218</v>
      </c>
      <c r="E111" s="461" t="s">
        <v>3052</v>
      </c>
      <c r="F111" s="479" t="s">
        <v>3053</v>
      </c>
      <c r="G111" s="397" t="s">
        <v>265</v>
      </c>
      <c r="H111" s="398">
        <v>30</v>
      </c>
      <c r="I111" s="399">
        <v>111.5</v>
      </c>
      <c r="J111" s="613">
        <f>ROUND(I111*H111,2)</f>
        <v>3345</v>
      </c>
      <c r="K111" s="401"/>
      <c r="L111" s="399">
        <v>111.5</v>
      </c>
      <c r="M111" s="400">
        <f>ROUND(L111*K111,2)</f>
        <v>0</v>
      </c>
      <c r="N111" s="401"/>
      <c r="O111" s="399">
        <v>111.5</v>
      </c>
      <c r="P111" s="400">
        <f>ROUND(O111*N111,2)</f>
        <v>0</v>
      </c>
      <c r="Q111" s="401">
        <f>H111+K111+N111</f>
        <v>30</v>
      </c>
      <c r="R111" s="399">
        <v>111.5</v>
      </c>
      <c r="S111" s="400">
        <f>ROUND(R111*Q111,2)</f>
        <v>3345</v>
      </c>
    </row>
    <row r="112" spans="2:19" s="420" customFormat="1" ht="13.5" hidden="1" outlineLevel="3">
      <c r="B112" s="412"/>
      <c r="C112" s="413"/>
      <c r="D112" s="404" t="s">
        <v>223</v>
      </c>
      <c r="E112" s="462" t="s">
        <v>34</v>
      </c>
      <c r="F112" s="480" t="s">
        <v>3054</v>
      </c>
      <c r="G112" s="413"/>
      <c r="H112" s="416">
        <v>30</v>
      </c>
      <c r="I112" s="417" t="s">
        <v>34</v>
      </c>
      <c r="J112" s="413"/>
      <c r="K112" s="419"/>
      <c r="L112" s="417" t="s">
        <v>34</v>
      </c>
      <c r="M112" s="418"/>
      <c r="N112" s="419"/>
      <c r="O112" s="417" t="s">
        <v>34</v>
      </c>
      <c r="P112" s="418"/>
      <c r="Q112" s="401">
        <f aca="true" t="shared" si="0" ref="Q112:Q117">H112+K112+N112</f>
        <v>30</v>
      </c>
      <c r="R112" s="417" t="s">
        <v>34</v>
      </c>
      <c r="S112" s="418"/>
    </row>
    <row r="113" spans="2:19" s="445" customFormat="1" ht="13.5" hidden="1" outlineLevel="3">
      <c r="B113" s="444"/>
      <c r="C113" s="446"/>
      <c r="D113" s="404" t="s">
        <v>223</v>
      </c>
      <c r="E113" s="463" t="s">
        <v>3030</v>
      </c>
      <c r="F113" s="564" t="s">
        <v>238</v>
      </c>
      <c r="G113" s="446"/>
      <c r="H113" s="449">
        <v>30</v>
      </c>
      <c r="I113" s="450" t="s">
        <v>34</v>
      </c>
      <c r="J113" s="446"/>
      <c r="K113" s="452"/>
      <c r="L113" s="450" t="s">
        <v>34</v>
      </c>
      <c r="M113" s="451"/>
      <c r="N113" s="452"/>
      <c r="O113" s="450" t="s">
        <v>34</v>
      </c>
      <c r="P113" s="451"/>
      <c r="Q113" s="401">
        <f t="shared" si="0"/>
        <v>30</v>
      </c>
      <c r="R113" s="450" t="s">
        <v>34</v>
      </c>
      <c r="S113" s="451"/>
    </row>
    <row r="114" spans="2:19" s="320" customFormat="1" ht="22.5" customHeight="1" hidden="1" outlineLevel="2" collapsed="1">
      <c r="B114" s="321"/>
      <c r="C114" s="394" t="s">
        <v>79</v>
      </c>
      <c r="D114" s="394" t="s">
        <v>218</v>
      </c>
      <c r="E114" s="461" t="s">
        <v>3055</v>
      </c>
      <c r="F114" s="479" t="s">
        <v>3056</v>
      </c>
      <c r="G114" s="397" t="s">
        <v>1005</v>
      </c>
      <c r="H114" s="398">
        <v>1</v>
      </c>
      <c r="I114" s="399">
        <v>1114.6</v>
      </c>
      <c r="J114" s="613">
        <f>ROUND(I114*H114,2)</f>
        <v>1114.6</v>
      </c>
      <c r="K114" s="401"/>
      <c r="L114" s="399">
        <v>1114.6</v>
      </c>
      <c r="M114" s="400">
        <f>ROUND(L114*K114,2)</f>
        <v>0</v>
      </c>
      <c r="N114" s="401"/>
      <c r="O114" s="399">
        <v>1114.6</v>
      </c>
      <c r="P114" s="400">
        <f>ROUND(O114*N114,2)</f>
        <v>0</v>
      </c>
      <c r="Q114" s="401">
        <f t="shared" si="0"/>
        <v>1</v>
      </c>
      <c r="R114" s="399">
        <v>1114.6</v>
      </c>
      <c r="S114" s="400">
        <f>ROUND(R114*Q114,2)</f>
        <v>1114.6</v>
      </c>
    </row>
    <row r="115" spans="2:19" s="420" customFormat="1" ht="13.5" hidden="1" outlineLevel="3">
      <c r="B115" s="412"/>
      <c r="C115" s="413"/>
      <c r="D115" s="404" t="s">
        <v>223</v>
      </c>
      <c r="E115" s="462" t="s">
        <v>34</v>
      </c>
      <c r="F115" s="480" t="s">
        <v>23</v>
      </c>
      <c r="G115" s="413"/>
      <c r="H115" s="416">
        <v>1</v>
      </c>
      <c r="I115" s="417" t="s">
        <v>34</v>
      </c>
      <c r="J115" s="413"/>
      <c r="K115" s="419"/>
      <c r="L115" s="417" t="s">
        <v>34</v>
      </c>
      <c r="M115" s="418"/>
      <c r="N115" s="419"/>
      <c r="O115" s="417" t="s">
        <v>34</v>
      </c>
      <c r="P115" s="418"/>
      <c r="Q115" s="401">
        <f t="shared" si="0"/>
        <v>1</v>
      </c>
      <c r="R115" s="417" t="s">
        <v>34</v>
      </c>
      <c r="S115" s="418"/>
    </row>
    <row r="116" spans="2:19" s="445" customFormat="1" ht="13.5" hidden="1" outlineLevel="3">
      <c r="B116" s="444"/>
      <c r="C116" s="446"/>
      <c r="D116" s="404" t="s">
        <v>223</v>
      </c>
      <c r="E116" s="463" t="s">
        <v>3037</v>
      </c>
      <c r="F116" s="564" t="s">
        <v>238</v>
      </c>
      <c r="G116" s="446"/>
      <c r="H116" s="449">
        <v>1</v>
      </c>
      <c r="I116" s="450" t="s">
        <v>34</v>
      </c>
      <c r="J116" s="446"/>
      <c r="K116" s="452"/>
      <c r="L116" s="450" t="s">
        <v>34</v>
      </c>
      <c r="M116" s="451"/>
      <c r="N116" s="452"/>
      <c r="O116" s="450" t="s">
        <v>34</v>
      </c>
      <c r="P116" s="451"/>
      <c r="Q116" s="401">
        <f t="shared" si="0"/>
        <v>1</v>
      </c>
      <c r="R116" s="450" t="s">
        <v>34</v>
      </c>
      <c r="S116" s="451"/>
    </row>
    <row r="117" spans="2:19" s="320" customFormat="1" ht="22.5" customHeight="1" hidden="1" outlineLevel="2" collapsed="1">
      <c r="B117" s="321"/>
      <c r="C117" s="394" t="s">
        <v>83</v>
      </c>
      <c r="D117" s="394" t="s">
        <v>218</v>
      </c>
      <c r="E117" s="461" t="s">
        <v>3057</v>
      </c>
      <c r="F117" s="479" t="s">
        <v>3058</v>
      </c>
      <c r="G117" s="397" t="s">
        <v>1005</v>
      </c>
      <c r="H117" s="398">
        <v>5</v>
      </c>
      <c r="I117" s="399">
        <v>1393.2</v>
      </c>
      <c r="J117" s="613">
        <f>ROUND(I117*H117,2)</f>
        <v>6966</v>
      </c>
      <c r="K117" s="401"/>
      <c r="L117" s="399">
        <v>1393.2</v>
      </c>
      <c r="M117" s="400">
        <f>ROUND(L117*K117,2)</f>
        <v>0</v>
      </c>
      <c r="N117" s="401"/>
      <c r="O117" s="399">
        <v>1393.2</v>
      </c>
      <c r="P117" s="400">
        <f>ROUND(O117*N117,2)</f>
        <v>0</v>
      </c>
      <c r="Q117" s="401">
        <f t="shared" si="0"/>
        <v>5</v>
      </c>
      <c r="R117" s="399">
        <v>1393.2</v>
      </c>
      <c r="S117" s="400">
        <f>ROUND(R117*Q117,2)</f>
        <v>6966</v>
      </c>
    </row>
    <row r="118" spans="2:19" s="420" customFormat="1" ht="13.5" hidden="1" outlineLevel="3">
      <c r="B118" s="412"/>
      <c r="C118" s="413"/>
      <c r="D118" s="404" t="s">
        <v>223</v>
      </c>
      <c r="E118" s="462" t="s">
        <v>34</v>
      </c>
      <c r="F118" s="480" t="s">
        <v>243</v>
      </c>
      <c r="G118" s="413"/>
      <c r="H118" s="416">
        <v>5</v>
      </c>
      <c r="I118" s="417" t="s">
        <v>34</v>
      </c>
      <c r="J118" s="413"/>
      <c r="K118" s="419"/>
      <c r="L118" s="417" t="s">
        <v>34</v>
      </c>
      <c r="M118" s="418"/>
      <c r="N118" s="419"/>
      <c r="O118" s="417" t="s">
        <v>34</v>
      </c>
      <c r="P118" s="418"/>
      <c r="Q118" s="419">
        <v>5</v>
      </c>
      <c r="R118" s="417" t="s">
        <v>34</v>
      </c>
      <c r="S118" s="418"/>
    </row>
    <row r="119" spans="2:19" s="445" customFormat="1" ht="13.5" hidden="1" outlineLevel="3">
      <c r="B119" s="444"/>
      <c r="C119" s="446"/>
      <c r="D119" s="404" t="s">
        <v>223</v>
      </c>
      <c r="E119" s="463" t="s">
        <v>3038</v>
      </c>
      <c r="F119" s="564" t="s">
        <v>238</v>
      </c>
      <c r="G119" s="446"/>
      <c r="H119" s="449">
        <v>5</v>
      </c>
      <c r="I119" s="450" t="s">
        <v>34</v>
      </c>
      <c r="J119" s="446"/>
      <c r="K119" s="452"/>
      <c r="L119" s="450" t="s">
        <v>34</v>
      </c>
      <c r="M119" s="451"/>
      <c r="N119" s="452"/>
      <c r="O119" s="450" t="s">
        <v>34</v>
      </c>
      <c r="P119" s="451"/>
      <c r="Q119" s="452">
        <v>5</v>
      </c>
      <c r="R119" s="450" t="s">
        <v>34</v>
      </c>
      <c r="S119" s="451"/>
    </row>
    <row r="120" spans="2:19" s="320" customFormat="1" ht="22.5" customHeight="1" hidden="1" outlineLevel="2" collapsed="1">
      <c r="B120" s="321"/>
      <c r="C120" s="394" t="s">
        <v>222</v>
      </c>
      <c r="D120" s="394" t="s">
        <v>218</v>
      </c>
      <c r="E120" s="461" t="s">
        <v>3059</v>
      </c>
      <c r="F120" s="479" t="s">
        <v>3060</v>
      </c>
      <c r="G120" s="397" t="s">
        <v>1005</v>
      </c>
      <c r="H120" s="398">
        <v>1</v>
      </c>
      <c r="I120" s="399">
        <v>348.3</v>
      </c>
      <c r="J120" s="613">
        <f>ROUND(I120*H120,2)</f>
        <v>348.3</v>
      </c>
      <c r="K120" s="401"/>
      <c r="L120" s="399">
        <v>348.3</v>
      </c>
      <c r="M120" s="400">
        <f>ROUND(L120*K120,2)</f>
        <v>0</v>
      </c>
      <c r="N120" s="401"/>
      <c r="O120" s="399">
        <v>348.3</v>
      </c>
      <c r="P120" s="400">
        <f>ROUND(O120*N120,2)</f>
        <v>0</v>
      </c>
      <c r="Q120" s="401">
        <f aca="true" t="shared" si="1" ref="Q120:Q183">H120+K120+N120</f>
        <v>1</v>
      </c>
      <c r="R120" s="399">
        <v>348.3</v>
      </c>
      <c r="S120" s="400">
        <f>ROUND(R120*Q120,2)</f>
        <v>348.3</v>
      </c>
    </row>
    <row r="121" spans="2:19" s="420" customFormat="1" ht="13.5" hidden="1" outlineLevel="3">
      <c r="B121" s="412"/>
      <c r="C121" s="413"/>
      <c r="D121" s="404" t="s">
        <v>223</v>
      </c>
      <c r="E121" s="462" t="s">
        <v>34</v>
      </c>
      <c r="F121" s="480" t="s">
        <v>3037</v>
      </c>
      <c r="G121" s="413"/>
      <c r="H121" s="416">
        <v>1</v>
      </c>
      <c r="I121" s="417" t="s">
        <v>34</v>
      </c>
      <c r="J121" s="413"/>
      <c r="K121" s="419"/>
      <c r="L121" s="417" t="s">
        <v>34</v>
      </c>
      <c r="M121" s="418"/>
      <c r="N121" s="419"/>
      <c r="O121" s="417" t="s">
        <v>34</v>
      </c>
      <c r="P121" s="418"/>
      <c r="Q121" s="419">
        <f t="shared" si="1"/>
        <v>1</v>
      </c>
      <c r="R121" s="417" t="s">
        <v>34</v>
      </c>
      <c r="S121" s="418"/>
    </row>
    <row r="122" spans="2:19" s="320" customFormat="1" ht="22.5" customHeight="1" hidden="1" outlineLevel="2" collapsed="1">
      <c r="B122" s="321"/>
      <c r="C122" s="394" t="s">
        <v>243</v>
      </c>
      <c r="D122" s="394" t="s">
        <v>218</v>
      </c>
      <c r="E122" s="461" t="s">
        <v>3061</v>
      </c>
      <c r="F122" s="479" t="s">
        <v>3062</v>
      </c>
      <c r="G122" s="397" t="s">
        <v>1005</v>
      </c>
      <c r="H122" s="398">
        <v>5</v>
      </c>
      <c r="I122" s="399">
        <v>487.6</v>
      </c>
      <c r="J122" s="613">
        <f>ROUND(I122*H122,2)</f>
        <v>2438</v>
      </c>
      <c r="K122" s="401"/>
      <c r="L122" s="399">
        <v>487.6</v>
      </c>
      <c r="M122" s="400">
        <f>ROUND(L122*K122,2)</f>
        <v>0</v>
      </c>
      <c r="N122" s="401"/>
      <c r="O122" s="399">
        <v>487.6</v>
      </c>
      <c r="P122" s="400">
        <f>ROUND(O122*N122,2)</f>
        <v>0</v>
      </c>
      <c r="Q122" s="401">
        <f t="shared" si="1"/>
        <v>5</v>
      </c>
      <c r="R122" s="399">
        <v>487.6</v>
      </c>
      <c r="S122" s="400">
        <f>ROUND(R122*Q122,2)</f>
        <v>2438</v>
      </c>
    </row>
    <row r="123" spans="2:19" s="420" customFormat="1" ht="13.5" hidden="1" outlineLevel="3">
      <c r="B123" s="412"/>
      <c r="C123" s="413"/>
      <c r="D123" s="404" t="s">
        <v>223</v>
      </c>
      <c r="E123" s="462" t="s">
        <v>34</v>
      </c>
      <c r="F123" s="480" t="s">
        <v>3038</v>
      </c>
      <c r="G123" s="413"/>
      <c r="H123" s="416">
        <v>5</v>
      </c>
      <c r="I123" s="417" t="s">
        <v>34</v>
      </c>
      <c r="J123" s="413"/>
      <c r="K123" s="419"/>
      <c r="L123" s="417" t="s">
        <v>34</v>
      </c>
      <c r="M123" s="418"/>
      <c r="N123" s="419"/>
      <c r="O123" s="417" t="s">
        <v>34</v>
      </c>
      <c r="P123" s="418"/>
      <c r="Q123" s="419">
        <f t="shared" si="1"/>
        <v>5</v>
      </c>
      <c r="R123" s="417" t="s">
        <v>34</v>
      </c>
      <c r="S123" s="418"/>
    </row>
    <row r="124" spans="2:19" s="320" customFormat="1" ht="22.5" customHeight="1" hidden="1" outlineLevel="2" collapsed="1">
      <c r="B124" s="321"/>
      <c r="C124" s="394" t="s">
        <v>248</v>
      </c>
      <c r="D124" s="394" t="s">
        <v>218</v>
      </c>
      <c r="E124" s="461" t="s">
        <v>3063</v>
      </c>
      <c r="F124" s="479" t="s">
        <v>3064</v>
      </c>
      <c r="G124" s="397" t="s">
        <v>1005</v>
      </c>
      <c r="H124" s="398">
        <v>1</v>
      </c>
      <c r="I124" s="399">
        <v>69.7</v>
      </c>
      <c r="J124" s="613">
        <f>ROUND(I124*H124,2)</f>
        <v>69.7</v>
      </c>
      <c r="K124" s="401"/>
      <c r="L124" s="399">
        <v>69.7</v>
      </c>
      <c r="M124" s="400">
        <f>ROUND(L124*K124,2)</f>
        <v>0</v>
      </c>
      <c r="N124" s="401"/>
      <c r="O124" s="399">
        <v>69.7</v>
      </c>
      <c r="P124" s="400">
        <f>ROUND(O124*N124,2)</f>
        <v>0</v>
      </c>
      <c r="Q124" s="401">
        <f t="shared" si="1"/>
        <v>1</v>
      </c>
      <c r="R124" s="399">
        <v>69.7</v>
      </c>
      <c r="S124" s="400">
        <f>ROUND(R124*Q124,2)</f>
        <v>69.7</v>
      </c>
    </row>
    <row r="125" spans="2:19" s="420" customFormat="1" ht="13.5" hidden="1" outlineLevel="3">
      <c r="B125" s="412"/>
      <c r="C125" s="413"/>
      <c r="D125" s="404" t="s">
        <v>223</v>
      </c>
      <c r="E125" s="462" t="s">
        <v>34</v>
      </c>
      <c r="F125" s="480" t="s">
        <v>3037</v>
      </c>
      <c r="G125" s="413"/>
      <c r="H125" s="416">
        <v>1</v>
      </c>
      <c r="I125" s="417" t="s">
        <v>34</v>
      </c>
      <c r="J125" s="413"/>
      <c r="K125" s="419"/>
      <c r="L125" s="417" t="s">
        <v>34</v>
      </c>
      <c r="M125" s="418"/>
      <c r="N125" s="419"/>
      <c r="O125" s="417" t="s">
        <v>34</v>
      </c>
      <c r="P125" s="418"/>
      <c r="Q125" s="419">
        <f t="shared" si="1"/>
        <v>1</v>
      </c>
      <c r="R125" s="417" t="s">
        <v>34</v>
      </c>
      <c r="S125" s="418"/>
    </row>
    <row r="126" spans="2:19" s="320" customFormat="1" ht="22.5" customHeight="1" hidden="1" outlineLevel="2" collapsed="1">
      <c r="B126" s="321"/>
      <c r="C126" s="394" t="s">
        <v>253</v>
      </c>
      <c r="D126" s="394" t="s">
        <v>218</v>
      </c>
      <c r="E126" s="461" t="s">
        <v>3065</v>
      </c>
      <c r="F126" s="479" t="s">
        <v>3066</v>
      </c>
      <c r="G126" s="397" t="s">
        <v>1005</v>
      </c>
      <c r="H126" s="398">
        <v>5</v>
      </c>
      <c r="I126" s="399">
        <v>83.6</v>
      </c>
      <c r="J126" s="613">
        <f>ROUND(I126*H126,2)</f>
        <v>418</v>
      </c>
      <c r="K126" s="401"/>
      <c r="L126" s="399">
        <v>83.6</v>
      </c>
      <c r="M126" s="400">
        <f>ROUND(L126*K126,2)</f>
        <v>0</v>
      </c>
      <c r="N126" s="401"/>
      <c r="O126" s="399">
        <v>83.6</v>
      </c>
      <c r="P126" s="400">
        <f>ROUND(O126*N126,2)</f>
        <v>0</v>
      </c>
      <c r="Q126" s="401">
        <f t="shared" si="1"/>
        <v>5</v>
      </c>
      <c r="R126" s="399">
        <v>83.6</v>
      </c>
      <c r="S126" s="400">
        <f>ROUND(R126*Q126,2)</f>
        <v>418</v>
      </c>
    </row>
    <row r="127" spans="2:19" s="420" customFormat="1" ht="13.5" hidden="1" outlineLevel="3">
      <c r="B127" s="412"/>
      <c r="C127" s="413"/>
      <c r="D127" s="404" t="s">
        <v>223</v>
      </c>
      <c r="E127" s="462" t="s">
        <v>34</v>
      </c>
      <c r="F127" s="480" t="s">
        <v>3038</v>
      </c>
      <c r="G127" s="413"/>
      <c r="H127" s="416">
        <v>5</v>
      </c>
      <c r="I127" s="417" t="s">
        <v>34</v>
      </c>
      <c r="J127" s="413"/>
      <c r="K127" s="419"/>
      <c r="L127" s="417" t="s">
        <v>34</v>
      </c>
      <c r="M127" s="418"/>
      <c r="N127" s="419"/>
      <c r="O127" s="417" t="s">
        <v>34</v>
      </c>
      <c r="P127" s="418"/>
      <c r="Q127" s="419">
        <f t="shared" si="1"/>
        <v>5</v>
      </c>
      <c r="R127" s="417" t="s">
        <v>34</v>
      </c>
      <c r="S127" s="418"/>
    </row>
    <row r="128" spans="2:19" s="320" customFormat="1" ht="22.5" customHeight="1" hidden="1" outlineLevel="2" collapsed="1">
      <c r="B128" s="321"/>
      <c r="C128" s="394" t="s">
        <v>257</v>
      </c>
      <c r="D128" s="394" t="s">
        <v>218</v>
      </c>
      <c r="E128" s="461" t="s">
        <v>3067</v>
      </c>
      <c r="F128" s="479" t="s">
        <v>3068</v>
      </c>
      <c r="G128" s="397" t="s">
        <v>1005</v>
      </c>
      <c r="H128" s="398">
        <v>1</v>
      </c>
      <c r="I128" s="399">
        <v>69.7</v>
      </c>
      <c r="J128" s="613">
        <f>ROUND(I128*H128,2)</f>
        <v>69.7</v>
      </c>
      <c r="K128" s="401"/>
      <c r="L128" s="399">
        <v>69.7</v>
      </c>
      <c r="M128" s="400">
        <f>ROUND(L128*K128,2)</f>
        <v>0</v>
      </c>
      <c r="N128" s="401"/>
      <c r="O128" s="399">
        <v>69.7</v>
      </c>
      <c r="P128" s="400">
        <f>ROUND(O128*N128,2)</f>
        <v>0</v>
      </c>
      <c r="Q128" s="401">
        <f t="shared" si="1"/>
        <v>1</v>
      </c>
      <c r="R128" s="399">
        <v>69.7</v>
      </c>
      <c r="S128" s="400">
        <f>ROUND(R128*Q128,2)</f>
        <v>69.7</v>
      </c>
    </row>
    <row r="129" spans="2:19" s="420" customFormat="1" ht="13.5" hidden="1" outlineLevel="3">
      <c r="B129" s="412"/>
      <c r="C129" s="413"/>
      <c r="D129" s="404" t="s">
        <v>223</v>
      </c>
      <c r="E129" s="462" t="s">
        <v>34</v>
      </c>
      <c r="F129" s="480" t="s">
        <v>3037</v>
      </c>
      <c r="G129" s="413"/>
      <c r="H129" s="416">
        <v>1</v>
      </c>
      <c r="I129" s="417" t="s">
        <v>34</v>
      </c>
      <c r="J129" s="413"/>
      <c r="K129" s="419"/>
      <c r="L129" s="417" t="s">
        <v>34</v>
      </c>
      <c r="M129" s="418"/>
      <c r="N129" s="419"/>
      <c r="O129" s="417" t="s">
        <v>34</v>
      </c>
      <c r="P129" s="418"/>
      <c r="Q129" s="419">
        <f t="shared" si="1"/>
        <v>1</v>
      </c>
      <c r="R129" s="417" t="s">
        <v>34</v>
      </c>
      <c r="S129" s="418"/>
    </row>
    <row r="130" spans="2:19" s="320" customFormat="1" ht="22.5" customHeight="1" hidden="1" outlineLevel="2" collapsed="1">
      <c r="B130" s="321"/>
      <c r="C130" s="394" t="s">
        <v>262</v>
      </c>
      <c r="D130" s="394" t="s">
        <v>218</v>
      </c>
      <c r="E130" s="461" t="s">
        <v>3069</v>
      </c>
      <c r="F130" s="479" t="s">
        <v>3070</v>
      </c>
      <c r="G130" s="397" t="s">
        <v>1005</v>
      </c>
      <c r="H130" s="398">
        <v>5</v>
      </c>
      <c r="I130" s="399">
        <v>83.6</v>
      </c>
      <c r="J130" s="613">
        <f>ROUND(I130*H130,2)</f>
        <v>418</v>
      </c>
      <c r="K130" s="401"/>
      <c r="L130" s="399">
        <v>83.6</v>
      </c>
      <c r="M130" s="400">
        <f>ROUND(L130*K130,2)</f>
        <v>0</v>
      </c>
      <c r="N130" s="401"/>
      <c r="O130" s="399">
        <v>83.6</v>
      </c>
      <c r="P130" s="400">
        <f>ROUND(O130*N130,2)</f>
        <v>0</v>
      </c>
      <c r="Q130" s="401">
        <f t="shared" si="1"/>
        <v>5</v>
      </c>
      <c r="R130" s="399">
        <v>83.6</v>
      </c>
      <c r="S130" s="400">
        <f>ROUND(R130*Q130,2)</f>
        <v>418</v>
      </c>
    </row>
    <row r="131" spans="2:19" s="420" customFormat="1" ht="13.5" hidden="1" outlineLevel="3">
      <c r="B131" s="412"/>
      <c r="C131" s="413"/>
      <c r="D131" s="404" t="s">
        <v>223</v>
      </c>
      <c r="E131" s="462" t="s">
        <v>34</v>
      </c>
      <c r="F131" s="480" t="s">
        <v>3038</v>
      </c>
      <c r="G131" s="413"/>
      <c r="H131" s="416">
        <v>5</v>
      </c>
      <c r="I131" s="417" t="s">
        <v>34</v>
      </c>
      <c r="J131" s="413"/>
      <c r="K131" s="419"/>
      <c r="L131" s="417" t="s">
        <v>34</v>
      </c>
      <c r="M131" s="418"/>
      <c r="N131" s="419"/>
      <c r="O131" s="417" t="s">
        <v>34</v>
      </c>
      <c r="P131" s="418"/>
      <c r="Q131" s="419">
        <f t="shared" si="1"/>
        <v>5</v>
      </c>
      <c r="R131" s="417" t="s">
        <v>34</v>
      </c>
      <c r="S131" s="418"/>
    </row>
    <row r="132" spans="2:19" s="320" customFormat="1" ht="22.5" customHeight="1" hidden="1" outlineLevel="2" collapsed="1">
      <c r="B132" s="321"/>
      <c r="C132" s="394" t="s">
        <v>28</v>
      </c>
      <c r="D132" s="394" t="s">
        <v>218</v>
      </c>
      <c r="E132" s="461" t="s">
        <v>3071</v>
      </c>
      <c r="F132" s="479" t="s">
        <v>3072</v>
      </c>
      <c r="G132" s="397" t="s">
        <v>1005</v>
      </c>
      <c r="H132" s="398">
        <v>1</v>
      </c>
      <c r="I132" s="399">
        <v>69.7</v>
      </c>
      <c r="J132" s="613">
        <f>ROUND(I132*H132,2)</f>
        <v>69.7</v>
      </c>
      <c r="K132" s="401"/>
      <c r="L132" s="399">
        <v>69.7</v>
      </c>
      <c r="M132" s="400">
        <f>ROUND(L132*K132,2)</f>
        <v>0</v>
      </c>
      <c r="N132" s="401"/>
      <c r="O132" s="399">
        <v>69.7</v>
      </c>
      <c r="P132" s="400">
        <f>ROUND(O132*N132,2)</f>
        <v>0</v>
      </c>
      <c r="Q132" s="401">
        <f t="shared" si="1"/>
        <v>1</v>
      </c>
      <c r="R132" s="399">
        <v>69.7</v>
      </c>
      <c r="S132" s="400">
        <f>ROUND(R132*Q132,2)</f>
        <v>69.7</v>
      </c>
    </row>
    <row r="133" spans="2:19" s="420" customFormat="1" ht="13.5" hidden="1" outlineLevel="3">
      <c r="B133" s="412"/>
      <c r="C133" s="413"/>
      <c r="D133" s="404" t="s">
        <v>223</v>
      </c>
      <c r="E133" s="462" t="s">
        <v>34</v>
      </c>
      <c r="F133" s="480" t="s">
        <v>3037</v>
      </c>
      <c r="G133" s="413"/>
      <c r="H133" s="416">
        <v>1</v>
      </c>
      <c r="I133" s="417" t="s">
        <v>34</v>
      </c>
      <c r="J133" s="413"/>
      <c r="K133" s="419"/>
      <c r="L133" s="417" t="s">
        <v>34</v>
      </c>
      <c r="M133" s="418"/>
      <c r="N133" s="419"/>
      <c r="O133" s="417" t="s">
        <v>34</v>
      </c>
      <c r="P133" s="418"/>
      <c r="Q133" s="419">
        <f t="shared" si="1"/>
        <v>1</v>
      </c>
      <c r="R133" s="417" t="s">
        <v>34</v>
      </c>
      <c r="S133" s="418"/>
    </row>
    <row r="134" spans="2:19" s="320" customFormat="1" ht="22.5" customHeight="1" hidden="1" outlineLevel="2" collapsed="1">
      <c r="B134" s="321"/>
      <c r="C134" s="394" t="s">
        <v>216</v>
      </c>
      <c r="D134" s="394" t="s">
        <v>218</v>
      </c>
      <c r="E134" s="461" t="s">
        <v>3073</v>
      </c>
      <c r="F134" s="479" t="s">
        <v>3074</v>
      </c>
      <c r="G134" s="397" t="s">
        <v>1005</v>
      </c>
      <c r="H134" s="398">
        <v>5</v>
      </c>
      <c r="I134" s="399">
        <v>83.6</v>
      </c>
      <c r="J134" s="613">
        <f>ROUND(I134*H134,2)</f>
        <v>418</v>
      </c>
      <c r="K134" s="401"/>
      <c r="L134" s="399">
        <v>83.6</v>
      </c>
      <c r="M134" s="400">
        <f>ROUND(L134*K134,2)</f>
        <v>0</v>
      </c>
      <c r="N134" s="401"/>
      <c r="O134" s="399">
        <v>83.6</v>
      </c>
      <c r="P134" s="400">
        <f>ROUND(O134*N134,2)</f>
        <v>0</v>
      </c>
      <c r="Q134" s="401">
        <f t="shared" si="1"/>
        <v>5</v>
      </c>
      <c r="R134" s="399">
        <v>83.6</v>
      </c>
      <c r="S134" s="400">
        <f>ROUND(R134*Q134,2)</f>
        <v>418</v>
      </c>
    </row>
    <row r="135" spans="2:19" s="420" customFormat="1" ht="13.5" hidden="1" outlineLevel="3">
      <c r="B135" s="412"/>
      <c r="C135" s="413"/>
      <c r="D135" s="404" t="s">
        <v>223</v>
      </c>
      <c r="E135" s="462" t="s">
        <v>34</v>
      </c>
      <c r="F135" s="480" t="s">
        <v>3038</v>
      </c>
      <c r="G135" s="413"/>
      <c r="H135" s="416">
        <v>5</v>
      </c>
      <c r="I135" s="417" t="s">
        <v>34</v>
      </c>
      <c r="J135" s="413"/>
      <c r="K135" s="419"/>
      <c r="L135" s="417" t="s">
        <v>34</v>
      </c>
      <c r="M135" s="418"/>
      <c r="N135" s="419"/>
      <c r="O135" s="417" t="s">
        <v>34</v>
      </c>
      <c r="P135" s="418"/>
      <c r="Q135" s="419">
        <f t="shared" si="1"/>
        <v>5</v>
      </c>
      <c r="R135" s="417" t="s">
        <v>34</v>
      </c>
      <c r="S135" s="418"/>
    </row>
    <row r="136" spans="2:19" s="320" customFormat="1" ht="22.5" customHeight="1" hidden="1" outlineLevel="2" collapsed="1">
      <c r="B136" s="321"/>
      <c r="C136" s="394" t="s">
        <v>272</v>
      </c>
      <c r="D136" s="394" t="s">
        <v>218</v>
      </c>
      <c r="E136" s="461" t="s">
        <v>3075</v>
      </c>
      <c r="F136" s="479" t="s">
        <v>3076</v>
      </c>
      <c r="G136" s="397" t="s">
        <v>265</v>
      </c>
      <c r="H136" s="398">
        <v>60</v>
      </c>
      <c r="I136" s="399">
        <v>13.9</v>
      </c>
      <c r="J136" s="613">
        <f>ROUND(I136*H136,2)</f>
        <v>834</v>
      </c>
      <c r="K136" s="401"/>
      <c r="L136" s="399">
        <v>13.9</v>
      </c>
      <c r="M136" s="400">
        <f>ROUND(L136*K136,2)</f>
        <v>0</v>
      </c>
      <c r="N136" s="401"/>
      <c r="O136" s="399">
        <v>13.9</v>
      </c>
      <c r="P136" s="400">
        <f>ROUND(O136*N136,2)</f>
        <v>0</v>
      </c>
      <c r="Q136" s="401">
        <f t="shared" si="1"/>
        <v>60</v>
      </c>
      <c r="R136" s="399">
        <v>13.9</v>
      </c>
      <c r="S136" s="400">
        <f>ROUND(R136*Q136,2)</f>
        <v>834</v>
      </c>
    </row>
    <row r="137" spans="2:19" s="420" customFormat="1" ht="13.5" hidden="1" outlineLevel="3">
      <c r="B137" s="412"/>
      <c r="C137" s="413"/>
      <c r="D137" s="404" t="s">
        <v>223</v>
      </c>
      <c r="E137" s="462" t="s">
        <v>34</v>
      </c>
      <c r="F137" s="480" t="s">
        <v>3077</v>
      </c>
      <c r="G137" s="413"/>
      <c r="H137" s="416">
        <v>60</v>
      </c>
      <c r="I137" s="417" t="s">
        <v>34</v>
      </c>
      <c r="J137" s="413"/>
      <c r="K137" s="419"/>
      <c r="L137" s="417" t="s">
        <v>34</v>
      </c>
      <c r="M137" s="418"/>
      <c r="N137" s="419"/>
      <c r="O137" s="417" t="s">
        <v>34</v>
      </c>
      <c r="P137" s="418"/>
      <c r="Q137" s="419">
        <f t="shared" si="1"/>
        <v>60</v>
      </c>
      <c r="R137" s="417" t="s">
        <v>34</v>
      </c>
      <c r="S137" s="418"/>
    </row>
    <row r="138" spans="2:19" s="320" customFormat="1" ht="31.5" customHeight="1" hidden="1" outlineLevel="2" collapsed="1">
      <c r="B138" s="321"/>
      <c r="C138" s="394" t="s">
        <v>158</v>
      </c>
      <c r="D138" s="394" t="s">
        <v>218</v>
      </c>
      <c r="E138" s="461" t="s">
        <v>3078</v>
      </c>
      <c r="F138" s="479" t="s">
        <v>3079</v>
      </c>
      <c r="G138" s="397" t="s">
        <v>1005</v>
      </c>
      <c r="H138" s="398">
        <v>1</v>
      </c>
      <c r="I138" s="399">
        <v>62.7</v>
      </c>
      <c r="J138" s="613">
        <f>ROUND(I138*H138,2)</f>
        <v>62.7</v>
      </c>
      <c r="K138" s="401"/>
      <c r="L138" s="399">
        <v>62.7</v>
      </c>
      <c r="M138" s="400">
        <f>ROUND(L138*K138,2)</f>
        <v>0</v>
      </c>
      <c r="N138" s="401"/>
      <c r="O138" s="399">
        <v>62.7</v>
      </c>
      <c r="P138" s="400">
        <f>ROUND(O138*N138,2)</f>
        <v>0</v>
      </c>
      <c r="Q138" s="401">
        <f t="shared" si="1"/>
        <v>1</v>
      </c>
      <c r="R138" s="399">
        <v>62.7</v>
      </c>
      <c r="S138" s="400">
        <f>ROUND(R138*Q138,2)</f>
        <v>62.7</v>
      </c>
    </row>
    <row r="139" spans="2:19" s="420" customFormat="1" ht="13.5" hidden="1" outlineLevel="3">
      <c r="B139" s="412"/>
      <c r="C139" s="413"/>
      <c r="D139" s="404" t="s">
        <v>223</v>
      </c>
      <c r="E139" s="462" t="s">
        <v>34</v>
      </c>
      <c r="F139" s="480" t="s">
        <v>3037</v>
      </c>
      <c r="G139" s="413"/>
      <c r="H139" s="416">
        <v>1</v>
      </c>
      <c r="I139" s="417" t="s">
        <v>34</v>
      </c>
      <c r="J139" s="413"/>
      <c r="K139" s="419"/>
      <c r="L139" s="417" t="s">
        <v>34</v>
      </c>
      <c r="M139" s="418"/>
      <c r="N139" s="419"/>
      <c r="O139" s="417" t="s">
        <v>34</v>
      </c>
      <c r="P139" s="418"/>
      <c r="Q139" s="419">
        <f t="shared" si="1"/>
        <v>1</v>
      </c>
      <c r="R139" s="417" t="s">
        <v>34</v>
      </c>
      <c r="S139" s="418"/>
    </row>
    <row r="140" spans="2:19" s="320" customFormat="1" ht="31.5" customHeight="1" hidden="1" outlineLevel="2" collapsed="1">
      <c r="B140" s="321"/>
      <c r="C140" s="394" t="s">
        <v>278</v>
      </c>
      <c r="D140" s="394" t="s">
        <v>218</v>
      </c>
      <c r="E140" s="461" t="s">
        <v>3080</v>
      </c>
      <c r="F140" s="479" t="s">
        <v>3081</v>
      </c>
      <c r="G140" s="397" t="s">
        <v>1005</v>
      </c>
      <c r="H140" s="398">
        <v>5</v>
      </c>
      <c r="I140" s="399">
        <v>76.7</v>
      </c>
      <c r="J140" s="613">
        <f>ROUND(I140*H140,2)</f>
        <v>383.5</v>
      </c>
      <c r="K140" s="401"/>
      <c r="L140" s="399">
        <v>76.7</v>
      </c>
      <c r="M140" s="400">
        <f>ROUND(L140*K140,2)</f>
        <v>0</v>
      </c>
      <c r="N140" s="401"/>
      <c r="O140" s="399">
        <v>76.7</v>
      </c>
      <c r="P140" s="400">
        <f>ROUND(O140*N140,2)</f>
        <v>0</v>
      </c>
      <c r="Q140" s="401">
        <f t="shared" si="1"/>
        <v>5</v>
      </c>
      <c r="R140" s="399">
        <v>76.7</v>
      </c>
      <c r="S140" s="400">
        <f>ROUND(R140*Q140,2)</f>
        <v>383.5</v>
      </c>
    </row>
    <row r="141" spans="2:19" s="420" customFormat="1" ht="13.5" hidden="1" outlineLevel="3">
      <c r="B141" s="412"/>
      <c r="C141" s="413"/>
      <c r="D141" s="404" t="s">
        <v>223</v>
      </c>
      <c r="E141" s="462" t="s">
        <v>34</v>
      </c>
      <c r="F141" s="480" t="s">
        <v>3038</v>
      </c>
      <c r="G141" s="413"/>
      <c r="H141" s="416">
        <v>5</v>
      </c>
      <c r="I141" s="417" t="s">
        <v>34</v>
      </c>
      <c r="J141" s="413"/>
      <c r="K141" s="419"/>
      <c r="L141" s="417" t="s">
        <v>34</v>
      </c>
      <c r="M141" s="418"/>
      <c r="N141" s="419"/>
      <c r="O141" s="417" t="s">
        <v>34</v>
      </c>
      <c r="P141" s="418"/>
      <c r="Q141" s="419">
        <f t="shared" si="1"/>
        <v>5</v>
      </c>
      <c r="R141" s="417" t="s">
        <v>34</v>
      </c>
      <c r="S141" s="418"/>
    </row>
    <row r="142" spans="2:19" s="320" customFormat="1" ht="31.5" customHeight="1" hidden="1" outlineLevel="2" collapsed="1">
      <c r="B142" s="321"/>
      <c r="C142" s="394" t="s">
        <v>8</v>
      </c>
      <c r="D142" s="394" t="s">
        <v>218</v>
      </c>
      <c r="E142" s="461" t="s">
        <v>3082</v>
      </c>
      <c r="F142" s="479" t="s">
        <v>3083</v>
      </c>
      <c r="G142" s="397" t="s">
        <v>1005</v>
      </c>
      <c r="H142" s="398">
        <v>1</v>
      </c>
      <c r="I142" s="399">
        <v>62.7</v>
      </c>
      <c r="J142" s="613">
        <f>ROUND(I142*H142,2)</f>
        <v>62.7</v>
      </c>
      <c r="K142" s="401"/>
      <c r="L142" s="399">
        <v>62.7</v>
      </c>
      <c r="M142" s="400">
        <f>ROUND(L142*K142,2)</f>
        <v>0</v>
      </c>
      <c r="N142" s="401"/>
      <c r="O142" s="399">
        <v>62.7</v>
      </c>
      <c r="P142" s="400">
        <f>ROUND(O142*N142,2)</f>
        <v>0</v>
      </c>
      <c r="Q142" s="401">
        <f t="shared" si="1"/>
        <v>1</v>
      </c>
      <c r="R142" s="399">
        <v>62.7</v>
      </c>
      <c r="S142" s="400">
        <f>ROUND(R142*Q142,2)</f>
        <v>62.7</v>
      </c>
    </row>
    <row r="143" spans="2:19" s="420" customFormat="1" ht="13.5" hidden="1" outlineLevel="3">
      <c r="B143" s="412"/>
      <c r="C143" s="413"/>
      <c r="D143" s="404" t="s">
        <v>223</v>
      </c>
      <c r="E143" s="462" t="s">
        <v>34</v>
      </c>
      <c r="F143" s="480" t="s">
        <v>3037</v>
      </c>
      <c r="G143" s="413"/>
      <c r="H143" s="416">
        <v>1</v>
      </c>
      <c r="I143" s="417" t="s">
        <v>34</v>
      </c>
      <c r="J143" s="413"/>
      <c r="K143" s="419"/>
      <c r="L143" s="417" t="s">
        <v>34</v>
      </c>
      <c r="M143" s="418"/>
      <c r="N143" s="419"/>
      <c r="O143" s="417" t="s">
        <v>34</v>
      </c>
      <c r="P143" s="418"/>
      <c r="Q143" s="419">
        <f t="shared" si="1"/>
        <v>1</v>
      </c>
      <c r="R143" s="417" t="s">
        <v>34</v>
      </c>
      <c r="S143" s="418"/>
    </row>
    <row r="144" spans="2:19" s="320" customFormat="1" ht="31.5" customHeight="1" hidden="1" outlineLevel="2" collapsed="1">
      <c r="B144" s="321"/>
      <c r="C144" s="394" t="s">
        <v>285</v>
      </c>
      <c r="D144" s="394" t="s">
        <v>218</v>
      </c>
      <c r="E144" s="461" t="s">
        <v>3084</v>
      </c>
      <c r="F144" s="479" t="s">
        <v>3085</v>
      </c>
      <c r="G144" s="397" t="s">
        <v>1005</v>
      </c>
      <c r="H144" s="398">
        <v>5</v>
      </c>
      <c r="I144" s="399">
        <v>76.7</v>
      </c>
      <c r="J144" s="613">
        <f>ROUND(I144*H144,2)</f>
        <v>383.5</v>
      </c>
      <c r="K144" s="401"/>
      <c r="L144" s="399">
        <v>76.7</v>
      </c>
      <c r="M144" s="400">
        <f>ROUND(L144*K144,2)</f>
        <v>0</v>
      </c>
      <c r="N144" s="401"/>
      <c r="O144" s="399">
        <v>76.7</v>
      </c>
      <c r="P144" s="400">
        <f>ROUND(O144*N144,2)</f>
        <v>0</v>
      </c>
      <c r="Q144" s="401">
        <f t="shared" si="1"/>
        <v>5</v>
      </c>
      <c r="R144" s="399">
        <v>76.7</v>
      </c>
      <c r="S144" s="400">
        <f>ROUND(R144*Q144,2)</f>
        <v>383.5</v>
      </c>
    </row>
    <row r="145" spans="2:19" s="420" customFormat="1" ht="13.5" hidden="1" outlineLevel="3">
      <c r="B145" s="412"/>
      <c r="C145" s="413"/>
      <c r="D145" s="404" t="s">
        <v>223</v>
      </c>
      <c r="E145" s="462" t="s">
        <v>34</v>
      </c>
      <c r="F145" s="480" t="s">
        <v>3038</v>
      </c>
      <c r="G145" s="413"/>
      <c r="H145" s="416">
        <v>5</v>
      </c>
      <c r="I145" s="417" t="s">
        <v>34</v>
      </c>
      <c r="J145" s="413"/>
      <c r="K145" s="419"/>
      <c r="L145" s="417" t="s">
        <v>34</v>
      </c>
      <c r="M145" s="418"/>
      <c r="N145" s="419"/>
      <c r="O145" s="417" t="s">
        <v>34</v>
      </c>
      <c r="P145" s="418"/>
      <c r="Q145" s="419">
        <f t="shared" si="1"/>
        <v>5</v>
      </c>
      <c r="R145" s="417" t="s">
        <v>34</v>
      </c>
      <c r="S145" s="418"/>
    </row>
    <row r="146" spans="2:19" s="320" customFormat="1" ht="22.5" customHeight="1" hidden="1" outlineLevel="2" collapsed="1">
      <c r="B146" s="321"/>
      <c r="C146" s="394" t="s">
        <v>289</v>
      </c>
      <c r="D146" s="394" t="s">
        <v>218</v>
      </c>
      <c r="E146" s="461" t="s">
        <v>3086</v>
      </c>
      <c r="F146" s="479" t="s">
        <v>3087</v>
      </c>
      <c r="G146" s="397" t="s">
        <v>1005</v>
      </c>
      <c r="H146" s="398">
        <v>1</v>
      </c>
      <c r="I146" s="399">
        <v>62.7</v>
      </c>
      <c r="J146" s="613">
        <f>ROUND(I146*H146,2)</f>
        <v>62.7</v>
      </c>
      <c r="K146" s="401"/>
      <c r="L146" s="399">
        <v>62.7</v>
      </c>
      <c r="M146" s="400">
        <f>ROUND(L146*K146,2)</f>
        <v>0</v>
      </c>
      <c r="N146" s="401"/>
      <c r="O146" s="399">
        <v>62.7</v>
      </c>
      <c r="P146" s="400">
        <f>ROUND(O146*N146,2)</f>
        <v>0</v>
      </c>
      <c r="Q146" s="401">
        <f t="shared" si="1"/>
        <v>1</v>
      </c>
      <c r="R146" s="399">
        <v>62.7</v>
      </c>
      <c r="S146" s="400">
        <f>ROUND(R146*Q146,2)</f>
        <v>62.7</v>
      </c>
    </row>
    <row r="147" spans="2:19" s="420" customFormat="1" ht="13.5" hidden="1" outlineLevel="3">
      <c r="B147" s="412"/>
      <c r="C147" s="413"/>
      <c r="D147" s="404" t="s">
        <v>223</v>
      </c>
      <c r="E147" s="462" t="s">
        <v>34</v>
      </c>
      <c r="F147" s="480" t="s">
        <v>3037</v>
      </c>
      <c r="G147" s="413"/>
      <c r="H147" s="416">
        <v>1</v>
      </c>
      <c r="I147" s="417" t="s">
        <v>34</v>
      </c>
      <c r="J147" s="413"/>
      <c r="K147" s="419"/>
      <c r="L147" s="417" t="s">
        <v>34</v>
      </c>
      <c r="M147" s="418"/>
      <c r="N147" s="419"/>
      <c r="O147" s="417" t="s">
        <v>34</v>
      </c>
      <c r="P147" s="418"/>
      <c r="Q147" s="419">
        <f t="shared" si="1"/>
        <v>1</v>
      </c>
      <c r="R147" s="417" t="s">
        <v>34</v>
      </c>
      <c r="S147" s="418"/>
    </row>
    <row r="148" spans="2:19" s="320" customFormat="1" ht="22.5" customHeight="1" hidden="1" outlineLevel="2" collapsed="1">
      <c r="B148" s="321"/>
      <c r="C148" s="394" t="s">
        <v>293</v>
      </c>
      <c r="D148" s="394" t="s">
        <v>218</v>
      </c>
      <c r="E148" s="461" t="s">
        <v>3088</v>
      </c>
      <c r="F148" s="479" t="s">
        <v>3089</v>
      </c>
      <c r="G148" s="397" t="s">
        <v>1005</v>
      </c>
      <c r="H148" s="398">
        <v>5</v>
      </c>
      <c r="I148" s="399">
        <v>76.7</v>
      </c>
      <c r="J148" s="613">
        <f>ROUND(I148*H148,2)</f>
        <v>383.5</v>
      </c>
      <c r="K148" s="401"/>
      <c r="L148" s="399">
        <v>76.7</v>
      </c>
      <c r="M148" s="400">
        <f>ROUND(L148*K148,2)</f>
        <v>0</v>
      </c>
      <c r="N148" s="401"/>
      <c r="O148" s="399">
        <v>76.7</v>
      </c>
      <c r="P148" s="400">
        <f>ROUND(O148*N148,2)</f>
        <v>0</v>
      </c>
      <c r="Q148" s="401">
        <f t="shared" si="1"/>
        <v>5</v>
      </c>
      <c r="R148" s="399">
        <v>76.7</v>
      </c>
      <c r="S148" s="400">
        <f>ROUND(R148*Q148,2)</f>
        <v>383.5</v>
      </c>
    </row>
    <row r="149" spans="2:19" s="420" customFormat="1" ht="13.5" hidden="1" outlineLevel="3">
      <c r="B149" s="412"/>
      <c r="C149" s="413"/>
      <c r="D149" s="404" t="s">
        <v>223</v>
      </c>
      <c r="E149" s="462" t="s">
        <v>34</v>
      </c>
      <c r="F149" s="480" t="s">
        <v>3038</v>
      </c>
      <c r="G149" s="413"/>
      <c r="H149" s="416">
        <v>5</v>
      </c>
      <c r="I149" s="417" t="s">
        <v>34</v>
      </c>
      <c r="J149" s="413"/>
      <c r="K149" s="419"/>
      <c r="L149" s="417" t="s">
        <v>34</v>
      </c>
      <c r="M149" s="418"/>
      <c r="N149" s="419"/>
      <c r="O149" s="417" t="s">
        <v>34</v>
      </c>
      <c r="P149" s="418"/>
      <c r="Q149" s="419">
        <f t="shared" si="1"/>
        <v>5</v>
      </c>
      <c r="R149" s="417" t="s">
        <v>34</v>
      </c>
      <c r="S149" s="418"/>
    </row>
    <row r="150" spans="2:19" s="320" customFormat="1" ht="22.5" customHeight="1" hidden="1" outlineLevel="2" collapsed="1">
      <c r="B150" s="321"/>
      <c r="C150" s="394" t="s">
        <v>297</v>
      </c>
      <c r="D150" s="394" t="s">
        <v>218</v>
      </c>
      <c r="E150" s="461" t="s">
        <v>3090</v>
      </c>
      <c r="F150" s="479" t="s">
        <v>3091</v>
      </c>
      <c r="G150" s="397" t="s">
        <v>265</v>
      </c>
      <c r="H150" s="398">
        <v>30</v>
      </c>
      <c r="I150" s="399">
        <v>27.9</v>
      </c>
      <c r="J150" s="613">
        <f>ROUND(I150*H150,2)</f>
        <v>837</v>
      </c>
      <c r="K150" s="401"/>
      <c r="L150" s="399">
        <v>27.9</v>
      </c>
      <c r="M150" s="400">
        <f>ROUND(L150*K150,2)</f>
        <v>0</v>
      </c>
      <c r="N150" s="401"/>
      <c r="O150" s="399">
        <v>27.9</v>
      </c>
      <c r="P150" s="400">
        <f>ROUND(O150*N150,2)</f>
        <v>0</v>
      </c>
      <c r="Q150" s="401">
        <f t="shared" si="1"/>
        <v>30</v>
      </c>
      <c r="R150" s="399">
        <v>27.9</v>
      </c>
      <c r="S150" s="400">
        <f>ROUND(R150*Q150,2)</f>
        <v>837</v>
      </c>
    </row>
    <row r="151" spans="2:19" s="420" customFormat="1" ht="13.5" hidden="1" outlineLevel="3">
      <c r="B151" s="412"/>
      <c r="C151" s="413"/>
      <c r="D151" s="404" t="s">
        <v>223</v>
      </c>
      <c r="E151" s="462" t="s">
        <v>34</v>
      </c>
      <c r="F151" s="480" t="s">
        <v>3030</v>
      </c>
      <c r="G151" s="413"/>
      <c r="H151" s="416">
        <v>30</v>
      </c>
      <c r="I151" s="417" t="s">
        <v>34</v>
      </c>
      <c r="J151" s="413"/>
      <c r="K151" s="419"/>
      <c r="L151" s="417" t="s">
        <v>34</v>
      </c>
      <c r="M151" s="418"/>
      <c r="N151" s="419"/>
      <c r="O151" s="417" t="s">
        <v>34</v>
      </c>
      <c r="P151" s="418"/>
      <c r="Q151" s="419">
        <f t="shared" si="1"/>
        <v>30</v>
      </c>
      <c r="R151" s="417" t="s">
        <v>34</v>
      </c>
      <c r="S151" s="418"/>
    </row>
    <row r="152" spans="2:19" s="320" customFormat="1" ht="22.5" customHeight="1" hidden="1" outlineLevel="2" collapsed="1">
      <c r="B152" s="321"/>
      <c r="C152" s="394" t="s">
        <v>300</v>
      </c>
      <c r="D152" s="394" t="s">
        <v>218</v>
      </c>
      <c r="E152" s="461" t="s">
        <v>3092</v>
      </c>
      <c r="F152" s="479" t="s">
        <v>3093</v>
      </c>
      <c r="G152" s="397" t="s">
        <v>1005</v>
      </c>
      <c r="H152" s="398">
        <v>1</v>
      </c>
      <c r="I152" s="399">
        <v>27.9</v>
      </c>
      <c r="J152" s="613">
        <f>ROUND(I152*H152,2)</f>
        <v>27.9</v>
      </c>
      <c r="K152" s="401"/>
      <c r="L152" s="399">
        <v>27.9</v>
      </c>
      <c r="M152" s="400">
        <f>ROUND(L152*K152,2)</f>
        <v>0</v>
      </c>
      <c r="N152" s="401"/>
      <c r="O152" s="399">
        <v>27.9</v>
      </c>
      <c r="P152" s="400">
        <f>ROUND(O152*N152,2)</f>
        <v>0</v>
      </c>
      <c r="Q152" s="401">
        <f t="shared" si="1"/>
        <v>1</v>
      </c>
      <c r="R152" s="399">
        <v>27.9</v>
      </c>
      <c r="S152" s="400">
        <f>ROUND(R152*Q152,2)</f>
        <v>27.9</v>
      </c>
    </row>
    <row r="153" spans="2:19" s="420" customFormat="1" ht="13.5" hidden="1" outlineLevel="3">
      <c r="B153" s="412"/>
      <c r="C153" s="413"/>
      <c r="D153" s="404" t="s">
        <v>223</v>
      </c>
      <c r="E153" s="462" t="s">
        <v>34</v>
      </c>
      <c r="F153" s="480" t="s">
        <v>3037</v>
      </c>
      <c r="G153" s="413"/>
      <c r="H153" s="416">
        <v>1</v>
      </c>
      <c r="I153" s="417" t="s">
        <v>34</v>
      </c>
      <c r="J153" s="413"/>
      <c r="K153" s="419"/>
      <c r="L153" s="417" t="s">
        <v>34</v>
      </c>
      <c r="M153" s="418"/>
      <c r="N153" s="419"/>
      <c r="O153" s="417" t="s">
        <v>34</v>
      </c>
      <c r="P153" s="418"/>
      <c r="Q153" s="419">
        <f t="shared" si="1"/>
        <v>1</v>
      </c>
      <c r="R153" s="417" t="s">
        <v>34</v>
      </c>
      <c r="S153" s="418"/>
    </row>
    <row r="154" spans="2:19" s="320" customFormat="1" ht="22.5" customHeight="1" hidden="1" outlineLevel="2" collapsed="1">
      <c r="B154" s="321"/>
      <c r="C154" s="394" t="s">
        <v>7</v>
      </c>
      <c r="D154" s="394" t="s">
        <v>218</v>
      </c>
      <c r="E154" s="461" t="s">
        <v>3094</v>
      </c>
      <c r="F154" s="479" t="s">
        <v>3095</v>
      </c>
      <c r="G154" s="397" t="s">
        <v>1005</v>
      </c>
      <c r="H154" s="398">
        <v>5</v>
      </c>
      <c r="I154" s="399">
        <v>27.9</v>
      </c>
      <c r="J154" s="613">
        <f>ROUND(I154*H154,2)</f>
        <v>139.5</v>
      </c>
      <c r="K154" s="401"/>
      <c r="L154" s="399">
        <v>27.9</v>
      </c>
      <c r="M154" s="400">
        <f>ROUND(L154*K154,2)</f>
        <v>0</v>
      </c>
      <c r="N154" s="401"/>
      <c r="O154" s="399">
        <v>27.9</v>
      </c>
      <c r="P154" s="400">
        <f>ROUND(O154*N154,2)</f>
        <v>0</v>
      </c>
      <c r="Q154" s="401">
        <f t="shared" si="1"/>
        <v>5</v>
      </c>
      <c r="R154" s="399">
        <v>27.9</v>
      </c>
      <c r="S154" s="400">
        <f>ROUND(R154*Q154,2)</f>
        <v>139.5</v>
      </c>
    </row>
    <row r="155" spans="2:19" s="420" customFormat="1" ht="13.5" hidden="1" outlineLevel="3">
      <c r="B155" s="412"/>
      <c r="C155" s="413"/>
      <c r="D155" s="404" t="s">
        <v>223</v>
      </c>
      <c r="E155" s="462" t="s">
        <v>34</v>
      </c>
      <c r="F155" s="480" t="s">
        <v>3038</v>
      </c>
      <c r="G155" s="413"/>
      <c r="H155" s="416">
        <v>5</v>
      </c>
      <c r="I155" s="417" t="s">
        <v>34</v>
      </c>
      <c r="J155" s="413"/>
      <c r="K155" s="419"/>
      <c r="L155" s="417" t="s">
        <v>34</v>
      </c>
      <c r="M155" s="418"/>
      <c r="N155" s="419"/>
      <c r="O155" s="417" t="s">
        <v>34</v>
      </c>
      <c r="P155" s="418"/>
      <c r="Q155" s="419">
        <f t="shared" si="1"/>
        <v>5</v>
      </c>
      <c r="R155" s="417" t="s">
        <v>34</v>
      </c>
      <c r="S155" s="418"/>
    </row>
    <row r="156" spans="2:19" s="320" customFormat="1" ht="31.5" customHeight="1" hidden="1" outlineLevel="2" collapsed="1">
      <c r="B156" s="321"/>
      <c r="C156" s="394" t="s">
        <v>306</v>
      </c>
      <c r="D156" s="394" t="s">
        <v>218</v>
      </c>
      <c r="E156" s="461" t="s">
        <v>279</v>
      </c>
      <c r="F156" s="479" t="s">
        <v>280</v>
      </c>
      <c r="G156" s="397" t="s">
        <v>265</v>
      </c>
      <c r="H156" s="398">
        <v>303.6</v>
      </c>
      <c r="I156" s="399">
        <v>80.8</v>
      </c>
      <c r="J156" s="613">
        <f>ROUND(I156*H156,2)</f>
        <v>24530.88</v>
      </c>
      <c r="K156" s="401"/>
      <c r="L156" s="399">
        <v>80.8</v>
      </c>
      <c r="M156" s="400">
        <f>ROUND(L156*K156,2)</f>
        <v>0</v>
      </c>
      <c r="N156" s="401"/>
      <c r="O156" s="399">
        <v>80.8</v>
      </c>
      <c r="P156" s="400">
        <f>ROUND(O156*N156,2)</f>
        <v>0</v>
      </c>
      <c r="Q156" s="401">
        <f t="shared" si="1"/>
        <v>303.6</v>
      </c>
      <c r="R156" s="399">
        <v>80.8</v>
      </c>
      <c r="S156" s="400">
        <f>ROUND(R156*Q156,2)</f>
        <v>24530.88</v>
      </c>
    </row>
    <row r="157" spans="2:19" s="420" customFormat="1" ht="13.5" hidden="1" outlineLevel="3">
      <c r="B157" s="412"/>
      <c r="C157" s="413"/>
      <c r="D157" s="404" t="s">
        <v>223</v>
      </c>
      <c r="E157" s="462" t="s">
        <v>34</v>
      </c>
      <c r="F157" s="480" t="s">
        <v>3096</v>
      </c>
      <c r="G157" s="413"/>
      <c r="H157" s="416">
        <v>303.6</v>
      </c>
      <c r="I157" s="417" t="s">
        <v>34</v>
      </c>
      <c r="J157" s="413"/>
      <c r="K157" s="419"/>
      <c r="L157" s="417" t="s">
        <v>34</v>
      </c>
      <c r="M157" s="418"/>
      <c r="N157" s="419"/>
      <c r="O157" s="417" t="s">
        <v>34</v>
      </c>
      <c r="P157" s="418"/>
      <c r="Q157" s="419">
        <f t="shared" si="1"/>
        <v>303.6</v>
      </c>
      <c r="R157" s="417" t="s">
        <v>34</v>
      </c>
      <c r="S157" s="418"/>
    </row>
    <row r="158" spans="2:19" s="320" customFormat="1" ht="22.5" customHeight="1" hidden="1" outlineLevel="2" collapsed="1">
      <c r="B158" s="321"/>
      <c r="C158" s="394" t="s">
        <v>310</v>
      </c>
      <c r="D158" s="394" t="s">
        <v>218</v>
      </c>
      <c r="E158" s="461" t="s">
        <v>3097</v>
      </c>
      <c r="F158" s="479" t="s">
        <v>3098</v>
      </c>
      <c r="G158" s="397" t="s">
        <v>366</v>
      </c>
      <c r="H158" s="398">
        <v>9.05</v>
      </c>
      <c r="I158" s="399">
        <v>27.9</v>
      </c>
      <c r="J158" s="613">
        <f>ROUND(I158*H158,2)</f>
        <v>252.5</v>
      </c>
      <c r="K158" s="401"/>
      <c r="L158" s="399">
        <v>27.9</v>
      </c>
      <c r="M158" s="400">
        <f>ROUND(L158*K158,2)</f>
        <v>0</v>
      </c>
      <c r="N158" s="401"/>
      <c r="O158" s="399">
        <v>27.9</v>
      </c>
      <c r="P158" s="400">
        <f>ROUND(O158*N158,2)</f>
        <v>0</v>
      </c>
      <c r="Q158" s="401">
        <f t="shared" si="1"/>
        <v>9.05</v>
      </c>
      <c r="R158" s="399">
        <v>27.9</v>
      </c>
      <c r="S158" s="400">
        <f>ROUND(R158*Q158,2)</f>
        <v>252.5</v>
      </c>
    </row>
    <row r="159" spans="2:19" s="420" customFormat="1" ht="13.5" hidden="1" outlineLevel="3">
      <c r="B159" s="412"/>
      <c r="C159" s="413"/>
      <c r="D159" s="404" t="s">
        <v>223</v>
      </c>
      <c r="E159" s="462" t="s">
        <v>34</v>
      </c>
      <c r="F159" s="480" t="s">
        <v>3099</v>
      </c>
      <c r="G159" s="413"/>
      <c r="H159" s="416">
        <v>9.05</v>
      </c>
      <c r="I159" s="417" t="s">
        <v>34</v>
      </c>
      <c r="J159" s="413"/>
      <c r="K159" s="419"/>
      <c r="L159" s="417" t="s">
        <v>34</v>
      </c>
      <c r="M159" s="418"/>
      <c r="N159" s="419"/>
      <c r="O159" s="417" t="s">
        <v>34</v>
      </c>
      <c r="P159" s="418"/>
      <c r="Q159" s="419">
        <f t="shared" si="1"/>
        <v>9.05</v>
      </c>
      <c r="R159" s="417" t="s">
        <v>34</v>
      </c>
      <c r="S159" s="418"/>
    </row>
    <row r="160" spans="2:19" s="320" customFormat="1" ht="22.5" customHeight="1" hidden="1" outlineLevel="2" collapsed="1">
      <c r="B160" s="321"/>
      <c r="C160" s="394" t="s">
        <v>311</v>
      </c>
      <c r="D160" s="394" t="s">
        <v>218</v>
      </c>
      <c r="E160" s="461" t="s">
        <v>3100</v>
      </c>
      <c r="F160" s="479" t="s">
        <v>3101</v>
      </c>
      <c r="G160" s="397" t="s">
        <v>265</v>
      </c>
      <c r="H160" s="398">
        <v>6.225</v>
      </c>
      <c r="I160" s="399">
        <v>18.2</v>
      </c>
      <c r="J160" s="613">
        <f>ROUND(I160*H160,2)</f>
        <v>113.3</v>
      </c>
      <c r="K160" s="401"/>
      <c r="L160" s="399">
        <v>18.2</v>
      </c>
      <c r="M160" s="400">
        <f>ROUND(L160*K160,2)</f>
        <v>0</v>
      </c>
      <c r="N160" s="401"/>
      <c r="O160" s="399">
        <v>18.2</v>
      </c>
      <c r="P160" s="400">
        <f>ROUND(O160*N160,2)</f>
        <v>0</v>
      </c>
      <c r="Q160" s="401">
        <f t="shared" si="1"/>
        <v>6.225</v>
      </c>
      <c r="R160" s="399">
        <v>18.2</v>
      </c>
      <c r="S160" s="400">
        <f>ROUND(R160*Q160,2)</f>
        <v>113.3</v>
      </c>
    </row>
    <row r="161" spans="2:19" s="420" customFormat="1" ht="13.5" hidden="1" outlineLevel="3">
      <c r="B161" s="412"/>
      <c r="C161" s="413"/>
      <c r="D161" s="404" t="s">
        <v>223</v>
      </c>
      <c r="E161" s="462" t="s">
        <v>34</v>
      </c>
      <c r="F161" s="480" t="s">
        <v>3031</v>
      </c>
      <c r="G161" s="413"/>
      <c r="H161" s="416">
        <v>6.225</v>
      </c>
      <c r="I161" s="417" t="s">
        <v>34</v>
      </c>
      <c r="J161" s="413"/>
      <c r="K161" s="419"/>
      <c r="L161" s="417" t="s">
        <v>34</v>
      </c>
      <c r="M161" s="418"/>
      <c r="N161" s="419"/>
      <c r="O161" s="417" t="s">
        <v>34</v>
      </c>
      <c r="P161" s="418"/>
      <c r="Q161" s="419">
        <f t="shared" si="1"/>
        <v>6.225</v>
      </c>
      <c r="R161" s="417" t="s">
        <v>34</v>
      </c>
      <c r="S161" s="418"/>
    </row>
    <row r="162" spans="2:19" s="320" customFormat="1" ht="31.5" customHeight="1" hidden="1" outlineLevel="2" collapsed="1">
      <c r="B162" s="321"/>
      <c r="C162" s="394" t="s">
        <v>315</v>
      </c>
      <c r="D162" s="394" t="s">
        <v>218</v>
      </c>
      <c r="E162" s="461" t="s">
        <v>286</v>
      </c>
      <c r="F162" s="479" t="s">
        <v>287</v>
      </c>
      <c r="G162" s="397" t="s">
        <v>265</v>
      </c>
      <c r="H162" s="398">
        <v>330.848</v>
      </c>
      <c r="I162" s="399">
        <v>7</v>
      </c>
      <c r="J162" s="613">
        <f>ROUND(I162*H162,2)</f>
        <v>2315.94</v>
      </c>
      <c r="K162" s="401"/>
      <c r="L162" s="399">
        <v>7</v>
      </c>
      <c r="M162" s="400">
        <f>ROUND(L162*K162,2)</f>
        <v>0</v>
      </c>
      <c r="N162" s="401"/>
      <c r="O162" s="399">
        <v>7</v>
      </c>
      <c r="P162" s="400">
        <f>ROUND(O162*N162,2)</f>
        <v>0</v>
      </c>
      <c r="Q162" s="401">
        <f t="shared" si="1"/>
        <v>330.848</v>
      </c>
      <c r="R162" s="399">
        <v>7</v>
      </c>
      <c r="S162" s="400">
        <f>ROUND(R162*Q162,2)</f>
        <v>2315.94</v>
      </c>
    </row>
    <row r="163" spans="2:19" s="420" customFormat="1" ht="13.5" hidden="1" outlineLevel="3">
      <c r="B163" s="412"/>
      <c r="C163" s="413"/>
      <c r="D163" s="404" t="s">
        <v>223</v>
      </c>
      <c r="E163" s="462" t="s">
        <v>34</v>
      </c>
      <c r="F163" s="480" t="s">
        <v>3102</v>
      </c>
      <c r="G163" s="413"/>
      <c r="H163" s="416">
        <v>330.848</v>
      </c>
      <c r="I163" s="417" t="s">
        <v>34</v>
      </c>
      <c r="J163" s="413"/>
      <c r="K163" s="419"/>
      <c r="L163" s="417" t="s">
        <v>34</v>
      </c>
      <c r="M163" s="418"/>
      <c r="N163" s="419"/>
      <c r="O163" s="417" t="s">
        <v>34</v>
      </c>
      <c r="P163" s="418"/>
      <c r="Q163" s="419">
        <f t="shared" si="1"/>
        <v>330.848</v>
      </c>
      <c r="R163" s="417" t="s">
        <v>34</v>
      </c>
      <c r="S163" s="418"/>
    </row>
    <row r="164" spans="2:19" s="320" customFormat="1" ht="22.5" customHeight="1" hidden="1" outlineLevel="2" collapsed="1">
      <c r="B164" s="321"/>
      <c r="C164" s="394" t="s">
        <v>321</v>
      </c>
      <c r="D164" s="394" t="s">
        <v>218</v>
      </c>
      <c r="E164" s="461" t="s">
        <v>3103</v>
      </c>
      <c r="F164" s="479" t="s">
        <v>3104</v>
      </c>
      <c r="G164" s="397" t="s">
        <v>265</v>
      </c>
      <c r="H164" s="398">
        <v>6.225</v>
      </c>
      <c r="I164" s="399">
        <v>369.2</v>
      </c>
      <c r="J164" s="613">
        <f>ROUND(I164*H164,2)</f>
        <v>2298.27</v>
      </c>
      <c r="K164" s="401"/>
      <c r="L164" s="399">
        <v>369.2</v>
      </c>
      <c r="M164" s="400">
        <f>ROUND(L164*K164,2)</f>
        <v>0</v>
      </c>
      <c r="N164" s="401"/>
      <c r="O164" s="399">
        <v>369.2</v>
      </c>
      <c r="P164" s="400">
        <f>ROUND(O164*N164,2)</f>
        <v>0</v>
      </c>
      <c r="Q164" s="401">
        <f t="shared" si="1"/>
        <v>6.225</v>
      </c>
      <c r="R164" s="399">
        <v>369.2</v>
      </c>
      <c r="S164" s="400">
        <f>ROUND(R164*Q164,2)</f>
        <v>2298.27</v>
      </c>
    </row>
    <row r="165" spans="2:19" s="420" customFormat="1" ht="13.5" hidden="1" outlineLevel="3">
      <c r="B165" s="412"/>
      <c r="C165" s="413"/>
      <c r="D165" s="404" t="s">
        <v>223</v>
      </c>
      <c r="E165" s="462" t="s">
        <v>34</v>
      </c>
      <c r="F165" s="480" t="s">
        <v>3031</v>
      </c>
      <c r="G165" s="413"/>
      <c r="H165" s="416">
        <v>6.225</v>
      </c>
      <c r="I165" s="417" t="s">
        <v>34</v>
      </c>
      <c r="J165" s="413"/>
      <c r="K165" s="419"/>
      <c r="L165" s="417" t="s">
        <v>34</v>
      </c>
      <c r="M165" s="418"/>
      <c r="N165" s="419"/>
      <c r="O165" s="417" t="s">
        <v>34</v>
      </c>
      <c r="P165" s="418"/>
      <c r="Q165" s="419">
        <f t="shared" si="1"/>
        <v>6.225</v>
      </c>
      <c r="R165" s="417" t="s">
        <v>34</v>
      </c>
      <c r="S165" s="418"/>
    </row>
    <row r="166" spans="2:19" s="320" customFormat="1" ht="31.5" customHeight="1" hidden="1" outlineLevel="2" collapsed="1">
      <c r="B166" s="321"/>
      <c r="C166" s="394" t="s">
        <v>324</v>
      </c>
      <c r="D166" s="394" t="s">
        <v>218</v>
      </c>
      <c r="E166" s="461" t="s">
        <v>282</v>
      </c>
      <c r="F166" s="479" t="s">
        <v>283</v>
      </c>
      <c r="G166" s="397" t="s">
        <v>265</v>
      </c>
      <c r="H166" s="398">
        <v>180</v>
      </c>
      <c r="I166" s="399">
        <v>195</v>
      </c>
      <c r="J166" s="613">
        <f>ROUND(I166*H166,2)</f>
        <v>35100</v>
      </c>
      <c r="K166" s="401"/>
      <c r="L166" s="399">
        <v>195</v>
      </c>
      <c r="M166" s="400">
        <f>ROUND(L166*K166,2)</f>
        <v>0</v>
      </c>
      <c r="N166" s="401"/>
      <c r="O166" s="399">
        <v>195</v>
      </c>
      <c r="P166" s="400">
        <f>ROUND(O166*N166,2)</f>
        <v>0</v>
      </c>
      <c r="Q166" s="401">
        <f t="shared" si="1"/>
        <v>180</v>
      </c>
      <c r="R166" s="399">
        <v>195</v>
      </c>
      <c r="S166" s="400">
        <f>ROUND(R166*Q166,2)</f>
        <v>35100</v>
      </c>
    </row>
    <row r="167" spans="2:19" s="420" customFormat="1" ht="13.5" hidden="1" outlineLevel="3">
      <c r="B167" s="412"/>
      <c r="C167" s="413"/>
      <c r="D167" s="404" t="s">
        <v>223</v>
      </c>
      <c r="E167" s="462" t="s">
        <v>34</v>
      </c>
      <c r="F167" s="480" t="s">
        <v>3105</v>
      </c>
      <c r="G167" s="413"/>
      <c r="H167" s="416">
        <v>180</v>
      </c>
      <c r="I167" s="417" t="s">
        <v>34</v>
      </c>
      <c r="J167" s="413"/>
      <c r="K167" s="419"/>
      <c r="L167" s="417" t="s">
        <v>34</v>
      </c>
      <c r="M167" s="418"/>
      <c r="N167" s="419"/>
      <c r="O167" s="417" t="s">
        <v>34</v>
      </c>
      <c r="P167" s="418"/>
      <c r="Q167" s="419">
        <f t="shared" si="1"/>
        <v>180</v>
      </c>
      <c r="R167" s="417" t="s">
        <v>34</v>
      </c>
      <c r="S167" s="418"/>
    </row>
    <row r="168" spans="2:19" s="320" customFormat="1" ht="22.5" customHeight="1" hidden="1" outlineLevel="2">
      <c r="B168" s="321"/>
      <c r="C168" s="394" t="s">
        <v>326</v>
      </c>
      <c r="D168" s="394" t="s">
        <v>218</v>
      </c>
      <c r="E168" s="461" t="s">
        <v>610</v>
      </c>
      <c r="F168" s="479" t="s">
        <v>611</v>
      </c>
      <c r="G168" s="397" t="s">
        <v>292</v>
      </c>
      <c r="H168" s="398">
        <v>7.557</v>
      </c>
      <c r="I168" s="399">
        <v>37.2</v>
      </c>
      <c r="J168" s="613">
        <f>ROUND(I168*H168,2)</f>
        <v>281.12</v>
      </c>
      <c r="K168" s="401"/>
      <c r="L168" s="399">
        <v>37.2</v>
      </c>
      <c r="M168" s="400">
        <f>ROUND(L168*K168,2)</f>
        <v>0</v>
      </c>
      <c r="N168" s="401"/>
      <c r="O168" s="399">
        <v>37.2</v>
      </c>
      <c r="P168" s="400">
        <f>ROUND(O168*N168,2)</f>
        <v>0</v>
      </c>
      <c r="Q168" s="401">
        <f t="shared" si="1"/>
        <v>7.557</v>
      </c>
      <c r="R168" s="399">
        <v>37.2</v>
      </c>
      <c r="S168" s="400">
        <f>ROUND(R168*Q168,2)</f>
        <v>281.12</v>
      </c>
    </row>
    <row r="169" spans="2:19" s="320" customFormat="1" ht="22.5" customHeight="1" hidden="1" outlineLevel="2" collapsed="1">
      <c r="B169" s="321"/>
      <c r="C169" s="394" t="s">
        <v>329</v>
      </c>
      <c r="D169" s="394" t="s">
        <v>218</v>
      </c>
      <c r="E169" s="461" t="s">
        <v>386</v>
      </c>
      <c r="F169" s="479" t="s">
        <v>387</v>
      </c>
      <c r="G169" s="397" t="s">
        <v>292</v>
      </c>
      <c r="H169" s="398">
        <v>166.254</v>
      </c>
      <c r="I169" s="399">
        <v>6.2</v>
      </c>
      <c r="J169" s="613">
        <f>ROUND(I169*H169,2)</f>
        <v>1030.77</v>
      </c>
      <c r="K169" s="401"/>
      <c r="L169" s="399">
        <v>6.2</v>
      </c>
      <c r="M169" s="400">
        <f>ROUND(L169*K169,2)</f>
        <v>0</v>
      </c>
      <c r="N169" s="401"/>
      <c r="O169" s="399">
        <v>6.2</v>
      </c>
      <c r="P169" s="400">
        <f>ROUND(O169*N169,2)</f>
        <v>0</v>
      </c>
      <c r="Q169" s="401">
        <f t="shared" si="1"/>
        <v>166.254</v>
      </c>
      <c r="R169" s="399">
        <v>6.2</v>
      </c>
      <c r="S169" s="400">
        <f>ROUND(R169*Q169,2)</f>
        <v>1030.77</v>
      </c>
    </row>
    <row r="170" spans="2:19" s="420" customFormat="1" ht="13.5" hidden="1" outlineLevel="3">
      <c r="B170" s="412"/>
      <c r="C170" s="413"/>
      <c r="D170" s="404" t="s">
        <v>223</v>
      </c>
      <c r="E170" s="413"/>
      <c r="F170" s="480" t="s">
        <v>3106</v>
      </c>
      <c r="G170" s="413"/>
      <c r="H170" s="416">
        <v>166.254</v>
      </c>
      <c r="I170" s="417" t="s">
        <v>34</v>
      </c>
      <c r="J170" s="413"/>
      <c r="K170" s="419"/>
      <c r="L170" s="417" t="s">
        <v>34</v>
      </c>
      <c r="M170" s="418"/>
      <c r="N170" s="419"/>
      <c r="O170" s="417" t="s">
        <v>34</v>
      </c>
      <c r="P170" s="418"/>
      <c r="Q170" s="419">
        <f t="shared" si="1"/>
        <v>166.254</v>
      </c>
      <c r="R170" s="417" t="s">
        <v>34</v>
      </c>
      <c r="S170" s="418"/>
    </row>
    <row r="171" spans="2:19" s="320" customFormat="1" ht="22.5" customHeight="1" hidden="1" outlineLevel="2">
      <c r="B171" s="321"/>
      <c r="C171" s="394" t="s">
        <v>147</v>
      </c>
      <c r="D171" s="394" t="s">
        <v>218</v>
      </c>
      <c r="E171" s="461" t="s">
        <v>298</v>
      </c>
      <c r="F171" s="479" t="s">
        <v>299</v>
      </c>
      <c r="G171" s="397" t="s">
        <v>292</v>
      </c>
      <c r="H171" s="398">
        <v>7.557</v>
      </c>
      <c r="I171" s="399">
        <v>348.3</v>
      </c>
      <c r="J171" s="613">
        <f>ROUND(I171*H171,2)</f>
        <v>2632.1</v>
      </c>
      <c r="K171" s="401"/>
      <c r="L171" s="399">
        <v>348.3</v>
      </c>
      <c r="M171" s="400">
        <f>ROUND(L171*K171,2)</f>
        <v>0</v>
      </c>
      <c r="N171" s="401"/>
      <c r="O171" s="399">
        <v>348.3</v>
      </c>
      <c r="P171" s="400">
        <f>ROUND(O171*N171,2)</f>
        <v>0</v>
      </c>
      <c r="Q171" s="401">
        <f t="shared" si="1"/>
        <v>7.557</v>
      </c>
      <c r="R171" s="399">
        <v>348.3</v>
      </c>
      <c r="S171" s="400">
        <f>ROUND(R171*Q171,2)</f>
        <v>2632.1</v>
      </c>
    </row>
    <row r="172" spans="2:19" s="320" customFormat="1" ht="22.5" customHeight="1" hidden="1" outlineLevel="2" collapsed="1">
      <c r="B172" s="321"/>
      <c r="C172" s="466" t="s">
        <v>336</v>
      </c>
      <c r="D172" s="466" t="s">
        <v>218</v>
      </c>
      <c r="E172" s="467" t="s">
        <v>235</v>
      </c>
      <c r="F172" s="574" t="s">
        <v>236</v>
      </c>
      <c r="G172" s="469" t="s">
        <v>221</v>
      </c>
      <c r="H172" s="470">
        <v>47.923</v>
      </c>
      <c r="I172" s="399">
        <v>250.8</v>
      </c>
      <c r="J172" s="614">
        <f>ROUND(I172*H172,2)</f>
        <v>12019.09</v>
      </c>
      <c r="K172" s="474"/>
      <c r="L172" s="399">
        <v>250.8</v>
      </c>
      <c r="M172" s="471">
        <f>ROUND(L172*K172,2)</f>
        <v>0</v>
      </c>
      <c r="N172" s="474"/>
      <c r="O172" s="399">
        <v>250.8</v>
      </c>
      <c r="P172" s="471">
        <f>ROUND(O172*N172,2)</f>
        <v>0</v>
      </c>
      <c r="Q172" s="474">
        <f t="shared" si="1"/>
        <v>47.923</v>
      </c>
      <c r="R172" s="399">
        <v>250.8</v>
      </c>
      <c r="S172" s="471">
        <f>ROUND(R172*Q172,2)</f>
        <v>12019.09</v>
      </c>
    </row>
    <row r="173" spans="2:19" s="411" customFormat="1" ht="13.5" hidden="1" outlineLevel="3">
      <c r="B173" s="402"/>
      <c r="C173" s="495"/>
      <c r="D173" s="496" t="s">
        <v>223</v>
      </c>
      <c r="E173" s="499" t="s">
        <v>34</v>
      </c>
      <c r="F173" s="578" t="s">
        <v>3107</v>
      </c>
      <c r="G173" s="495"/>
      <c r="H173" s="499" t="s">
        <v>34</v>
      </c>
      <c r="I173" s="408" t="s">
        <v>34</v>
      </c>
      <c r="J173" s="495"/>
      <c r="K173" s="501"/>
      <c r="L173" s="408" t="s">
        <v>34</v>
      </c>
      <c r="M173" s="500"/>
      <c r="N173" s="501"/>
      <c r="O173" s="408" t="s">
        <v>34</v>
      </c>
      <c r="P173" s="500"/>
      <c r="Q173" s="501" t="e">
        <f t="shared" si="1"/>
        <v>#VALUE!</v>
      </c>
      <c r="R173" s="408" t="s">
        <v>34</v>
      </c>
      <c r="S173" s="500"/>
    </row>
    <row r="174" spans="2:19" s="420" customFormat="1" ht="13.5" hidden="1" outlineLevel="3">
      <c r="B174" s="412"/>
      <c r="C174" s="502"/>
      <c r="D174" s="496" t="s">
        <v>223</v>
      </c>
      <c r="E174" s="526" t="s">
        <v>34</v>
      </c>
      <c r="F174" s="576" t="s">
        <v>3108</v>
      </c>
      <c r="G174" s="502"/>
      <c r="H174" s="505">
        <v>103.04</v>
      </c>
      <c r="I174" s="417" t="s">
        <v>34</v>
      </c>
      <c r="J174" s="502"/>
      <c r="K174" s="507"/>
      <c r="L174" s="417" t="s">
        <v>34</v>
      </c>
      <c r="M174" s="506"/>
      <c r="N174" s="507"/>
      <c r="O174" s="417" t="s">
        <v>34</v>
      </c>
      <c r="P174" s="506"/>
      <c r="Q174" s="507">
        <f t="shared" si="1"/>
        <v>103.04</v>
      </c>
      <c r="R174" s="417" t="s">
        <v>34</v>
      </c>
      <c r="S174" s="506"/>
    </row>
    <row r="175" spans="2:19" s="420" customFormat="1" ht="13.5" hidden="1" outlineLevel="3">
      <c r="B175" s="412"/>
      <c r="C175" s="502"/>
      <c r="D175" s="496" t="s">
        <v>223</v>
      </c>
      <c r="E175" s="526" t="s">
        <v>34</v>
      </c>
      <c r="F175" s="576" t="s">
        <v>3109</v>
      </c>
      <c r="G175" s="502"/>
      <c r="H175" s="505">
        <v>11.2</v>
      </c>
      <c r="I175" s="417" t="s">
        <v>34</v>
      </c>
      <c r="J175" s="502"/>
      <c r="K175" s="507"/>
      <c r="L175" s="417" t="s">
        <v>34</v>
      </c>
      <c r="M175" s="506"/>
      <c r="N175" s="507"/>
      <c r="O175" s="417" t="s">
        <v>34</v>
      </c>
      <c r="P175" s="506"/>
      <c r="Q175" s="507">
        <f t="shared" si="1"/>
        <v>11.2</v>
      </c>
      <c r="R175" s="417" t="s">
        <v>34</v>
      </c>
      <c r="S175" s="506"/>
    </row>
    <row r="176" spans="2:19" s="445" customFormat="1" ht="13.5" hidden="1" outlineLevel="3">
      <c r="B176" s="444"/>
      <c r="C176" s="508"/>
      <c r="D176" s="496" t="s">
        <v>223</v>
      </c>
      <c r="E176" s="583" t="s">
        <v>3048</v>
      </c>
      <c r="F176" s="584" t="s">
        <v>238</v>
      </c>
      <c r="G176" s="508"/>
      <c r="H176" s="511">
        <v>114.24</v>
      </c>
      <c r="I176" s="450" t="s">
        <v>34</v>
      </c>
      <c r="J176" s="508"/>
      <c r="K176" s="513"/>
      <c r="L176" s="450" t="s">
        <v>34</v>
      </c>
      <c r="M176" s="512"/>
      <c r="N176" s="513"/>
      <c r="O176" s="450" t="s">
        <v>34</v>
      </c>
      <c r="P176" s="512"/>
      <c r="Q176" s="513">
        <f t="shared" si="1"/>
        <v>114.24</v>
      </c>
      <c r="R176" s="450" t="s">
        <v>34</v>
      </c>
      <c r="S176" s="512"/>
    </row>
    <row r="177" spans="2:19" s="420" customFormat="1" ht="13.5" hidden="1" outlineLevel="3">
      <c r="B177" s="412"/>
      <c r="C177" s="502"/>
      <c r="D177" s="496" t="s">
        <v>223</v>
      </c>
      <c r="E177" s="526" t="s">
        <v>34</v>
      </c>
      <c r="F177" s="576" t="s">
        <v>3110</v>
      </c>
      <c r="G177" s="502"/>
      <c r="H177" s="505">
        <v>-16.514</v>
      </c>
      <c r="I177" s="417" t="s">
        <v>34</v>
      </c>
      <c r="J177" s="502"/>
      <c r="K177" s="507"/>
      <c r="L177" s="417" t="s">
        <v>34</v>
      </c>
      <c r="M177" s="506"/>
      <c r="N177" s="507"/>
      <c r="O177" s="417" t="s">
        <v>34</v>
      </c>
      <c r="P177" s="506"/>
      <c r="Q177" s="507">
        <f t="shared" si="1"/>
        <v>-16.514</v>
      </c>
      <c r="R177" s="417" t="s">
        <v>34</v>
      </c>
      <c r="S177" s="506"/>
    </row>
    <row r="178" spans="2:19" s="420" customFormat="1" ht="13.5" hidden="1" outlineLevel="3">
      <c r="B178" s="412"/>
      <c r="C178" s="502"/>
      <c r="D178" s="496" t="s">
        <v>223</v>
      </c>
      <c r="E178" s="526" t="s">
        <v>34</v>
      </c>
      <c r="F178" s="576" t="s">
        <v>3111</v>
      </c>
      <c r="G178" s="502"/>
      <c r="H178" s="505">
        <v>-1.881</v>
      </c>
      <c r="I178" s="417" t="s">
        <v>34</v>
      </c>
      <c r="J178" s="502"/>
      <c r="K178" s="507"/>
      <c r="L178" s="417" t="s">
        <v>34</v>
      </c>
      <c r="M178" s="506"/>
      <c r="N178" s="507"/>
      <c r="O178" s="417" t="s">
        <v>34</v>
      </c>
      <c r="P178" s="506"/>
      <c r="Q178" s="507">
        <f t="shared" si="1"/>
        <v>-1.881</v>
      </c>
      <c r="R178" s="417" t="s">
        <v>34</v>
      </c>
      <c r="S178" s="506"/>
    </row>
    <row r="179" spans="2:19" s="429" customFormat="1" ht="13.5" hidden="1" outlineLevel="3">
      <c r="B179" s="421"/>
      <c r="C179" s="514"/>
      <c r="D179" s="496" t="s">
        <v>223</v>
      </c>
      <c r="E179" s="529" t="s">
        <v>2511</v>
      </c>
      <c r="F179" s="587" t="s">
        <v>227</v>
      </c>
      <c r="G179" s="514"/>
      <c r="H179" s="517">
        <v>95.845</v>
      </c>
      <c r="I179" s="426" t="s">
        <v>34</v>
      </c>
      <c r="J179" s="514"/>
      <c r="K179" s="519"/>
      <c r="L179" s="426" t="s">
        <v>34</v>
      </c>
      <c r="M179" s="518"/>
      <c r="N179" s="519"/>
      <c r="O179" s="426" t="s">
        <v>34</v>
      </c>
      <c r="P179" s="518"/>
      <c r="Q179" s="519">
        <f t="shared" si="1"/>
        <v>95.845</v>
      </c>
      <c r="R179" s="426" t="s">
        <v>34</v>
      </c>
      <c r="S179" s="518"/>
    </row>
    <row r="180" spans="2:19" s="411" customFormat="1" ht="13.5" hidden="1" outlineLevel="3">
      <c r="B180" s="402"/>
      <c r="C180" s="495"/>
      <c r="D180" s="496" t="s">
        <v>223</v>
      </c>
      <c r="E180" s="499" t="s">
        <v>34</v>
      </c>
      <c r="F180" s="578" t="s">
        <v>246</v>
      </c>
      <c r="G180" s="495"/>
      <c r="H180" s="499" t="s">
        <v>34</v>
      </c>
      <c r="I180" s="408" t="s">
        <v>34</v>
      </c>
      <c r="J180" s="495"/>
      <c r="K180" s="501"/>
      <c r="L180" s="408" t="s">
        <v>34</v>
      </c>
      <c r="M180" s="500"/>
      <c r="N180" s="501"/>
      <c r="O180" s="408" t="s">
        <v>34</v>
      </c>
      <c r="P180" s="500"/>
      <c r="Q180" s="501" t="e">
        <f t="shared" si="1"/>
        <v>#VALUE!</v>
      </c>
      <c r="R180" s="408" t="s">
        <v>34</v>
      </c>
      <c r="S180" s="500"/>
    </row>
    <row r="181" spans="2:19" s="420" customFormat="1" ht="13.5" hidden="1" outlineLevel="3">
      <c r="B181" s="412"/>
      <c r="C181" s="502"/>
      <c r="D181" s="496" t="s">
        <v>223</v>
      </c>
      <c r="E181" s="526" t="s">
        <v>34</v>
      </c>
      <c r="F181" s="576" t="s">
        <v>3112</v>
      </c>
      <c r="G181" s="502"/>
      <c r="H181" s="505">
        <v>47.923</v>
      </c>
      <c r="I181" s="417" t="s">
        <v>34</v>
      </c>
      <c r="J181" s="502"/>
      <c r="K181" s="507"/>
      <c r="L181" s="417" t="s">
        <v>34</v>
      </c>
      <c r="M181" s="506"/>
      <c r="N181" s="507"/>
      <c r="O181" s="417" t="s">
        <v>34</v>
      </c>
      <c r="P181" s="506"/>
      <c r="Q181" s="507">
        <f t="shared" si="1"/>
        <v>47.923</v>
      </c>
      <c r="R181" s="417" t="s">
        <v>34</v>
      </c>
      <c r="S181" s="506"/>
    </row>
    <row r="182" spans="2:19" s="320" customFormat="1" ht="22.5" customHeight="1" hidden="1" outlineLevel="2" collapsed="1">
      <c r="B182" s="321"/>
      <c r="C182" s="466" t="s">
        <v>340</v>
      </c>
      <c r="D182" s="466" t="s">
        <v>218</v>
      </c>
      <c r="E182" s="467" t="s">
        <v>244</v>
      </c>
      <c r="F182" s="574" t="s">
        <v>245</v>
      </c>
      <c r="G182" s="469" t="s">
        <v>221</v>
      </c>
      <c r="H182" s="470">
        <v>9.585</v>
      </c>
      <c r="I182" s="399">
        <v>12.4</v>
      </c>
      <c r="J182" s="614">
        <f>ROUND(I182*H182,2)</f>
        <v>118.85</v>
      </c>
      <c r="K182" s="474"/>
      <c r="L182" s="399">
        <v>12.4</v>
      </c>
      <c r="M182" s="471">
        <f>ROUND(L182*K182,2)</f>
        <v>0</v>
      </c>
      <c r="N182" s="474"/>
      <c r="O182" s="399">
        <v>12.4</v>
      </c>
      <c r="P182" s="471">
        <f>ROUND(O182*N182,2)</f>
        <v>0</v>
      </c>
      <c r="Q182" s="474">
        <f t="shared" si="1"/>
        <v>9.585</v>
      </c>
      <c r="R182" s="399">
        <v>12.4</v>
      </c>
      <c r="S182" s="471">
        <f>ROUND(R182*Q182,2)</f>
        <v>118.85</v>
      </c>
    </row>
    <row r="183" spans="2:19" s="411" customFormat="1" ht="13.5" hidden="1" outlineLevel="3">
      <c r="B183" s="402"/>
      <c r="C183" s="495"/>
      <c r="D183" s="496" t="s">
        <v>223</v>
      </c>
      <c r="E183" s="499" t="s">
        <v>34</v>
      </c>
      <c r="F183" s="578" t="s">
        <v>3113</v>
      </c>
      <c r="G183" s="495"/>
      <c r="H183" s="499" t="s">
        <v>34</v>
      </c>
      <c r="I183" s="408" t="s">
        <v>34</v>
      </c>
      <c r="J183" s="495"/>
      <c r="K183" s="501"/>
      <c r="L183" s="408" t="s">
        <v>34</v>
      </c>
      <c r="M183" s="500"/>
      <c r="N183" s="501"/>
      <c r="O183" s="408" t="s">
        <v>34</v>
      </c>
      <c r="P183" s="500"/>
      <c r="Q183" s="501" t="e">
        <f t="shared" si="1"/>
        <v>#VALUE!</v>
      </c>
      <c r="R183" s="408" t="s">
        <v>34</v>
      </c>
      <c r="S183" s="500"/>
    </row>
    <row r="184" spans="2:19" s="420" customFormat="1" ht="13.5" hidden="1" outlineLevel="3">
      <c r="B184" s="412"/>
      <c r="C184" s="502"/>
      <c r="D184" s="496" t="s">
        <v>223</v>
      </c>
      <c r="E184" s="526" t="s">
        <v>34</v>
      </c>
      <c r="F184" s="576" t="s">
        <v>3114</v>
      </c>
      <c r="G184" s="502"/>
      <c r="H184" s="505">
        <v>9.585</v>
      </c>
      <c r="I184" s="417" t="s">
        <v>34</v>
      </c>
      <c r="J184" s="502"/>
      <c r="K184" s="507"/>
      <c r="L184" s="417" t="s">
        <v>34</v>
      </c>
      <c r="M184" s="506"/>
      <c r="N184" s="507"/>
      <c r="O184" s="417" t="s">
        <v>34</v>
      </c>
      <c r="P184" s="506"/>
      <c r="Q184" s="507">
        <f aca="true" t="shared" si="2" ref="Q184:Q247">H184+K184+N184</f>
        <v>9.585</v>
      </c>
      <c r="R184" s="417" t="s">
        <v>34</v>
      </c>
      <c r="S184" s="506"/>
    </row>
    <row r="185" spans="2:19" s="320" customFormat="1" ht="22.5" customHeight="1" hidden="1" outlineLevel="2" collapsed="1">
      <c r="B185" s="321"/>
      <c r="C185" s="466" t="s">
        <v>347</v>
      </c>
      <c r="D185" s="466" t="s">
        <v>218</v>
      </c>
      <c r="E185" s="467" t="s">
        <v>249</v>
      </c>
      <c r="F185" s="574" t="s">
        <v>250</v>
      </c>
      <c r="G185" s="469" t="s">
        <v>221</v>
      </c>
      <c r="H185" s="470">
        <v>38.338</v>
      </c>
      <c r="I185" s="399">
        <v>250.8</v>
      </c>
      <c r="J185" s="614">
        <f>ROUND(I185*H185,2)</f>
        <v>9615.17</v>
      </c>
      <c r="K185" s="474"/>
      <c r="L185" s="399">
        <v>250.8</v>
      </c>
      <c r="M185" s="471">
        <f>ROUND(L185*K185,2)</f>
        <v>0</v>
      </c>
      <c r="N185" s="474"/>
      <c r="O185" s="399">
        <v>250.8</v>
      </c>
      <c r="P185" s="471">
        <f>ROUND(O185*N185,2)</f>
        <v>0</v>
      </c>
      <c r="Q185" s="474">
        <f t="shared" si="2"/>
        <v>38.338</v>
      </c>
      <c r="R185" s="399">
        <v>250.8</v>
      </c>
      <c r="S185" s="471">
        <f>ROUND(R185*Q185,2)</f>
        <v>9615.17</v>
      </c>
    </row>
    <row r="186" spans="2:19" s="411" customFormat="1" ht="13.5" hidden="1" outlineLevel="3">
      <c r="B186" s="402"/>
      <c r="C186" s="495"/>
      <c r="D186" s="496" t="s">
        <v>223</v>
      </c>
      <c r="E186" s="499" t="s">
        <v>34</v>
      </c>
      <c r="F186" s="578" t="s">
        <v>2656</v>
      </c>
      <c r="G186" s="495"/>
      <c r="H186" s="499" t="s">
        <v>34</v>
      </c>
      <c r="I186" s="408" t="s">
        <v>34</v>
      </c>
      <c r="J186" s="495"/>
      <c r="K186" s="501"/>
      <c r="L186" s="408" t="s">
        <v>34</v>
      </c>
      <c r="M186" s="500"/>
      <c r="N186" s="501"/>
      <c r="O186" s="408" t="s">
        <v>34</v>
      </c>
      <c r="P186" s="500"/>
      <c r="Q186" s="501" t="e">
        <f t="shared" si="2"/>
        <v>#VALUE!</v>
      </c>
      <c r="R186" s="408" t="s">
        <v>34</v>
      </c>
      <c r="S186" s="500"/>
    </row>
    <row r="187" spans="2:19" s="420" customFormat="1" ht="13.5" hidden="1" outlineLevel="3">
      <c r="B187" s="412"/>
      <c r="C187" s="502"/>
      <c r="D187" s="496" t="s">
        <v>223</v>
      </c>
      <c r="E187" s="526" t="s">
        <v>34</v>
      </c>
      <c r="F187" s="576" t="s">
        <v>3115</v>
      </c>
      <c r="G187" s="502"/>
      <c r="H187" s="505">
        <v>38.338</v>
      </c>
      <c r="I187" s="417" t="s">
        <v>34</v>
      </c>
      <c r="J187" s="502"/>
      <c r="K187" s="507"/>
      <c r="L187" s="417" t="s">
        <v>34</v>
      </c>
      <c r="M187" s="506"/>
      <c r="N187" s="507"/>
      <c r="O187" s="417" t="s">
        <v>34</v>
      </c>
      <c r="P187" s="506"/>
      <c r="Q187" s="507">
        <f t="shared" si="2"/>
        <v>38.338</v>
      </c>
      <c r="R187" s="417" t="s">
        <v>34</v>
      </c>
      <c r="S187" s="506"/>
    </row>
    <row r="188" spans="2:19" s="320" customFormat="1" ht="22.5" customHeight="1" hidden="1" outlineLevel="2" collapsed="1">
      <c r="B188" s="321"/>
      <c r="C188" s="466" t="s">
        <v>350</v>
      </c>
      <c r="D188" s="466" t="s">
        <v>218</v>
      </c>
      <c r="E188" s="467" t="s">
        <v>254</v>
      </c>
      <c r="F188" s="574" t="s">
        <v>255</v>
      </c>
      <c r="G188" s="469" t="s">
        <v>221</v>
      </c>
      <c r="H188" s="470">
        <v>7.668</v>
      </c>
      <c r="I188" s="399">
        <v>12.4</v>
      </c>
      <c r="J188" s="614">
        <f>ROUND(I188*H188,2)</f>
        <v>95.08</v>
      </c>
      <c r="K188" s="474"/>
      <c r="L188" s="399">
        <v>12.4</v>
      </c>
      <c r="M188" s="471">
        <f>ROUND(L188*K188,2)</f>
        <v>0</v>
      </c>
      <c r="N188" s="474"/>
      <c r="O188" s="399">
        <v>12.4</v>
      </c>
      <c r="P188" s="471">
        <f>ROUND(O188*N188,2)</f>
        <v>0</v>
      </c>
      <c r="Q188" s="474">
        <f t="shared" si="2"/>
        <v>7.668</v>
      </c>
      <c r="R188" s="399">
        <v>12.4</v>
      </c>
      <c r="S188" s="471">
        <f>ROUND(R188*Q188,2)</f>
        <v>95.08</v>
      </c>
    </row>
    <row r="189" spans="2:19" s="411" customFormat="1" ht="13.5" hidden="1" outlineLevel="3">
      <c r="B189" s="402"/>
      <c r="C189" s="495"/>
      <c r="D189" s="496" t="s">
        <v>223</v>
      </c>
      <c r="E189" s="499" t="s">
        <v>34</v>
      </c>
      <c r="F189" s="578" t="s">
        <v>3113</v>
      </c>
      <c r="G189" s="495"/>
      <c r="H189" s="499" t="s">
        <v>34</v>
      </c>
      <c r="I189" s="408" t="s">
        <v>34</v>
      </c>
      <c r="J189" s="495"/>
      <c r="K189" s="501"/>
      <c r="L189" s="408" t="s">
        <v>34</v>
      </c>
      <c r="M189" s="500"/>
      <c r="N189" s="501"/>
      <c r="O189" s="408" t="s">
        <v>34</v>
      </c>
      <c r="P189" s="500"/>
      <c r="Q189" s="501" t="e">
        <f t="shared" si="2"/>
        <v>#VALUE!</v>
      </c>
      <c r="R189" s="408" t="s">
        <v>34</v>
      </c>
      <c r="S189" s="500"/>
    </row>
    <row r="190" spans="2:19" s="420" customFormat="1" ht="13.5" hidden="1" outlineLevel="3">
      <c r="B190" s="412"/>
      <c r="C190" s="502"/>
      <c r="D190" s="496" t="s">
        <v>223</v>
      </c>
      <c r="E190" s="526" t="s">
        <v>34</v>
      </c>
      <c r="F190" s="576" t="s">
        <v>3116</v>
      </c>
      <c r="G190" s="502"/>
      <c r="H190" s="505">
        <v>7.668</v>
      </c>
      <c r="I190" s="417" t="s">
        <v>34</v>
      </c>
      <c r="J190" s="502"/>
      <c r="K190" s="507"/>
      <c r="L190" s="417" t="s">
        <v>34</v>
      </c>
      <c r="M190" s="506"/>
      <c r="N190" s="507"/>
      <c r="O190" s="417" t="s">
        <v>34</v>
      </c>
      <c r="P190" s="506"/>
      <c r="Q190" s="507">
        <f t="shared" si="2"/>
        <v>7.668</v>
      </c>
      <c r="R190" s="417" t="s">
        <v>34</v>
      </c>
      <c r="S190" s="506"/>
    </row>
    <row r="191" spans="2:19" s="320" customFormat="1" ht="22.5" customHeight="1" hidden="1" outlineLevel="2" collapsed="1">
      <c r="B191" s="321"/>
      <c r="C191" s="466" t="s">
        <v>353</v>
      </c>
      <c r="D191" s="466" t="s">
        <v>218</v>
      </c>
      <c r="E191" s="467" t="s">
        <v>258</v>
      </c>
      <c r="F191" s="574" t="s">
        <v>259</v>
      </c>
      <c r="G191" s="469" t="s">
        <v>221</v>
      </c>
      <c r="H191" s="470">
        <v>9.585</v>
      </c>
      <c r="I191" s="399">
        <v>585.1</v>
      </c>
      <c r="J191" s="614">
        <f>ROUND(I191*H191,2)</f>
        <v>5608.18</v>
      </c>
      <c r="K191" s="474"/>
      <c r="L191" s="399">
        <v>585.1</v>
      </c>
      <c r="M191" s="471">
        <f>ROUND(L191*K191,2)</f>
        <v>0</v>
      </c>
      <c r="N191" s="474"/>
      <c r="O191" s="399">
        <v>585.1</v>
      </c>
      <c r="P191" s="471">
        <f>ROUND(O191*N191,2)</f>
        <v>0</v>
      </c>
      <c r="Q191" s="474">
        <f t="shared" si="2"/>
        <v>9.585</v>
      </c>
      <c r="R191" s="399">
        <v>585.1</v>
      </c>
      <c r="S191" s="471">
        <f>ROUND(R191*Q191,2)</f>
        <v>5608.18</v>
      </c>
    </row>
    <row r="192" spans="2:19" s="411" customFormat="1" ht="13.5" hidden="1" outlineLevel="3">
      <c r="B192" s="402"/>
      <c r="C192" s="495"/>
      <c r="D192" s="496" t="s">
        <v>223</v>
      </c>
      <c r="E192" s="499" t="s">
        <v>34</v>
      </c>
      <c r="F192" s="578" t="s">
        <v>3117</v>
      </c>
      <c r="G192" s="495"/>
      <c r="H192" s="499" t="s">
        <v>34</v>
      </c>
      <c r="I192" s="408" t="s">
        <v>34</v>
      </c>
      <c r="J192" s="495"/>
      <c r="K192" s="501"/>
      <c r="L192" s="408" t="s">
        <v>34</v>
      </c>
      <c r="M192" s="500"/>
      <c r="N192" s="501"/>
      <c r="O192" s="408" t="s">
        <v>34</v>
      </c>
      <c r="P192" s="500"/>
      <c r="Q192" s="501" t="e">
        <f t="shared" si="2"/>
        <v>#VALUE!</v>
      </c>
      <c r="R192" s="408" t="s">
        <v>34</v>
      </c>
      <c r="S192" s="500"/>
    </row>
    <row r="193" spans="2:19" s="420" customFormat="1" ht="13.5" hidden="1" outlineLevel="3">
      <c r="B193" s="412"/>
      <c r="C193" s="502"/>
      <c r="D193" s="496" t="s">
        <v>223</v>
      </c>
      <c r="E193" s="526" t="s">
        <v>34</v>
      </c>
      <c r="F193" s="576" t="s">
        <v>3118</v>
      </c>
      <c r="G193" s="502"/>
      <c r="H193" s="505">
        <v>9.585</v>
      </c>
      <c r="I193" s="417" t="s">
        <v>34</v>
      </c>
      <c r="J193" s="502"/>
      <c r="K193" s="507"/>
      <c r="L193" s="417" t="s">
        <v>34</v>
      </c>
      <c r="M193" s="506"/>
      <c r="N193" s="507"/>
      <c r="O193" s="417" t="s">
        <v>34</v>
      </c>
      <c r="P193" s="506"/>
      <c r="Q193" s="507">
        <f t="shared" si="2"/>
        <v>9.585</v>
      </c>
      <c r="R193" s="417" t="s">
        <v>34</v>
      </c>
      <c r="S193" s="506"/>
    </row>
    <row r="194" spans="2:19" s="320" customFormat="1" ht="22.5" customHeight="1" hidden="1" outlineLevel="2" collapsed="1">
      <c r="B194" s="321"/>
      <c r="C194" s="466" t="s">
        <v>357</v>
      </c>
      <c r="D194" s="466" t="s">
        <v>218</v>
      </c>
      <c r="E194" s="467" t="s">
        <v>2482</v>
      </c>
      <c r="F194" s="574" t="s">
        <v>2483</v>
      </c>
      <c r="G194" s="469" t="s">
        <v>221</v>
      </c>
      <c r="H194" s="470">
        <v>8.387</v>
      </c>
      <c r="I194" s="399">
        <v>15.5</v>
      </c>
      <c r="J194" s="614">
        <f>ROUND(I194*H194,2)</f>
        <v>130</v>
      </c>
      <c r="K194" s="474"/>
      <c r="L194" s="399">
        <v>15.5</v>
      </c>
      <c r="M194" s="471">
        <f>ROUND(L194*K194,2)</f>
        <v>0</v>
      </c>
      <c r="N194" s="474"/>
      <c r="O194" s="399">
        <v>15.5</v>
      </c>
      <c r="P194" s="471">
        <f>ROUND(O194*N194,2)</f>
        <v>0</v>
      </c>
      <c r="Q194" s="474">
        <f t="shared" si="2"/>
        <v>8.387</v>
      </c>
      <c r="R194" s="399">
        <v>15.5</v>
      </c>
      <c r="S194" s="471">
        <f>ROUND(R194*Q194,2)</f>
        <v>130</v>
      </c>
    </row>
    <row r="195" spans="2:19" s="411" customFormat="1" ht="13.5" hidden="1" outlineLevel="3">
      <c r="B195" s="402"/>
      <c r="C195" s="495"/>
      <c r="D195" s="496" t="s">
        <v>223</v>
      </c>
      <c r="E195" s="499" t="s">
        <v>34</v>
      </c>
      <c r="F195" s="578" t="s">
        <v>3119</v>
      </c>
      <c r="G195" s="495"/>
      <c r="H195" s="499" t="s">
        <v>34</v>
      </c>
      <c r="I195" s="408" t="s">
        <v>34</v>
      </c>
      <c r="J195" s="495"/>
      <c r="K195" s="501"/>
      <c r="L195" s="408" t="s">
        <v>34</v>
      </c>
      <c r="M195" s="500"/>
      <c r="N195" s="501"/>
      <c r="O195" s="408" t="s">
        <v>34</v>
      </c>
      <c r="P195" s="500"/>
      <c r="Q195" s="501" t="e">
        <f t="shared" si="2"/>
        <v>#VALUE!</v>
      </c>
      <c r="R195" s="408" t="s">
        <v>34</v>
      </c>
      <c r="S195" s="500"/>
    </row>
    <row r="196" spans="2:19" s="411" customFormat="1" ht="13.5" hidden="1" outlineLevel="3">
      <c r="B196" s="402"/>
      <c r="C196" s="495"/>
      <c r="D196" s="496" t="s">
        <v>223</v>
      </c>
      <c r="E196" s="499" t="s">
        <v>34</v>
      </c>
      <c r="F196" s="578" t="s">
        <v>3107</v>
      </c>
      <c r="G196" s="495"/>
      <c r="H196" s="499" t="s">
        <v>34</v>
      </c>
      <c r="I196" s="408" t="s">
        <v>34</v>
      </c>
      <c r="J196" s="495"/>
      <c r="K196" s="501"/>
      <c r="L196" s="408" t="s">
        <v>34</v>
      </c>
      <c r="M196" s="500"/>
      <c r="N196" s="501"/>
      <c r="O196" s="408" t="s">
        <v>34</v>
      </c>
      <c r="P196" s="500"/>
      <c r="Q196" s="501" t="e">
        <f t="shared" si="2"/>
        <v>#VALUE!</v>
      </c>
      <c r="R196" s="408" t="s">
        <v>34</v>
      </c>
      <c r="S196" s="500"/>
    </row>
    <row r="197" spans="2:19" s="420" customFormat="1" ht="13.5" hidden="1" outlineLevel="3">
      <c r="B197" s="412"/>
      <c r="C197" s="502"/>
      <c r="D197" s="496" t="s">
        <v>223</v>
      </c>
      <c r="E197" s="526" t="s">
        <v>34</v>
      </c>
      <c r="F197" s="576" t="s">
        <v>3120</v>
      </c>
      <c r="G197" s="502"/>
      <c r="H197" s="505">
        <v>10.08</v>
      </c>
      <c r="I197" s="417" t="s">
        <v>34</v>
      </c>
      <c r="J197" s="502"/>
      <c r="K197" s="507"/>
      <c r="L197" s="417" t="s">
        <v>34</v>
      </c>
      <c r="M197" s="506"/>
      <c r="N197" s="507"/>
      <c r="O197" s="417" t="s">
        <v>34</v>
      </c>
      <c r="P197" s="506"/>
      <c r="Q197" s="507">
        <f t="shared" si="2"/>
        <v>10.08</v>
      </c>
      <c r="R197" s="417" t="s">
        <v>34</v>
      </c>
      <c r="S197" s="506"/>
    </row>
    <row r="198" spans="2:19" s="420" customFormat="1" ht="13.5" hidden="1" outlineLevel="3">
      <c r="B198" s="412"/>
      <c r="C198" s="502"/>
      <c r="D198" s="496" t="s">
        <v>223</v>
      </c>
      <c r="E198" s="526" t="s">
        <v>34</v>
      </c>
      <c r="F198" s="576" t="s">
        <v>3121</v>
      </c>
      <c r="G198" s="502"/>
      <c r="H198" s="505">
        <v>-1.693</v>
      </c>
      <c r="I198" s="417" t="s">
        <v>34</v>
      </c>
      <c r="J198" s="502"/>
      <c r="K198" s="507"/>
      <c r="L198" s="417" t="s">
        <v>34</v>
      </c>
      <c r="M198" s="506"/>
      <c r="N198" s="507"/>
      <c r="O198" s="417" t="s">
        <v>34</v>
      </c>
      <c r="P198" s="506"/>
      <c r="Q198" s="507">
        <f t="shared" si="2"/>
        <v>-1.693</v>
      </c>
      <c r="R198" s="417" t="s">
        <v>34</v>
      </c>
      <c r="S198" s="506"/>
    </row>
    <row r="199" spans="2:19" s="429" customFormat="1" ht="13.5" hidden="1" outlineLevel="3">
      <c r="B199" s="421"/>
      <c r="C199" s="514"/>
      <c r="D199" s="496" t="s">
        <v>223</v>
      </c>
      <c r="E199" s="529" t="s">
        <v>34</v>
      </c>
      <c r="F199" s="587" t="s">
        <v>227</v>
      </c>
      <c r="G199" s="514"/>
      <c r="H199" s="517">
        <v>8.387</v>
      </c>
      <c r="I199" s="426" t="s">
        <v>34</v>
      </c>
      <c r="J199" s="514"/>
      <c r="K199" s="519"/>
      <c r="L199" s="426" t="s">
        <v>34</v>
      </c>
      <c r="M199" s="518"/>
      <c r="N199" s="519"/>
      <c r="O199" s="426" t="s">
        <v>34</v>
      </c>
      <c r="P199" s="518"/>
      <c r="Q199" s="519">
        <f t="shared" si="2"/>
        <v>8.387</v>
      </c>
      <c r="R199" s="426" t="s">
        <v>34</v>
      </c>
      <c r="S199" s="518"/>
    </row>
    <row r="200" spans="2:19" s="320" customFormat="1" ht="22.5" customHeight="1" hidden="1" outlineLevel="2" collapsed="1">
      <c r="B200" s="321"/>
      <c r="C200" s="466" t="s">
        <v>358</v>
      </c>
      <c r="D200" s="466" t="s">
        <v>218</v>
      </c>
      <c r="E200" s="467" t="s">
        <v>348</v>
      </c>
      <c r="F200" s="574" t="s">
        <v>349</v>
      </c>
      <c r="G200" s="469" t="s">
        <v>221</v>
      </c>
      <c r="H200" s="470">
        <v>0.932</v>
      </c>
      <c r="I200" s="399">
        <v>36.1</v>
      </c>
      <c r="J200" s="614">
        <f>ROUND(I200*H200,2)</f>
        <v>33.65</v>
      </c>
      <c r="K200" s="474"/>
      <c r="L200" s="399">
        <v>36.1</v>
      </c>
      <c r="M200" s="471">
        <f>ROUND(L200*K200,2)</f>
        <v>0</v>
      </c>
      <c r="N200" s="474"/>
      <c r="O200" s="399">
        <v>36.1</v>
      </c>
      <c r="P200" s="471">
        <f>ROUND(O200*N200,2)</f>
        <v>0</v>
      </c>
      <c r="Q200" s="474">
        <f t="shared" si="2"/>
        <v>0.932</v>
      </c>
      <c r="R200" s="399">
        <v>36.1</v>
      </c>
      <c r="S200" s="471">
        <f>ROUND(R200*Q200,2)</f>
        <v>33.65</v>
      </c>
    </row>
    <row r="201" spans="2:19" s="411" customFormat="1" ht="13.5" hidden="1" outlineLevel="3">
      <c r="B201" s="402"/>
      <c r="C201" s="495"/>
      <c r="D201" s="496" t="s">
        <v>223</v>
      </c>
      <c r="E201" s="499" t="s">
        <v>34</v>
      </c>
      <c r="F201" s="578" t="s">
        <v>3122</v>
      </c>
      <c r="G201" s="495"/>
      <c r="H201" s="499" t="s">
        <v>34</v>
      </c>
      <c r="I201" s="408" t="s">
        <v>34</v>
      </c>
      <c r="J201" s="495"/>
      <c r="K201" s="501"/>
      <c r="L201" s="408" t="s">
        <v>34</v>
      </c>
      <c r="M201" s="500"/>
      <c r="N201" s="501"/>
      <c r="O201" s="408" t="s">
        <v>34</v>
      </c>
      <c r="P201" s="500"/>
      <c r="Q201" s="501" t="e">
        <f t="shared" si="2"/>
        <v>#VALUE!</v>
      </c>
      <c r="R201" s="408" t="s">
        <v>34</v>
      </c>
      <c r="S201" s="500"/>
    </row>
    <row r="202" spans="2:19" s="411" customFormat="1" ht="13.5" hidden="1" outlineLevel="3">
      <c r="B202" s="402"/>
      <c r="C202" s="495"/>
      <c r="D202" s="496" t="s">
        <v>223</v>
      </c>
      <c r="E202" s="499" t="s">
        <v>34</v>
      </c>
      <c r="F202" s="578" t="s">
        <v>3107</v>
      </c>
      <c r="G202" s="495"/>
      <c r="H202" s="499" t="s">
        <v>34</v>
      </c>
      <c r="I202" s="408" t="s">
        <v>34</v>
      </c>
      <c r="J202" s="495"/>
      <c r="K202" s="501"/>
      <c r="L202" s="408" t="s">
        <v>34</v>
      </c>
      <c r="M202" s="500"/>
      <c r="N202" s="501"/>
      <c r="O202" s="408" t="s">
        <v>34</v>
      </c>
      <c r="P202" s="500"/>
      <c r="Q202" s="501" t="e">
        <f t="shared" si="2"/>
        <v>#VALUE!</v>
      </c>
      <c r="R202" s="408" t="s">
        <v>34</v>
      </c>
      <c r="S202" s="500"/>
    </row>
    <row r="203" spans="2:19" s="420" customFormat="1" ht="13.5" hidden="1" outlineLevel="3">
      <c r="B203" s="412"/>
      <c r="C203" s="502"/>
      <c r="D203" s="496" t="s">
        <v>223</v>
      </c>
      <c r="E203" s="526" t="s">
        <v>34</v>
      </c>
      <c r="F203" s="576" t="s">
        <v>3123</v>
      </c>
      <c r="G203" s="502"/>
      <c r="H203" s="505">
        <v>1.12</v>
      </c>
      <c r="I203" s="417" t="s">
        <v>34</v>
      </c>
      <c r="J203" s="502"/>
      <c r="K203" s="507"/>
      <c r="L203" s="417" t="s">
        <v>34</v>
      </c>
      <c r="M203" s="506"/>
      <c r="N203" s="507"/>
      <c r="O203" s="417" t="s">
        <v>34</v>
      </c>
      <c r="P203" s="506"/>
      <c r="Q203" s="507">
        <f t="shared" si="2"/>
        <v>1.12</v>
      </c>
      <c r="R203" s="417" t="s">
        <v>34</v>
      </c>
      <c r="S203" s="506"/>
    </row>
    <row r="204" spans="2:19" s="420" customFormat="1" ht="13.5" hidden="1" outlineLevel="3">
      <c r="B204" s="412"/>
      <c r="C204" s="502"/>
      <c r="D204" s="496" t="s">
        <v>223</v>
      </c>
      <c r="E204" s="526" t="s">
        <v>34</v>
      </c>
      <c r="F204" s="576" t="s">
        <v>3124</v>
      </c>
      <c r="G204" s="502"/>
      <c r="H204" s="505">
        <v>-0.188</v>
      </c>
      <c r="I204" s="417" t="s">
        <v>34</v>
      </c>
      <c r="J204" s="502"/>
      <c r="K204" s="507"/>
      <c r="L204" s="417" t="s">
        <v>34</v>
      </c>
      <c r="M204" s="506"/>
      <c r="N204" s="507"/>
      <c r="O204" s="417" t="s">
        <v>34</v>
      </c>
      <c r="P204" s="506"/>
      <c r="Q204" s="507">
        <f t="shared" si="2"/>
        <v>-0.188</v>
      </c>
      <c r="R204" s="417" t="s">
        <v>34</v>
      </c>
      <c r="S204" s="506"/>
    </row>
    <row r="205" spans="2:19" s="429" customFormat="1" ht="13.5" hidden="1" outlineLevel="3">
      <c r="B205" s="421"/>
      <c r="C205" s="514"/>
      <c r="D205" s="496" t="s">
        <v>223</v>
      </c>
      <c r="E205" s="529" t="s">
        <v>34</v>
      </c>
      <c r="F205" s="587" t="s">
        <v>227</v>
      </c>
      <c r="G205" s="514"/>
      <c r="H205" s="517">
        <v>0.932</v>
      </c>
      <c r="I205" s="426" t="s">
        <v>34</v>
      </c>
      <c r="J205" s="514"/>
      <c r="K205" s="519"/>
      <c r="L205" s="426" t="s">
        <v>34</v>
      </c>
      <c r="M205" s="518"/>
      <c r="N205" s="519"/>
      <c r="O205" s="426" t="s">
        <v>34</v>
      </c>
      <c r="P205" s="518"/>
      <c r="Q205" s="519">
        <f t="shared" si="2"/>
        <v>0.932</v>
      </c>
      <c r="R205" s="426" t="s">
        <v>34</v>
      </c>
      <c r="S205" s="518"/>
    </row>
    <row r="206" spans="2:19" s="320" customFormat="1" ht="22.5" customHeight="1" hidden="1" outlineLevel="2" collapsed="1">
      <c r="B206" s="321"/>
      <c r="C206" s="466" t="s">
        <v>363</v>
      </c>
      <c r="D206" s="466" t="s">
        <v>218</v>
      </c>
      <c r="E206" s="467" t="s">
        <v>531</v>
      </c>
      <c r="F206" s="574" t="s">
        <v>532</v>
      </c>
      <c r="G206" s="469" t="s">
        <v>221</v>
      </c>
      <c r="H206" s="470">
        <v>77.873</v>
      </c>
      <c r="I206" s="399">
        <v>25.8</v>
      </c>
      <c r="J206" s="614">
        <f>ROUND(I206*H206,2)</f>
        <v>2009.12</v>
      </c>
      <c r="K206" s="474"/>
      <c r="L206" s="399">
        <v>25.8</v>
      </c>
      <c r="M206" s="471">
        <f>ROUND(L206*K206,2)</f>
        <v>0</v>
      </c>
      <c r="N206" s="474"/>
      <c r="O206" s="399">
        <v>25.8</v>
      </c>
      <c r="P206" s="471">
        <f>ROUND(O206*N206,2)</f>
        <v>0</v>
      </c>
      <c r="Q206" s="474">
        <f t="shared" si="2"/>
        <v>77.873</v>
      </c>
      <c r="R206" s="399">
        <v>25.8</v>
      </c>
      <c r="S206" s="471">
        <f>ROUND(R206*Q206,2)</f>
        <v>2009.12</v>
      </c>
    </row>
    <row r="207" spans="2:19" s="411" customFormat="1" ht="13.5" hidden="1" outlineLevel="3">
      <c r="B207" s="402"/>
      <c r="C207" s="495"/>
      <c r="D207" s="496" t="s">
        <v>223</v>
      </c>
      <c r="E207" s="499" t="s">
        <v>34</v>
      </c>
      <c r="F207" s="578" t="s">
        <v>3119</v>
      </c>
      <c r="G207" s="495"/>
      <c r="H207" s="499" t="s">
        <v>34</v>
      </c>
      <c r="I207" s="408" t="s">
        <v>34</v>
      </c>
      <c r="J207" s="495"/>
      <c r="K207" s="501"/>
      <c r="L207" s="408" t="s">
        <v>34</v>
      </c>
      <c r="M207" s="500"/>
      <c r="N207" s="501"/>
      <c r="O207" s="408" t="s">
        <v>34</v>
      </c>
      <c r="P207" s="500"/>
      <c r="Q207" s="501" t="e">
        <f t="shared" si="2"/>
        <v>#VALUE!</v>
      </c>
      <c r="R207" s="408" t="s">
        <v>34</v>
      </c>
      <c r="S207" s="500"/>
    </row>
    <row r="208" spans="2:19" s="411" customFormat="1" ht="13.5" hidden="1" outlineLevel="3">
      <c r="B208" s="402"/>
      <c r="C208" s="495"/>
      <c r="D208" s="496" t="s">
        <v>223</v>
      </c>
      <c r="E208" s="499" t="s">
        <v>34</v>
      </c>
      <c r="F208" s="578" t="s">
        <v>3107</v>
      </c>
      <c r="G208" s="495"/>
      <c r="H208" s="499" t="s">
        <v>34</v>
      </c>
      <c r="I208" s="408" t="s">
        <v>34</v>
      </c>
      <c r="J208" s="495"/>
      <c r="K208" s="501"/>
      <c r="L208" s="408" t="s">
        <v>34</v>
      </c>
      <c r="M208" s="500"/>
      <c r="N208" s="501"/>
      <c r="O208" s="408" t="s">
        <v>34</v>
      </c>
      <c r="P208" s="500"/>
      <c r="Q208" s="501" t="e">
        <f t="shared" si="2"/>
        <v>#VALUE!</v>
      </c>
      <c r="R208" s="408" t="s">
        <v>34</v>
      </c>
      <c r="S208" s="500"/>
    </row>
    <row r="209" spans="2:19" s="420" customFormat="1" ht="13.5" hidden="1" outlineLevel="3">
      <c r="B209" s="412"/>
      <c r="C209" s="502"/>
      <c r="D209" s="496" t="s">
        <v>223</v>
      </c>
      <c r="E209" s="526" t="s">
        <v>34</v>
      </c>
      <c r="F209" s="576" t="s">
        <v>3125</v>
      </c>
      <c r="G209" s="502"/>
      <c r="H209" s="505">
        <v>92.736</v>
      </c>
      <c r="I209" s="417" t="s">
        <v>34</v>
      </c>
      <c r="J209" s="502"/>
      <c r="K209" s="507"/>
      <c r="L209" s="417" t="s">
        <v>34</v>
      </c>
      <c r="M209" s="506"/>
      <c r="N209" s="507"/>
      <c r="O209" s="417" t="s">
        <v>34</v>
      </c>
      <c r="P209" s="506"/>
      <c r="Q209" s="507">
        <f t="shared" si="2"/>
        <v>92.736</v>
      </c>
      <c r="R209" s="417" t="s">
        <v>34</v>
      </c>
      <c r="S209" s="506"/>
    </row>
    <row r="210" spans="2:19" s="420" customFormat="1" ht="13.5" hidden="1" outlineLevel="3">
      <c r="B210" s="412"/>
      <c r="C210" s="502"/>
      <c r="D210" s="496" t="s">
        <v>223</v>
      </c>
      <c r="E210" s="526" t="s">
        <v>34</v>
      </c>
      <c r="F210" s="576" t="s">
        <v>3126</v>
      </c>
      <c r="G210" s="502"/>
      <c r="H210" s="505">
        <v>-14.863</v>
      </c>
      <c r="I210" s="417" t="s">
        <v>34</v>
      </c>
      <c r="J210" s="502"/>
      <c r="K210" s="507"/>
      <c r="L210" s="417" t="s">
        <v>34</v>
      </c>
      <c r="M210" s="506"/>
      <c r="N210" s="507"/>
      <c r="O210" s="417" t="s">
        <v>34</v>
      </c>
      <c r="P210" s="506"/>
      <c r="Q210" s="507">
        <f t="shared" si="2"/>
        <v>-14.863</v>
      </c>
      <c r="R210" s="417" t="s">
        <v>34</v>
      </c>
      <c r="S210" s="506"/>
    </row>
    <row r="211" spans="2:19" s="429" customFormat="1" ht="13.5" hidden="1" outlineLevel="3">
      <c r="B211" s="421"/>
      <c r="C211" s="514"/>
      <c r="D211" s="496" t="s">
        <v>223</v>
      </c>
      <c r="E211" s="529" t="s">
        <v>34</v>
      </c>
      <c r="F211" s="587" t="s">
        <v>227</v>
      </c>
      <c r="G211" s="514"/>
      <c r="H211" s="517">
        <v>77.873</v>
      </c>
      <c r="I211" s="426" t="s">
        <v>34</v>
      </c>
      <c r="J211" s="514"/>
      <c r="K211" s="519"/>
      <c r="L211" s="426" t="s">
        <v>34</v>
      </c>
      <c r="M211" s="518"/>
      <c r="N211" s="519"/>
      <c r="O211" s="426" t="s">
        <v>34</v>
      </c>
      <c r="P211" s="518"/>
      <c r="Q211" s="519">
        <f t="shared" si="2"/>
        <v>77.873</v>
      </c>
      <c r="R211" s="426" t="s">
        <v>34</v>
      </c>
      <c r="S211" s="518"/>
    </row>
    <row r="212" spans="2:19" s="320" customFormat="1" ht="22.5" customHeight="1" hidden="1" outlineLevel="2" collapsed="1">
      <c r="B212" s="321"/>
      <c r="C212" s="466" t="s">
        <v>369</v>
      </c>
      <c r="D212" s="466" t="s">
        <v>218</v>
      </c>
      <c r="E212" s="467" t="s">
        <v>535</v>
      </c>
      <c r="F212" s="574" t="s">
        <v>536</v>
      </c>
      <c r="G212" s="469" t="s">
        <v>221</v>
      </c>
      <c r="H212" s="470">
        <v>8.653</v>
      </c>
      <c r="I212" s="399">
        <v>51.6</v>
      </c>
      <c r="J212" s="614">
        <f>ROUND(I212*H212,2)</f>
        <v>446.49</v>
      </c>
      <c r="K212" s="474"/>
      <c r="L212" s="399">
        <v>51.6</v>
      </c>
      <c r="M212" s="471">
        <f>ROUND(L212*K212,2)</f>
        <v>0</v>
      </c>
      <c r="N212" s="474"/>
      <c r="O212" s="399">
        <v>51.6</v>
      </c>
      <c r="P212" s="471">
        <f>ROUND(O212*N212,2)</f>
        <v>0</v>
      </c>
      <c r="Q212" s="474">
        <f t="shared" si="2"/>
        <v>8.653</v>
      </c>
      <c r="R212" s="399">
        <v>51.6</v>
      </c>
      <c r="S212" s="471">
        <f>ROUND(R212*Q212,2)</f>
        <v>446.49</v>
      </c>
    </row>
    <row r="213" spans="2:19" s="411" customFormat="1" ht="13.5" hidden="1" outlineLevel="3">
      <c r="B213" s="402"/>
      <c r="C213" s="495"/>
      <c r="D213" s="496" t="s">
        <v>223</v>
      </c>
      <c r="E213" s="499" t="s">
        <v>34</v>
      </c>
      <c r="F213" s="578" t="s">
        <v>3122</v>
      </c>
      <c r="G213" s="495"/>
      <c r="H213" s="499" t="s">
        <v>34</v>
      </c>
      <c r="I213" s="408" t="s">
        <v>34</v>
      </c>
      <c r="J213" s="495"/>
      <c r="K213" s="501"/>
      <c r="L213" s="408" t="s">
        <v>34</v>
      </c>
      <c r="M213" s="500"/>
      <c r="N213" s="501"/>
      <c r="O213" s="408" t="s">
        <v>34</v>
      </c>
      <c r="P213" s="500"/>
      <c r="Q213" s="501" t="e">
        <f t="shared" si="2"/>
        <v>#VALUE!</v>
      </c>
      <c r="R213" s="408" t="s">
        <v>34</v>
      </c>
      <c r="S213" s="500"/>
    </row>
    <row r="214" spans="2:19" s="411" customFormat="1" ht="13.5" hidden="1" outlineLevel="3">
      <c r="B214" s="402"/>
      <c r="C214" s="495"/>
      <c r="D214" s="496" t="s">
        <v>223</v>
      </c>
      <c r="E214" s="499" t="s">
        <v>34</v>
      </c>
      <c r="F214" s="578" t="s">
        <v>3107</v>
      </c>
      <c r="G214" s="495"/>
      <c r="H214" s="499" t="s">
        <v>34</v>
      </c>
      <c r="I214" s="408" t="s">
        <v>34</v>
      </c>
      <c r="J214" s="495"/>
      <c r="K214" s="501"/>
      <c r="L214" s="408" t="s">
        <v>34</v>
      </c>
      <c r="M214" s="500"/>
      <c r="N214" s="501"/>
      <c r="O214" s="408" t="s">
        <v>34</v>
      </c>
      <c r="P214" s="500"/>
      <c r="Q214" s="501" t="e">
        <f t="shared" si="2"/>
        <v>#VALUE!</v>
      </c>
      <c r="R214" s="408" t="s">
        <v>34</v>
      </c>
      <c r="S214" s="500"/>
    </row>
    <row r="215" spans="2:19" s="420" customFormat="1" ht="13.5" hidden="1" outlineLevel="3">
      <c r="B215" s="412"/>
      <c r="C215" s="502"/>
      <c r="D215" s="496" t="s">
        <v>223</v>
      </c>
      <c r="E215" s="526" t="s">
        <v>34</v>
      </c>
      <c r="F215" s="576" t="s">
        <v>3127</v>
      </c>
      <c r="G215" s="502"/>
      <c r="H215" s="505">
        <v>10.304</v>
      </c>
      <c r="I215" s="417" t="s">
        <v>34</v>
      </c>
      <c r="J215" s="502"/>
      <c r="K215" s="507"/>
      <c r="L215" s="417" t="s">
        <v>34</v>
      </c>
      <c r="M215" s="506"/>
      <c r="N215" s="507"/>
      <c r="O215" s="417" t="s">
        <v>34</v>
      </c>
      <c r="P215" s="506"/>
      <c r="Q215" s="507">
        <f t="shared" si="2"/>
        <v>10.304</v>
      </c>
      <c r="R215" s="417" t="s">
        <v>34</v>
      </c>
      <c r="S215" s="506"/>
    </row>
    <row r="216" spans="2:19" s="420" customFormat="1" ht="13.5" hidden="1" outlineLevel="3">
      <c r="B216" s="412"/>
      <c r="C216" s="502"/>
      <c r="D216" s="496" t="s">
        <v>223</v>
      </c>
      <c r="E216" s="526" t="s">
        <v>34</v>
      </c>
      <c r="F216" s="576" t="s">
        <v>3128</v>
      </c>
      <c r="G216" s="502"/>
      <c r="H216" s="505">
        <v>-1.651</v>
      </c>
      <c r="I216" s="417" t="s">
        <v>34</v>
      </c>
      <c r="J216" s="502"/>
      <c r="K216" s="507"/>
      <c r="L216" s="417" t="s">
        <v>34</v>
      </c>
      <c r="M216" s="506"/>
      <c r="N216" s="507"/>
      <c r="O216" s="417" t="s">
        <v>34</v>
      </c>
      <c r="P216" s="506"/>
      <c r="Q216" s="507">
        <f t="shared" si="2"/>
        <v>-1.651</v>
      </c>
      <c r="R216" s="417" t="s">
        <v>34</v>
      </c>
      <c r="S216" s="506"/>
    </row>
    <row r="217" spans="2:19" s="429" customFormat="1" ht="13.5" hidden="1" outlineLevel="3">
      <c r="B217" s="421"/>
      <c r="C217" s="514"/>
      <c r="D217" s="496" t="s">
        <v>223</v>
      </c>
      <c r="E217" s="529" t="s">
        <v>34</v>
      </c>
      <c r="F217" s="587" t="s">
        <v>227</v>
      </c>
      <c r="G217" s="514"/>
      <c r="H217" s="517">
        <v>8.653</v>
      </c>
      <c r="I217" s="426" t="s">
        <v>34</v>
      </c>
      <c r="J217" s="514"/>
      <c r="K217" s="519"/>
      <c r="L217" s="426" t="s">
        <v>34</v>
      </c>
      <c r="M217" s="518"/>
      <c r="N217" s="519"/>
      <c r="O217" s="426" t="s">
        <v>34</v>
      </c>
      <c r="P217" s="518"/>
      <c r="Q217" s="519">
        <f t="shared" si="2"/>
        <v>8.653</v>
      </c>
      <c r="R217" s="426" t="s">
        <v>34</v>
      </c>
      <c r="S217" s="518"/>
    </row>
    <row r="218" spans="2:19" s="320" customFormat="1" ht="22.5" customHeight="1" hidden="1" outlineLevel="2" collapsed="1">
      <c r="B218" s="321"/>
      <c r="C218" s="466" t="s">
        <v>375</v>
      </c>
      <c r="D218" s="466" t="s">
        <v>218</v>
      </c>
      <c r="E218" s="467" t="s">
        <v>521</v>
      </c>
      <c r="F218" s="574" t="s">
        <v>522</v>
      </c>
      <c r="G218" s="469" t="s">
        <v>265</v>
      </c>
      <c r="H218" s="470">
        <v>181.76</v>
      </c>
      <c r="I218" s="399">
        <v>390.1</v>
      </c>
      <c r="J218" s="614">
        <f>ROUND(I218*H218,2)</f>
        <v>70904.58</v>
      </c>
      <c r="K218" s="474"/>
      <c r="L218" s="399">
        <v>390.1</v>
      </c>
      <c r="M218" s="471">
        <f>ROUND(L218*K218,2)</f>
        <v>0</v>
      </c>
      <c r="N218" s="474"/>
      <c r="O218" s="399">
        <v>390.1</v>
      </c>
      <c r="P218" s="471">
        <f>ROUND(O218*N218,2)</f>
        <v>0</v>
      </c>
      <c r="Q218" s="474">
        <f t="shared" si="2"/>
        <v>181.76</v>
      </c>
      <c r="R218" s="399">
        <v>390.1</v>
      </c>
      <c r="S218" s="471">
        <f>ROUND(R218*Q218,2)</f>
        <v>70904.58</v>
      </c>
    </row>
    <row r="219" spans="2:19" s="411" customFormat="1" ht="13.5" hidden="1" outlineLevel="3">
      <c r="B219" s="402"/>
      <c r="C219" s="495"/>
      <c r="D219" s="496" t="s">
        <v>223</v>
      </c>
      <c r="E219" s="499" t="s">
        <v>34</v>
      </c>
      <c r="F219" s="578" t="s">
        <v>3107</v>
      </c>
      <c r="G219" s="495"/>
      <c r="H219" s="499" t="s">
        <v>34</v>
      </c>
      <c r="I219" s="408" t="s">
        <v>34</v>
      </c>
      <c r="J219" s="495"/>
      <c r="K219" s="501"/>
      <c r="L219" s="408" t="s">
        <v>34</v>
      </c>
      <c r="M219" s="500"/>
      <c r="N219" s="501"/>
      <c r="O219" s="408" t="s">
        <v>34</v>
      </c>
      <c r="P219" s="500"/>
      <c r="Q219" s="501" t="e">
        <f t="shared" si="2"/>
        <v>#VALUE!</v>
      </c>
      <c r="R219" s="408" t="s">
        <v>34</v>
      </c>
      <c r="S219" s="500"/>
    </row>
    <row r="220" spans="2:19" s="420" customFormat="1" ht="13.5" hidden="1" outlineLevel="3">
      <c r="B220" s="412"/>
      <c r="C220" s="502"/>
      <c r="D220" s="496" t="s">
        <v>223</v>
      </c>
      <c r="E220" s="526" t="s">
        <v>34</v>
      </c>
      <c r="F220" s="576" t="s">
        <v>3129</v>
      </c>
      <c r="G220" s="502"/>
      <c r="H220" s="505">
        <v>156.16</v>
      </c>
      <c r="I220" s="417" t="s">
        <v>34</v>
      </c>
      <c r="J220" s="502"/>
      <c r="K220" s="507"/>
      <c r="L220" s="417" t="s">
        <v>34</v>
      </c>
      <c r="M220" s="506"/>
      <c r="N220" s="507"/>
      <c r="O220" s="417" t="s">
        <v>34</v>
      </c>
      <c r="P220" s="506"/>
      <c r="Q220" s="507">
        <f t="shared" si="2"/>
        <v>156.16</v>
      </c>
      <c r="R220" s="417" t="s">
        <v>34</v>
      </c>
      <c r="S220" s="506"/>
    </row>
    <row r="221" spans="2:19" s="420" customFormat="1" ht="13.5" hidden="1" outlineLevel="3">
      <c r="B221" s="412"/>
      <c r="C221" s="502"/>
      <c r="D221" s="496" t="s">
        <v>223</v>
      </c>
      <c r="E221" s="526" t="s">
        <v>34</v>
      </c>
      <c r="F221" s="576" t="s">
        <v>3130</v>
      </c>
      <c r="G221" s="502"/>
      <c r="H221" s="505">
        <v>25.6</v>
      </c>
      <c r="I221" s="417" t="s">
        <v>34</v>
      </c>
      <c r="J221" s="502"/>
      <c r="K221" s="507"/>
      <c r="L221" s="417" t="s">
        <v>34</v>
      </c>
      <c r="M221" s="506"/>
      <c r="N221" s="507"/>
      <c r="O221" s="417" t="s">
        <v>34</v>
      </c>
      <c r="P221" s="506"/>
      <c r="Q221" s="507">
        <f t="shared" si="2"/>
        <v>25.6</v>
      </c>
      <c r="R221" s="417" t="s">
        <v>34</v>
      </c>
      <c r="S221" s="506"/>
    </row>
    <row r="222" spans="2:19" s="429" customFormat="1" ht="13.5" hidden="1" outlineLevel="3">
      <c r="B222" s="421"/>
      <c r="C222" s="514"/>
      <c r="D222" s="496" t="s">
        <v>223</v>
      </c>
      <c r="E222" s="529" t="s">
        <v>34</v>
      </c>
      <c r="F222" s="587" t="s">
        <v>227</v>
      </c>
      <c r="G222" s="514"/>
      <c r="H222" s="517">
        <v>181.76</v>
      </c>
      <c r="I222" s="426" t="s">
        <v>34</v>
      </c>
      <c r="J222" s="514"/>
      <c r="K222" s="519"/>
      <c r="L222" s="426" t="s">
        <v>34</v>
      </c>
      <c r="M222" s="518"/>
      <c r="N222" s="519"/>
      <c r="O222" s="426" t="s">
        <v>34</v>
      </c>
      <c r="P222" s="518"/>
      <c r="Q222" s="519">
        <f t="shared" si="2"/>
        <v>181.76</v>
      </c>
      <c r="R222" s="426" t="s">
        <v>34</v>
      </c>
      <c r="S222" s="518"/>
    </row>
    <row r="223" spans="2:19" s="320" customFormat="1" ht="22.5" customHeight="1" hidden="1" outlineLevel="2">
      <c r="B223" s="321"/>
      <c r="C223" s="466" t="s">
        <v>382</v>
      </c>
      <c r="D223" s="466" t="s">
        <v>218</v>
      </c>
      <c r="E223" s="467" t="s">
        <v>528</v>
      </c>
      <c r="F223" s="574" t="s">
        <v>529</v>
      </c>
      <c r="G223" s="469" t="s">
        <v>265</v>
      </c>
      <c r="H223" s="470">
        <v>181.76</v>
      </c>
      <c r="I223" s="399">
        <v>83.6</v>
      </c>
      <c r="J223" s="614">
        <f>ROUND(I223*H223,2)</f>
        <v>15195.14</v>
      </c>
      <c r="K223" s="474"/>
      <c r="L223" s="399">
        <v>83.6</v>
      </c>
      <c r="M223" s="471">
        <f>ROUND(L223*K223,2)</f>
        <v>0</v>
      </c>
      <c r="N223" s="474"/>
      <c r="O223" s="399">
        <v>83.6</v>
      </c>
      <c r="P223" s="471">
        <f>ROUND(O223*N223,2)</f>
        <v>0</v>
      </c>
      <c r="Q223" s="474">
        <f t="shared" si="2"/>
        <v>181.76</v>
      </c>
      <c r="R223" s="399">
        <v>83.6</v>
      </c>
      <c r="S223" s="471">
        <f>ROUND(R223*Q223,2)</f>
        <v>15195.14</v>
      </c>
    </row>
    <row r="224" spans="2:19" s="320" customFormat="1" ht="22.5" customHeight="1" hidden="1" outlineLevel="2" collapsed="1">
      <c r="B224" s="321"/>
      <c r="C224" s="466" t="s">
        <v>385</v>
      </c>
      <c r="D224" s="466" t="s">
        <v>218</v>
      </c>
      <c r="E224" s="467" t="s">
        <v>3131</v>
      </c>
      <c r="F224" s="574" t="s">
        <v>3132</v>
      </c>
      <c r="G224" s="469" t="s">
        <v>221</v>
      </c>
      <c r="H224" s="470">
        <v>28.492</v>
      </c>
      <c r="I224" s="399">
        <v>292.6</v>
      </c>
      <c r="J224" s="614">
        <f>ROUND(I224*H224,2)</f>
        <v>8336.76</v>
      </c>
      <c r="K224" s="474"/>
      <c r="L224" s="399">
        <v>292.6</v>
      </c>
      <c r="M224" s="471">
        <f>ROUND(L224*K224,2)</f>
        <v>0</v>
      </c>
      <c r="N224" s="474"/>
      <c r="O224" s="399">
        <v>292.6</v>
      </c>
      <c r="P224" s="471">
        <f>ROUND(O224*N224,2)</f>
        <v>0</v>
      </c>
      <c r="Q224" s="474">
        <f t="shared" si="2"/>
        <v>28.492</v>
      </c>
      <c r="R224" s="399">
        <v>292.6</v>
      </c>
      <c r="S224" s="471">
        <f>ROUND(R224*Q224,2)</f>
        <v>8336.76</v>
      </c>
    </row>
    <row r="225" spans="2:19" s="411" customFormat="1" ht="13.5" hidden="1" outlineLevel="3">
      <c r="B225" s="402"/>
      <c r="C225" s="495"/>
      <c r="D225" s="496" t="s">
        <v>223</v>
      </c>
      <c r="E225" s="499" t="s">
        <v>34</v>
      </c>
      <c r="F225" s="578" t="s">
        <v>3107</v>
      </c>
      <c r="G225" s="495"/>
      <c r="H225" s="499" t="s">
        <v>34</v>
      </c>
      <c r="I225" s="408" t="s">
        <v>34</v>
      </c>
      <c r="J225" s="495"/>
      <c r="K225" s="501"/>
      <c r="L225" s="408" t="s">
        <v>34</v>
      </c>
      <c r="M225" s="500"/>
      <c r="N225" s="501"/>
      <c r="O225" s="408" t="s">
        <v>34</v>
      </c>
      <c r="P225" s="500"/>
      <c r="Q225" s="501" t="e">
        <f t="shared" si="2"/>
        <v>#VALUE!</v>
      </c>
      <c r="R225" s="408" t="s">
        <v>34</v>
      </c>
      <c r="S225" s="500"/>
    </row>
    <row r="226" spans="2:19" s="420" customFormat="1" ht="13.5" hidden="1" outlineLevel="3">
      <c r="B226" s="412"/>
      <c r="C226" s="502"/>
      <c r="D226" s="496" t="s">
        <v>223</v>
      </c>
      <c r="E226" s="526" t="s">
        <v>34</v>
      </c>
      <c r="F226" s="576" t="s">
        <v>3133</v>
      </c>
      <c r="G226" s="502"/>
      <c r="H226" s="505">
        <v>2.97</v>
      </c>
      <c r="I226" s="417" t="s">
        <v>34</v>
      </c>
      <c r="J226" s="502"/>
      <c r="K226" s="507"/>
      <c r="L226" s="417" t="s">
        <v>34</v>
      </c>
      <c r="M226" s="506"/>
      <c r="N226" s="507"/>
      <c r="O226" s="417" t="s">
        <v>34</v>
      </c>
      <c r="P226" s="506"/>
      <c r="Q226" s="507">
        <f t="shared" si="2"/>
        <v>2.97</v>
      </c>
      <c r="R226" s="417" t="s">
        <v>34</v>
      </c>
      <c r="S226" s="506"/>
    </row>
    <row r="227" spans="2:19" s="420" customFormat="1" ht="13.5" hidden="1" outlineLevel="3">
      <c r="B227" s="412"/>
      <c r="C227" s="502"/>
      <c r="D227" s="496" t="s">
        <v>223</v>
      </c>
      <c r="E227" s="526" t="s">
        <v>34</v>
      </c>
      <c r="F227" s="576" t="s">
        <v>3134</v>
      </c>
      <c r="G227" s="502"/>
      <c r="H227" s="505">
        <v>23.888</v>
      </c>
      <c r="I227" s="417" t="s">
        <v>34</v>
      </c>
      <c r="J227" s="502"/>
      <c r="K227" s="507"/>
      <c r="L227" s="417" t="s">
        <v>34</v>
      </c>
      <c r="M227" s="506"/>
      <c r="N227" s="507"/>
      <c r="O227" s="417" t="s">
        <v>34</v>
      </c>
      <c r="P227" s="506"/>
      <c r="Q227" s="507">
        <f t="shared" si="2"/>
        <v>23.888</v>
      </c>
      <c r="R227" s="417" t="s">
        <v>34</v>
      </c>
      <c r="S227" s="506"/>
    </row>
    <row r="228" spans="2:19" s="420" customFormat="1" ht="13.5" hidden="1" outlineLevel="3">
      <c r="B228" s="412"/>
      <c r="C228" s="502"/>
      <c r="D228" s="496" t="s">
        <v>223</v>
      </c>
      <c r="E228" s="526" t="s">
        <v>34</v>
      </c>
      <c r="F228" s="576" t="s">
        <v>3135</v>
      </c>
      <c r="G228" s="502"/>
      <c r="H228" s="505">
        <v>17.28</v>
      </c>
      <c r="I228" s="417" t="s">
        <v>34</v>
      </c>
      <c r="J228" s="502"/>
      <c r="K228" s="507"/>
      <c r="L228" s="417" t="s">
        <v>34</v>
      </c>
      <c r="M228" s="506"/>
      <c r="N228" s="507"/>
      <c r="O228" s="417" t="s">
        <v>34</v>
      </c>
      <c r="P228" s="506"/>
      <c r="Q228" s="507">
        <f t="shared" si="2"/>
        <v>17.28</v>
      </c>
      <c r="R228" s="417" t="s">
        <v>34</v>
      </c>
      <c r="S228" s="506"/>
    </row>
    <row r="229" spans="2:19" s="420" customFormat="1" ht="13.5" hidden="1" outlineLevel="3">
      <c r="B229" s="412"/>
      <c r="C229" s="502"/>
      <c r="D229" s="496" t="s">
        <v>223</v>
      </c>
      <c r="E229" s="526" t="s">
        <v>34</v>
      </c>
      <c r="F229" s="576" t="s">
        <v>3136</v>
      </c>
      <c r="G229" s="502"/>
      <c r="H229" s="505">
        <v>1.6</v>
      </c>
      <c r="I229" s="417" t="s">
        <v>34</v>
      </c>
      <c r="J229" s="502"/>
      <c r="K229" s="507"/>
      <c r="L229" s="417" t="s">
        <v>34</v>
      </c>
      <c r="M229" s="506"/>
      <c r="N229" s="507"/>
      <c r="O229" s="417" t="s">
        <v>34</v>
      </c>
      <c r="P229" s="506"/>
      <c r="Q229" s="507">
        <f t="shared" si="2"/>
        <v>1.6</v>
      </c>
      <c r="R229" s="417" t="s">
        <v>34</v>
      </c>
      <c r="S229" s="506"/>
    </row>
    <row r="230" spans="2:19" s="445" customFormat="1" ht="13.5" hidden="1" outlineLevel="3">
      <c r="B230" s="444"/>
      <c r="C230" s="508"/>
      <c r="D230" s="496" t="s">
        <v>223</v>
      </c>
      <c r="E230" s="583" t="s">
        <v>3050</v>
      </c>
      <c r="F230" s="584" t="s">
        <v>238</v>
      </c>
      <c r="G230" s="508"/>
      <c r="H230" s="511">
        <v>45.738</v>
      </c>
      <c r="I230" s="450" t="s">
        <v>34</v>
      </c>
      <c r="J230" s="508"/>
      <c r="K230" s="513"/>
      <c r="L230" s="450" t="s">
        <v>34</v>
      </c>
      <c r="M230" s="512"/>
      <c r="N230" s="513"/>
      <c r="O230" s="450" t="s">
        <v>34</v>
      </c>
      <c r="P230" s="512"/>
      <c r="Q230" s="513">
        <f t="shared" si="2"/>
        <v>45.738</v>
      </c>
      <c r="R230" s="450" t="s">
        <v>34</v>
      </c>
      <c r="S230" s="512"/>
    </row>
    <row r="231" spans="2:19" s="420" customFormat="1" ht="13.5" hidden="1" outlineLevel="3">
      <c r="B231" s="412"/>
      <c r="C231" s="502"/>
      <c r="D231" s="496" t="s">
        <v>223</v>
      </c>
      <c r="E231" s="526" t="s">
        <v>34</v>
      </c>
      <c r="F231" s="576" t="s">
        <v>3137</v>
      </c>
      <c r="G231" s="502"/>
      <c r="H231" s="505">
        <v>-0.571</v>
      </c>
      <c r="I231" s="417" t="s">
        <v>34</v>
      </c>
      <c r="J231" s="502"/>
      <c r="K231" s="507"/>
      <c r="L231" s="417" t="s">
        <v>34</v>
      </c>
      <c r="M231" s="506"/>
      <c r="N231" s="507"/>
      <c r="O231" s="417" t="s">
        <v>34</v>
      </c>
      <c r="P231" s="506"/>
      <c r="Q231" s="507">
        <f t="shared" si="2"/>
        <v>-0.571</v>
      </c>
      <c r="R231" s="417" t="s">
        <v>34</v>
      </c>
      <c r="S231" s="506"/>
    </row>
    <row r="232" spans="2:19" s="420" customFormat="1" ht="13.5" hidden="1" outlineLevel="3">
      <c r="B232" s="412"/>
      <c r="C232" s="502"/>
      <c r="D232" s="496" t="s">
        <v>223</v>
      </c>
      <c r="E232" s="526" t="s">
        <v>34</v>
      </c>
      <c r="F232" s="576" t="s">
        <v>3134</v>
      </c>
      <c r="G232" s="502"/>
      <c r="H232" s="505">
        <v>23.888</v>
      </c>
      <c r="I232" s="417" t="s">
        <v>34</v>
      </c>
      <c r="J232" s="502"/>
      <c r="K232" s="507"/>
      <c r="L232" s="417" t="s">
        <v>34</v>
      </c>
      <c r="M232" s="506"/>
      <c r="N232" s="507"/>
      <c r="O232" s="417" t="s">
        <v>34</v>
      </c>
      <c r="P232" s="506"/>
      <c r="Q232" s="507">
        <f t="shared" si="2"/>
        <v>23.888</v>
      </c>
      <c r="R232" s="417" t="s">
        <v>34</v>
      </c>
      <c r="S232" s="506"/>
    </row>
    <row r="233" spans="2:19" s="420" customFormat="1" ht="13.5" hidden="1" outlineLevel="3">
      <c r="B233" s="412"/>
      <c r="C233" s="502"/>
      <c r="D233" s="496" t="s">
        <v>223</v>
      </c>
      <c r="E233" s="526" t="s">
        <v>34</v>
      </c>
      <c r="F233" s="576" t="s">
        <v>3138</v>
      </c>
      <c r="G233" s="502"/>
      <c r="H233" s="505">
        <v>-8.269</v>
      </c>
      <c r="I233" s="417" t="s">
        <v>34</v>
      </c>
      <c r="J233" s="502"/>
      <c r="K233" s="507"/>
      <c r="L233" s="417" t="s">
        <v>34</v>
      </c>
      <c r="M233" s="506"/>
      <c r="N233" s="507"/>
      <c r="O233" s="417" t="s">
        <v>34</v>
      </c>
      <c r="P233" s="506"/>
      <c r="Q233" s="507">
        <f t="shared" si="2"/>
        <v>-8.269</v>
      </c>
      <c r="R233" s="417" t="s">
        <v>34</v>
      </c>
      <c r="S233" s="506"/>
    </row>
    <row r="234" spans="2:19" s="420" customFormat="1" ht="13.5" hidden="1" outlineLevel="3">
      <c r="B234" s="412"/>
      <c r="C234" s="502"/>
      <c r="D234" s="496" t="s">
        <v>223</v>
      </c>
      <c r="E234" s="526" t="s">
        <v>34</v>
      </c>
      <c r="F234" s="576" t="s">
        <v>3139</v>
      </c>
      <c r="G234" s="502"/>
      <c r="H234" s="505">
        <v>-3.623</v>
      </c>
      <c r="I234" s="417" t="s">
        <v>34</v>
      </c>
      <c r="J234" s="502"/>
      <c r="K234" s="507"/>
      <c r="L234" s="417" t="s">
        <v>34</v>
      </c>
      <c r="M234" s="506"/>
      <c r="N234" s="507"/>
      <c r="O234" s="417" t="s">
        <v>34</v>
      </c>
      <c r="P234" s="506"/>
      <c r="Q234" s="507">
        <f t="shared" si="2"/>
        <v>-3.623</v>
      </c>
      <c r="R234" s="417" t="s">
        <v>34</v>
      </c>
      <c r="S234" s="506"/>
    </row>
    <row r="235" spans="2:19" s="420" customFormat="1" ht="13.5" hidden="1" outlineLevel="3">
      <c r="B235" s="412"/>
      <c r="C235" s="502"/>
      <c r="D235" s="496" t="s">
        <v>223</v>
      </c>
      <c r="E235" s="526" t="s">
        <v>34</v>
      </c>
      <c r="F235" s="576" t="s">
        <v>3140</v>
      </c>
      <c r="G235" s="502"/>
      <c r="H235" s="505">
        <v>-0.18</v>
      </c>
      <c r="I235" s="417" t="s">
        <v>34</v>
      </c>
      <c r="J235" s="502"/>
      <c r="K235" s="507"/>
      <c r="L235" s="417" t="s">
        <v>34</v>
      </c>
      <c r="M235" s="506"/>
      <c r="N235" s="507"/>
      <c r="O235" s="417" t="s">
        <v>34</v>
      </c>
      <c r="P235" s="506"/>
      <c r="Q235" s="507">
        <f t="shared" si="2"/>
        <v>-0.18</v>
      </c>
      <c r="R235" s="417" t="s">
        <v>34</v>
      </c>
      <c r="S235" s="506"/>
    </row>
    <row r="236" spans="2:19" s="429" customFormat="1" ht="13.5" hidden="1" outlineLevel="3">
      <c r="B236" s="421"/>
      <c r="C236" s="514"/>
      <c r="D236" s="496" t="s">
        <v>223</v>
      </c>
      <c r="E236" s="529" t="s">
        <v>3049</v>
      </c>
      <c r="F236" s="587" t="s">
        <v>227</v>
      </c>
      <c r="G236" s="514"/>
      <c r="H236" s="517">
        <v>56.983</v>
      </c>
      <c r="I236" s="426" t="s">
        <v>34</v>
      </c>
      <c r="J236" s="514"/>
      <c r="K236" s="519"/>
      <c r="L236" s="426" t="s">
        <v>34</v>
      </c>
      <c r="M236" s="518"/>
      <c r="N236" s="519"/>
      <c r="O236" s="426" t="s">
        <v>34</v>
      </c>
      <c r="P236" s="518"/>
      <c r="Q236" s="519">
        <f t="shared" si="2"/>
        <v>56.983</v>
      </c>
      <c r="R236" s="426" t="s">
        <v>34</v>
      </c>
      <c r="S236" s="518"/>
    </row>
    <row r="237" spans="2:19" s="411" customFormat="1" ht="13.5" hidden="1" outlineLevel="3">
      <c r="B237" s="402"/>
      <c r="C237" s="495"/>
      <c r="D237" s="496" t="s">
        <v>223</v>
      </c>
      <c r="E237" s="499" t="s">
        <v>34</v>
      </c>
      <c r="F237" s="578" t="s">
        <v>246</v>
      </c>
      <c r="G237" s="495"/>
      <c r="H237" s="499" t="s">
        <v>34</v>
      </c>
      <c r="I237" s="408" t="s">
        <v>34</v>
      </c>
      <c r="J237" s="495"/>
      <c r="K237" s="501"/>
      <c r="L237" s="408" t="s">
        <v>34</v>
      </c>
      <c r="M237" s="500"/>
      <c r="N237" s="501"/>
      <c r="O237" s="408" t="s">
        <v>34</v>
      </c>
      <c r="P237" s="500"/>
      <c r="Q237" s="501" t="e">
        <f t="shared" si="2"/>
        <v>#VALUE!</v>
      </c>
      <c r="R237" s="408" t="s">
        <v>34</v>
      </c>
      <c r="S237" s="500"/>
    </row>
    <row r="238" spans="2:19" s="420" customFormat="1" ht="13.5" hidden="1" outlineLevel="3">
      <c r="B238" s="412"/>
      <c r="C238" s="502"/>
      <c r="D238" s="496" t="s">
        <v>223</v>
      </c>
      <c r="E238" s="526" t="s">
        <v>34</v>
      </c>
      <c r="F238" s="576" t="s">
        <v>3141</v>
      </c>
      <c r="G238" s="502"/>
      <c r="H238" s="505">
        <v>28.492</v>
      </c>
      <c r="I238" s="417" t="s">
        <v>34</v>
      </c>
      <c r="J238" s="502"/>
      <c r="K238" s="507"/>
      <c r="L238" s="417" t="s">
        <v>34</v>
      </c>
      <c r="M238" s="506"/>
      <c r="N238" s="507"/>
      <c r="O238" s="417" t="s">
        <v>34</v>
      </c>
      <c r="P238" s="506"/>
      <c r="Q238" s="507">
        <f t="shared" si="2"/>
        <v>28.492</v>
      </c>
      <c r="R238" s="417" t="s">
        <v>34</v>
      </c>
      <c r="S238" s="506"/>
    </row>
    <row r="239" spans="2:19" s="320" customFormat="1" ht="22.5" customHeight="1" hidden="1" outlineLevel="2" collapsed="1">
      <c r="B239" s="321"/>
      <c r="C239" s="466" t="s">
        <v>389</v>
      </c>
      <c r="D239" s="466" t="s">
        <v>218</v>
      </c>
      <c r="E239" s="467" t="s">
        <v>3142</v>
      </c>
      <c r="F239" s="574" t="s">
        <v>3143</v>
      </c>
      <c r="G239" s="469" t="s">
        <v>221</v>
      </c>
      <c r="H239" s="470">
        <v>5.698</v>
      </c>
      <c r="I239" s="399">
        <v>12.4</v>
      </c>
      <c r="J239" s="614">
        <f>ROUND(I239*H239,2)</f>
        <v>70.66</v>
      </c>
      <c r="K239" s="474"/>
      <c r="L239" s="399">
        <v>12.4</v>
      </c>
      <c r="M239" s="471">
        <f>ROUND(L239*K239,2)</f>
        <v>0</v>
      </c>
      <c r="N239" s="474"/>
      <c r="O239" s="399">
        <v>12.4</v>
      </c>
      <c r="P239" s="471">
        <f>ROUND(O239*N239,2)</f>
        <v>0</v>
      </c>
      <c r="Q239" s="474">
        <f t="shared" si="2"/>
        <v>5.698</v>
      </c>
      <c r="R239" s="399">
        <v>12.4</v>
      </c>
      <c r="S239" s="471">
        <f>ROUND(R239*Q239,2)</f>
        <v>70.66</v>
      </c>
    </row>
    <row r="240" spans="2:19" s="411" customFormat="1" ht="13.5" hidden="1" outlineLevel="3">
      <c r="B240" s="402"/>
      <c r="C240" s="495"/>
      <c r="D240" s="496" t="s">
        <v>223</v>
      </c>
      <c r="E240" s="499" t="s">
        <v>34</v>
      </c>
      <c r="F240" s="578" t="s">
        <v>3113</v>
      </c>
      <c r="G240" s="495"/>
      <c r="H240" s="499" t="s">
        <v>34</v>
      </c>
      <c r="I240" s="408" t="s">
        <v>34</v>
      </c>
      <c r="J240" s="495"/>
      <c r="K240" s="501"/>
      <c r="L240" s="408" t="s">
        <v>34</v>
      </c>
      <c r="M240" s="500"/>
      <c r="N240" s="501"/>
      <c r="O240" s="408" t="s">
        <v>34</v>
      </c>
      <c r="P240" s="500"/>
      <c r="Q240" s="501" t="e">
        <f t="shared" si="2"/>
        <v>#VALUE!</v>
      </c>
      <c r="R240" s="408" t="s">
        <v>34</v>
      </c>
      <c r="S240" s="500"/>
    </row>
    <row r="241" spans="2:19" s="420" customFormat="1" ht="13.5" hidden="1" outlineLevel="3">
      <c r="B241" s="412"/>
      <c r="C241" s="502"/>
      <c r="D241" s="496" t="s">
        <v>223</v>
      </c>
      <c r="E241" s="526" t="s">
        <v>34</v>
      </c>
      <c r="F241" s="576" t="s">
        <v>3144</v>
      </c>
      <c r="G241" s="502"/>
      <c r="H241" s="505">
        <v>5.698</v>
      </c>
      <c r="I241" s="417" t="s">
        <v>34</v>
      </c>
      <c r="J241" s="502"/>
      <c r="K241" s="507"/>
      <c r="L241" s="417" t="s">
        <v>34</v>
      </c>
      <c r="M241" s="506"/>
      <c r="N241" s="507"/>
      <c r="O241" s="417" t="s">
        <v>34</v>
      </c>
      <c r="P241" s="506"/>
      <c r="Q241" s="507">
        <f t="shared" si="2"/>
        <v>5.698</v>
      </c>
      <c r="R241" s="417" t="s">
        <v>34</v>
      </c>
      <c r="S241" s="506"/>
    </row>
    <row r="242" spans="2:19" s="320" customFormat="1" ht="22.5" customHeight="1" hidden="1" outlineLevel="2" collapsed="1">
      <c r="B242" s="321"/>
      <c r="C242" s="466" t="s">
        <v>390</v>
      </c>
      <c r="D242" s="466" t="s">
        <v>218</v>
      </c>
      <c r="E242" s="467" t="s">
        <v>3145</v>
      </c>
      <c r="F242" s="574" t="s">
        <v>3146</v>
      </c>
      <c r="G242" s="469" t="s">
        <v>221</v>
      </c>
      <c r="H242" s="470">
        <v>22.793</v>
      </c>
      <c r="I242" s="399">
        <v>390.1</v>
      </c>
      <c r="J242" s="614">
        <f>ROUND(I242*H242,2)</f>
        <v>8891.55</v>
      </c>
      <c r="K242" s="474"/>
      <c r="L242" s="399">
        <v>390.1</v>
      </c>
      <c r="M242" s="471">
        <f>ROUND(L242*K242,2)</f>
        <v>0</v>
      </c>
      <c r="N242" s="474"/>
      <c r="O242" s="399">
        <v>390.1</v>
      </c>
      <c r="P242" s="471">
        <f>ROUND(O242*N242,2)</f>
        <v>0</v>
      </c>
      <c r="Q242" s="474">
        <f t="shared" si="2"/>
        <v>22.793</v>
      </c>
      <c r="R242" s="399">
        <v>390.1</v>
      </c>
      <c r="S242" s="471">
        <f>ROUND(R242*Q242,2)</f>
        <v>8891.55</v>
      </c>
    </row>
    <row r="243" spans="2:19" s="411" customFormat="1" ht="13.5" hidden="1" outlineLevel="3">
      <c r="B243" s="402"/>
      <c r="C243" s="495"/>
      <c r="D243" s="496" t="s">
        <v>223</v>
      </c>
      <c r="E243" s="499" t="s">
        <v>34</v>
      </c>
      <c r="F243" s="578" t="s">
        <v>2656</v>
      </c>
      <c r="G243" s="495"/>
      <c r="H243" s="499" t="s">
        <v>34</v>
      </c>
      <c r="I243" s="408" t="s">
        <v>34</v>
      </c>
      <c r="J243" s="495"/>
      <c r="K243" s="501"/>
      <c r="L243" s="408" t="s">
        <v>34</v>
      </c>
      <c r="M243" s="500"/>
      <c r="N243" s="501"/>
      <c r="O243" s="408" t="s">
        <v>34</v>
      </c>
      <c r="P243" s="500"/>
      <c r="Q243" s="501" t="e">
        <f t="shared" si="2"/>
        <v>#VALUE!</v>
      </c>
      <c r="R243" s="408" t="s">
        <v>34</v>
      </c>
      <c r="S243" s="500"/>
    </row>
    <row r="244" spans="2:19" s="420" customFormat="1" ht="13.5" hidden="1" outlineLevel="3">
      <c r="B244" s="412"/>
      <c r="C244" s="502"/>
      <c r="D244" s="496" t="s">
        <v>223</v>
      </c>
      <c r="E244" s="526" t="s">
        <v>34</v>
      </c>
      <c r="F244" s="576" t="s">
        <v>3147</v>
      </c>
      <c r="G244" s="502"/>
      <c r="H244" s="505">
        <v>22.793</v>
      </c>
      <c r="I244" s="417" t="s">
        <v>34</v>
      </c>
      <c r="J244" s="502"/>
      <c r="K244" s="507"/>
      <c r="L244" s="417" t="s">
        <v>34</v>
      </c>
      <c r="M244" s="506"/>
      <c r="N244" s="507"/>
      <c r="O244" s="417" t="s">
        <v>34</v>
      </c>
      <c r="P244" s="506"/>
      <c r="Q244" s="507">
        <f t="shared" si="2"/>
        <v>22.793</v>
      </c>
      <c r="R244" s="417" t="s">
        <v>34</v>
      </c>
      <c r="S244" s="506"/>
    </row>
    <row r="245" spans="2:19" s="320" customFormat="1" ht="22.5" customHeight="1" hidden="1" outlineLevel="2" collapsed="1">
      <c r="B245" s="321"/>
      <c r="C245" s="466" t="s">
        <v>395</v>
      </c>
      <c r="D245" s="466" t="s">
        <v>218</v>
      </c>
      <c r="E245" s="467" t="s">
        <v>3148</v>
      </c>
      <c r="F245" s="574" t="s">
        <v>3149</v>
      </c>
      <c r="G245" s="469" t="s">
        <v>221</v>
      </c>
      <c r="H245" s="470">
        <v>4.559</v>
      </c>
      <c r="I245" s="399">
        <v>12.4</v>
      </c>
      <c r="J245" s="614">
        <f>ROUND(I245*H245,2)</f>
        <v>56.53</v>
      </c>
      <c r="K245" s="474"/>
      <c r="L245" s="399">
        <v>12.4</v>
      </c>
      <c r="M245" s="471">
        <f>ROUND(L245*K245,2)</f>
        <v>0</v>
      </c>
      <c r="N245" s="474"/>
      <c r="O245" s="399">
        <v>12.4</v>
      </c>
      <c r="P245" s="471">
        <f>ROUND(O245*N245,2)</f>
        <v>0</v>
      </c>
      <c r="Q245" s="474">
        <f t="shared" si="2"/>
        <v>4.559</v>
      </c>
      <c r="R245" s="399">
        <v>12.4</v>
      </c>
      <c r="S245" s="471">
        <f>ROUND(R245*Q245,2)</f>
        <v>56.53</v>
      </c>
    </row>
    <row r="246" spans="2:19" s="411" customFormat="1" ht="13.5" hidden="1" outlineLevel="3">
      <c r="B246" s="402"/>
      <c r="C246" s="495"/>
      <c r="D246" s="496" t="s">
        <v>223</v>
      </c>
      <c r="E246" s="499" t="s">
        <v>34</v>
      </c>
      <c r="F246" s="578" t="s">
        <v>3113</v>
      </c>
      <c r="G246" s="495"/>
      <c r="H246" s="499" t="s">
        <v>34</v>
      </c>
      <c r="I246" s="408" t="s">
        <v>34</v>
      </c>
      <c r="J246" s="495"/>
      <c r="K246" s="501"/>
      <c r="L246" s="408" t="s">
        <v>34</v>
      </c>
      <c r="M246" s="500"/>
      <c r="N246" s="501"/>
      <c r="O246" s="408" t="s">
        <v>34</v>
      </c>
      <c r="P246" s="500"/>
      <c r="Q246" s="501" t="e">
        <f t="shared" si="2"/>
        <v>#VALUE!</v>
      </c>
      <c r="R246" s="408" t="s">
        <v>34</v>
      </c>
      <c r="S246" s="500"/>
    </row>
    <row r="247" spans="2:19" s="420" customFormat="1" ht="13.5" hidden="1" outlineLevel="3">
      <c r="B247" s="412"/>
      <c r="C247" s="502"/>
      <c r="D247" s="496" t="s">
        <v>223</v>
      </c>
      <c r="E247" s="526" t="s">
        <v>34</v>
      </c>
      <c r="F247" s="576" t="s">
        <v>3150</v>
      </c>
      <c r="G247" s="502"/>
      <c r="H247" s="505">
        <v>4.559</v>
      </c>
      <c r="I247" s="417" t="s">
        <v>34</v>
      </c>
      <c r="J247" s="502"/>
      <c r="K247" s="507"/>
      <c r="L247" s="417" t="s">
        <v>34</v>
      </c>
      <c r="M247" s="506"/>
      <c r="N247" s="507"/>
      <c r="O247" s="417" t="s">
        <v>34</v>
      </c>
      <c r="P247" s="506"/>
      <c r="Q247" s="507">
        <f t="shared" si="2"/>
        <v>4.559</v>
      </c>
      <c r="R247" s="417" t="s">
        <v>34</v>
      </c>
      <c r="S247" s="506"/>
    </row>
    <row r="248" spans="2:19" s="320" customFormat="1" ht="22.5" customHeight="1" hidden="1" outlineLevel="2" collapsed="1">
      <c r="B248" s="321"/>
      <c r="C248" s="466" t="s">
        <v>399</v>
      </c>
      <c r="D248" s="466" t="s">
        <v>218</v>
      </c>
      <c r="E248" s="467" t="s">
        <v>3151</v>
      </c>
      <c r="F248" s="574" t="s">
        <v>3152</v>
      </c>
      <c r="G248" s="469" t="s">
        <v>221</v>
      </c>
      <c r="H248" s="470">
        <v>5.698</v>
      </c>
      <c r="I248" s="399">
        <v>696.6</v>
      </c>
      <c r="J248" s="614">
        <f>ROUND(I248*H248,2)</f>
        <v>3969.23</v>
      </c>
      <c r="K248" s="474"/>
      <c r="L248" s="399">
        <v>696.6</v>
      </c>
      <c r="M248" s="471">
        <f>ROUND(L248*K248,2)</f>
        <v>0</v>
      </c>
      <c r="N248" s="474"/>
      <c r="O248" s="399">
        <v>696.6</v>
      </c>
      <c r="P248" s="471">
        <f>ROUND(O248*N248,2)</f>
        <v>0</v>
      </c>
      <c r="Q248" s="474">
        <f aca="true" t="shared" si="3" ref="Q248:Q311">H248+K248+N248</f>
        <v>5.698</v>
      </c>
      <c r="R248" s="399">
        <v>696.6</v>
      </c>
      <c r="S248" s="471">
        <f>ROUND(R248*Q248,2)</f>
        <v>3969.23</v>
      </c>
    </row>
    <row r="249" spans="2:19" s="411" customFormat="1" ht="13.5" hidden="1" outlineLevel="3">
      <c r="B249" s="402"/>
      <c r="C249" s="495"/>
      <c r="D249" s="496" t="s">
        <v>223</v>
      </c>
      <c r="E249" s="499" t="s">
        <v>34</v>
      </c>
      <c r="F249" s="578" t="s">
        <v>3117</v>
      </c>
      <c r="G249" s="495"/>
      <c r="H249" s="499" t="s">
        <v>34</v>
      </c>
      <c r="I249" s="408" t="s">
        <v>34</v>
      </c>
      <c r="J249" s="495"/>
      <c r="K249" s="501"/>
      <c r="L249" s="408" t="s">
        <v>34</v>
      </c>
      <c r="M249" s="500"/>
      <c r="N249" s="501"/>
      <c r="O249" s="408" t="s">
        <v>34</v>
      </c>
      <c r="P249" s="500"/>
      <c r="Q249" s="501" t="e">
        <f t="shared" si="3"/>
        <v>#VALUE!</v>
      </c>
      <c r="R249" s="408" t="s">
        <v>34</v>
      </c>
      <c r="S249" s="500"/>
    </row>
    <row r="250" spans="2:19" s="420" customFormat="1" ht="13.5" hidden="1" outlineLevel="3">
      <c r="B250" s="412"/>
      <c r="C250" s="502"/>
      <c r="D250" s="496" t="s">
        <v>223</v>
      </c>
      <c r="E250" s="526" t="s">
        <v>34</v>
      </c>
      <c r="F250" s="576" t="s">
        <v>3153</v>
      </c>
      <c r="G250" s="502"/>
      <c r="H250" s="505">
        <v>5.698</v>
      </c>
      <c r="I250" s="417" t="s">
        <v>34</v>
      </c>
      <c r="J250" s="502"/>
      <c r="K250" s="507"/>
      <c r="L250" s="417" t="s">
        <v>34</v>
      </c>
      <c r="M250" s="506"/>
      <c r="N250" s="507"/>
      <c r="O250" s="417" t="s">
        <v>34</v>
      </c>
      <c r="P250" s="506"/>
      <c r="Q250" s="507">
        <f t="shared" si="3"/>
        <v>5.698</v>
      </c>
      <c r="R250" s="417" t="s">
        <v>34</v>
      </c>
      <c r="S250" s="506"/>
    </row>
    <row r="251" spans="2:19" s="320" customFormat="1" ht="22.5" customHeight="1" hidden="1" outlineLevel="2" collapsed="1">
      <c r="B251" s="321"/>
      <c r="C251" s="466" t="s">
        <v>402</v>
      </c>
      <c r="D251" s="466" t="s">
        <v>218</v>
      </c>
      <c r="E251" s="467" t="s">
        <v>3154</v>
      </c>
      <c r="F251" s="574" t="s">
        <v>3155</v>
      </c>
      <c r="G251" s="469" t="s">
        <v>265</v>
      </c>
      <c r="H251" s="470">
        <v>85.15</v>
      </c>
      <c r="I251" s="399">
        <v>585.1</v>
      </c>
      <c r="J251" s="614">
        <f>ROUND(I251*H251,2)</f>
        <v>49821.27</v>
      </c>
      <c r="K251" s="474"/>
      <c r="L251" s="399">
        <v>585.1</v>
      </c>
      <c r="M251" s="471">
        <f>ROUND(L251*K251,2)</f>
        <v>0</v>
      </c>
      <c r="N251" s="474"/>
      <c r="O251" s="399">
        <v>585.1</v>
      </c>
      <c r="P251" s="471">
        <f>ROUND(O251*N251,2)</f>
        <v>0</v>
      </c>
      <c r="Q251" s="474">
        <f t="shared" si="3"/>
        <v>85.15</v>
      </c>
      <c r="R251" s="399">
        <v>585.1</v>
      </c>
      <c r="S251" s="471">
        <f>ROUND(R251*Q251,2)</f>
        <v>49821.27</v>
      </c>
    </row>
    <row r="252" spans="2:19" s="411" customFormat="1" ht="13.5" hidden="1" outlineLevel="3">
      <c r="B252" s="402"/>
      <c r="C252" s="495"/>
      <c r="D252" s="496" t="s">
        <v>223</v>
      </c>
      <c r="E252" s="499" t="s">
        <v>34</v>
      </c>
      <c r="F252" s="578" t="s">
        <v>3107</v>
      </c>
      <c r="G252" s="495"/>
      <c r="H252" s="499" t="s">
        <v>34</v>
      </c>
      <c r="I252" s="408" t="s">
        <v>34</v>
      </c>
      <c r="J252" s="495"/>
      <c r="K252" s="501"/>
      <c r="L252" s="408" t="s">
        <v>34</v>
      </c>
      <c r="M252" s="500"/>
      <c r="N252" s="501"/>
      <c r="O252" s="408" t="s">
        <v>34</v>
      </c>
      <c r="P252" s="500"/>
      <c r="Q252" s="501" t="e">
        <f t="shared" si="3"/>
        <v>#VALUE!</v>
      </c>
      <c r="R252" s="408" t="s">
        <v>34</v>
      </c>
      <c r="S252" s="500"/>
    </row>
    <row r="253" spans="2:19" s="420" customFormat="1" ht="13.5" hidden="1" outlineLevel="3">
      <c r="B253" s="412"/>
      <c r="C253" s="502"/>
      <c r="D253" s="496" t="s">
        <v>223</v>
      </c>
      <c r="E253" s="526" t="s">
        <v>34</v>
      </c>
      <c r="F253" s="576" t="s">
        <v>3156</v>
      </c>
      <c r="G253" s="502"/>
      <c r="H253" s="505">
        <v>11.34</v>
      </c>
      <c r="I253" s="417" t="s">
        <v>34</v>
      </c>
      <c r="J253" s="502"/>
      <c r="K253" s="507"/>
      <c r="L253" s="417" t="s">
        <v>34</v>
      </c>
      <c r="M253" s="506"/>
      <c r="N253" s="507"/>
      <c r="O253" s="417" t="s">
        <v>34</v>
      </c>
      <c r="P253" s="506"/>
      <c r="Q253" s="507">
        <f t="shared" si="3"/>
        <v>11.34</v>
      </c>
      <c r="R253" s="417" t="s">
        <v>34</v>
      </c>
      <c r="S253" s="506"/>
    </row>
    <row r="254" spans="2:19" s="420" customFormat="1" ht="13.5" hidden="1" outlineLevel="3">
      <c r="B254" s="412"/>
      <c r="C254" s="502"/>
      <c r="D254" s="496" t="s">
        <v>223</v>
      </c>
      <c r="E254" s="526" t="s">
        <v>34</v>
      </c>
      <c r="F254" s="576" t="s">
        <v>3157</v>
      </c>
      <c r="G254" s="502"/>
      <c r="H254" s="505">
        <v>38.61</v>
      </c>
      <c r="I254" s="417" t="s">
        <v>34</v>
      </c>
      <c r="J254" s="502"/>
      <c r="K254" s="507"/>
      <c r="L254" s="417" t="s">
        <v>34</v>
      </c>
      <c r="M254" s="506"/>
      <c r="N254" s="507"/>
      <c r="O254" s="417" t="s">
        <v>34</v>
      </c>
      <c r="P254" s="506"/>
      <c r="Q254" s="507">
        <f t="shared" si="3"/>
        <v>38.61</v>
      </c>
      <c r="R254" s="417" t="s">
        <v>34</v>
      </c>
      <c r="S254" s="506"/>
    </row>
    <row r="255" spans="2:19" s="420" customFormat="1" ht="13.5" hidden="1" outlineLevel="3">
      <c r="B255" s="412"/>
      <c r="C255" s="502"/>
      <c r="D255" s="496" t="s">
        <v>223</v>
      </c>
      <c r="E255" s="526" t="s">
        <v>34</v>
      </c>
      <c r="F255" s="576" t="s">
        <v>3158</v>
      </c>
      <c r="G255" s="502"/>
      <c r="H255" s="505">
        <v>28.8</v>
      </c>
      <c r="I255" s="417" t="s">
        <v>34</v>
      </c>
      <c r="J255" s="502"/>
      <c r="K255" s="507"/>
      <c r="L255" s="417" t="s">
        <v>34</v>
      </c>
      <c r="M255" s="506"/>
      <c r="N255" s="507"/>
      <c r="O255" s="417" t="s">
        <v>34</v>
      </c>
      <c r="P255" s="506"/>
      <c r="Q255" s="507">
        <f t="shared" si="3"/>
        <v>28.8</v>
      </c>
      <c r="R255" s="417" t="s">
        <v>34</v>
      </c>
      <c r="S255" s="506"/>
    </row>
    <row r="256" spans="2:19" s="420" customFormat="1" ht="13.5" hidden="1" outlineLevel="3">
      <c r="B256" s="412"/>
      <c r="C256" s="502"/>
      <c r="D256" s="496" t="s">
        <v>223</v>
      </c>
      <c r="E256" s="526" t="s">
        <v>34</v>
      </c>
      <c r="F256" s="576" t="s">
        <v>3159</v>
      </c>
      <c r="G256" s="502"/>
      <c r="H256" s="505">
        <v>6.4</v>
      </c>
      <c r="I256" s="417" t="s">
        <v>34</v>
      </c>
      <c r="J256" s="502"/>
      <c r="K256" s="507"/>
      <c r="L256" s="417" t="s">
        <v>34</v>
      </c>
      <c r="M256" s="506"/>
      <c r="N256" s="507"/>
      <c r="O256" s="417" t="s">
        <v>34</v>
      </c>
      <c r="P256" s="506"/>
      <c r="Q256" s="507">
        <f t="shared" si="3"/>
        <v>6.4</v>
      </c>
      <c r="R256" s="417" t="s">
        <v>34</v>
      </c>
      <c r="S256" s="506"/>
    </row>
    <row r="257" spans="2:19" s="429" customFormat="1" ht="13.5" hidden="1" outlineLevel="3">
      <c r="B257" s="421"/>
      <c r="C257" s="514"/>
      <c r="D257" s="496" t="s">
        <v>223</v>
      </c>
      <c r="E257" s="529" t="s">
        <v>34</v>
      </c>
      <c r="F257" s="587" t="s">
        <v>227</v>
      </c>
      <c r="G257" s="514"/>
      <c r="H257" s="517">
        <v>85.15</v>
      </c>
      <c r="I257" s="426" t="s">
        <v>34</v>
      </c>
      <c r="J257" s="514"/>
      <c r="K257" s="519"/>
      <c r="L257" s="426" t="s">
        <v>34</v>
      </c>
      <c r="M257" s="518"/>
      <c r="N257" s="519"/>
      <c r="O257" s="426" t="s">
        <v>34</v>
      </c>
      <c r="P257" s="518"/>
      <c r="Q257" s="519">
        <f t="shared" si="3"/>
        <v>85.15</v>
      </c>
      <c r="R257" s="426" t="s">
        <v>34</v>
      </c>
      <c r="S257" s="518"/>
    </row>
    <row r="258" spans="2:19" s="320" customFormat="1" ht="22.5" customHeight="1" hidden="1" outlineLevel="2">
      <c r="B258" s="321"/>
      <c r="C258" s="466" t="s">
        <v>406</v>
      </c>
      <c r="D258" s="466" t="s">
        <v>218</v>
      </c>
      <c r="E258" s="467" t="s">
        <v>3160</v>
      </c>
      <c r="F258" s="574" t="s">
        <v>3161</v>
      </c>
      <c r="G258" s="469" t="s">
        <v>265</v>
      </c>
      <c r="H258" s="470">
        <v>85.15</v>
      </c>
      <c r="I258" s="399">
        <v>111.5</v>
      </c>
      <c r="J258" s="614">
        <f>ROUND(I258*H258,2)</f>
        <v>9494.23</v>
      </c>
      <c r="K258" s="474"/>
      <c r="L258" s="399">
        <v>111.5</v>
      </c>
      <c r="M258" s="471">
        <f>ROUND(L258*K258,2)</f>
        <v>0</v>
      </c>
      <c r="N258" s="474"/>
      <c r="O258" s="399">
        <v>111.5</v>
      </c>
      <c r="P258" s="471">
        <f>ROUND(O258*N258,2)</f>
        <v>0</v>
      </c>
      <c r="Q258" s="474">
        <f t="shared" si="3"/>
        <v>85.15</v>
      </c>
      <c r="R258" s="399">
        <v>111.5</v>
      </c>
      <c r="S258" s="471">
        <f>ROUND(R258*Q258,2)</f>
        <v>9494.23</v>
      </c>
    </row>
    <row r="259" spans="2:19" s="320" customFormat="1" ht="22.5" customHeight="1" hidden="1" outlineLevel="2" collapsed="1">
      <c r="B259" s="321"/>
      <c r="C259" s="466" t="s">
        <v>411</v>
      </c>
      <c r="D259" s="466" t="s">
        <v>218</v>
      </c>
      <c r="E259" s="467" t="s">
        <v>3162</v>
      </c>
      <c r="F259" s="574" t="s">
        <v>3163</v>
      </c>
      <c r="G259" s="469" t="s">
        <v>221</v>
      </c>
      <c r="H259" s="470">
        <v>45.738</v>
      </c>
      <c r="I259" s="399">
        <v>209</v>
      </c>
      <c r="J259" s="614">
        <f>ROUND(I259*H259,2)</f>
        <v>9559.24</v>
      </c>
      <c r="K259" s="474"/>
      <c r="L259" s="399">
        <v>209</v>
      </c>
      <c r="M259" s="471">
        <f>ROUND(L259*K259,2)</f>
        <v>0</v>
      </c>
      <c r="N259" s="474"/>
      <c r="O259" s="399">
        <v>209</v>
      </c>
      <c r="P259" s="471">
        <f>ROUND(O259*N259,2)</f>
        <v>0</v>
      </c>
      <c r="Q259" s="474">
        <f t="shared" si="3"/>
        <v>45.738</v>
      </c>
      <c r="R259" s="399">
        <v>209</v>
      </c>
      <c r="S259" s="471">
        <f>ROUND(R259*Q259,2)</f>
        <v>9559.24</v>
      </c>
    </row>
    <row r="260" spans="2:19" s="411" customFormat="1" ht="13.5" hidden="1" outlineLevel="3">
      <c r="B260" s="402"/>
      <c r="C260" s="495"/>
      <c r="D260" s="496" t="s">
        <v>223</v>
      </c>
      <c r="E260" s="499" t="s">
        <v>34</v>
      </c>
      <c r="F260" s="578" t="s">
        <v>3107</v>
      </c>
      <c r="G260" s="495"/>
      <c r="H260" s="499" t="s">
        <v>34</v>
      </c>
      <c r="I260" s="408" t="s">
        <v>34</v>
      </c>
      <c r="J260" s="495"/>
      <c r="K260" s="501"/>
      <c r="L260" s="408" t="s">
        <v>34</v>
      </c>
      <c r="M260" s="500"/>
      <c r="N260" s="501"/>
      <c r="O260" s="408" t="s">
        <v>34</v>
      </c>
      <c r="P260" s="500"/>
      <c r="Q260" s="501" t="e">
        <f t="shared" si="3"/>
        <v>#VALUE!</v>
      </c>
      <c r="R260" s="408" t="s">
        <v>34</v>
      </c>
      <c r="S260" s="500"/>
    </row>
    <row r="261" spans="2:19" s="420" customFormat="1" ht="13.5" hidden="1" outlineLevel="3">
      <c r="B261" s="412"/>
      <c r="C261" s="502"/>
      <c r="D261" s="496" t="s">
        <v>223</v>
      </c>
      <c r="E261" s="526" t="s">
        <v>34</v>
      </c>
      <c r="F261" s="576" t="s">
        <v>3133</v>
      </c>
      <c r="G261" s="502"/>
      <c r="H261" s="505">
        <v>2.97</v>
      </c>
      <c r="I261" s="417" t="s">
        <v>34</v>
      </c>
      <c r="J261" s="502"/>
      <c r="K261" s="507"/>
      <c r="L261" s="417" t="s">
        <v>34</v>
      </c>
      <c r="M261" s="506"/>
      <c r="N261" s="507"/>
      <c r="O261" s="417" t="s">
        <v>34</v>
      </c>
      <c r="P261" s="506"/>
      <c r="Q261" s="507">
        <f t="shared" si="3"/>
        <v>2.97</v>
      </c>
      <c r="R261" s="417" t="s">
        <v>34</v>
      </c>
      <c r="S261" s="506"/>
    </row>
    <row r="262" spans="2:19" s="420" customFormat="1" ht="13.5" hidden="1" outlineLevel="3">
      <c r="B262" s="412"/>
      <c r="C262" s="502"/>
      <c r="D262" s="496" t="s">
        <v>223</v>
      </c>
      <c r="E262" s="526" t="s">
        <v>34</v>
      </c>
      <c r="F262" s="576" t="s">
        <v>3134</v>
      </c>
      <c r="G262" s="502"/>
      <c r="H262" s="505">
        <v>23.888</v>
      </c>
      <c r="I262" s="417" t="s">
        <v>34</v>
      </c>
      <c r="J262" s="502"/>
      <c r="K262" s="507"/>
      <c r="L262" s="417" t="s">
        <v>34</v>
      </c>
      <c r="M262" s="506"/>
      <c r="N262" s="507"/>
      <c r="O262" s="417" t="s">
        <v>34</v>
      </c>
      <c r="P262" s="506"/>
      <c r="Q262" s="507">
        <f t="shared" si="3"/>
        <v>23.888</v>
      </c>
      <c r="R262" s="417" t="s">
        <v>34</v>
      </c>
      <c r="S262" s="506"/>
    </row>
    <row r="263" spans="2:19" s="420" customFormat="1" ht="13.5" hidden="1" outlineLevel="3">
      <c r="B263" s="412"/>
      <c r="C263" s="502"/>
      <c r="D263" s="496" t="s">
        <v>223</v>
      </c>
      <c r="E263" s="526" t="s">
        <v>34</v>
      </c>
      <c r="F263" s="576" t="s">
        <v>3135</v>
      </c>
      <c r="G263" s="502"/>
      <c r="H263" s="505">
        <v>17.28</v>
      </c>
      <c r="I263" s="417" t="s">
        <v>34</v>
      </c>
      <c r="J263" s="502"/>
      <c r="K263" s="507"/>
      <c r="L263" s="417" t="s">
        <v>34</v>
      </c>
      <c r="M263" s="506"/>
      <c r="N263" s="507"/>
      <c r="O263" s="417" t="s">
        <v>34</v>
      </c>
      <c r="P263" s="506"/>
      <c r="Q263" s="507">
        <f t="shared" si="3"/>
        <v>17.28</v>
      </c>
      <c r="R263" s="417" t="s">
        <v>34</v>
      </c>
      <c r="S263" s="506"/>
    </row>
    <row r="264" spans="2:19" s="420" customFormat="1" ht="13.5" hidden="1" outlineLevel="3">
      <c r="B264" s="412"/>
      <c r="C264" s="502"/>
      <c r="D264" s="496" t="s">
        <v>223</v>
      </c>
      <c r="E264" s="526" t="s">
        <v>34</v>
      </c>
      <c r="F264" s="576" t="s">
        <v>3136</v>
      </c>
      <c r="G264" s="502"/>
      <c r="H264" s="505">
        <v>1.6</v>
      </c>
      <c r="I264" s="417" t="s">
        <v>34</v>
      </c>
      <c r="J264" s="502"/>
      <c r="K264" s="507"/>
      <c r="L264" s="417" t="s">
        <v>34</v>
      </c>
      <c r="M264" s="506"/>
      <c r="N264" s="507"/>
      <c r="O264" s="417" t="s">
        <v>34</v>
      </c>
      <c r="P264" s="506"/>
      <c r="Q264" s="507">
        <f t="shared" si="3"/>
        <v>1.6</v>
      </c>
      <c r="R264" s="417" t="s">
        <v>34</v>
      </c>
      <c r="S264" s="506"/>
    </row>
    <row r="265" spans="2:19" s="429" customFormat="1" ht="13.5" hidden="1" outlineLevel="3">
      <c r="B265" s="421"/>
      <c r="C265" s="514"/>
      <c r="D265" s="496" t="s">
        <v>223</v>
      </c>
      <c r="E265" s="529" t="s">
        <v>34</v>
      </c>
      <c r="F265" s="587" t="s">
        <v>227</v>
      </c>
      <c r="G265" s="514"/>
      <c r="H265" s="517">
        <v>45.738</v>
      </c>
      <c r="I265" s="426" t="s">
        <v>34</v>
      </c>
      <c r="J265" s="514"/>
      <c r="K265" s="519"/>
      <c r="L265" s="426" t="s">
        <v>34</v>
      </c>
      <c r="M265" s="518"/>
      <c r="N265" s="519"/>
      <c r="O265" s="426" t="s">
        <v>34</v>
      </c>
      <c r="P265" s="518"/>
      <c r="Q265" s="519">
        <f t="shared" si="3"/>
        <v>45.738</v>
      </c>
      <c r="R265" s="426" t="s">
        <v>34</v>
      </c>
      <c r="S265" s="518"/>
    </row>
    <row r="266" spans="2:19" s="320" customFormat="1" ht="22.5" customHeight="1" hidden="1" outlineLevel="2">
      <c r="B266" s="321"/>
      <c r="C266" s="466" t="s">
        <v>415</v>
      </c>
      <c r="D266" s="466" t="s">
        <v>218</v>
      </c>
      <c r="E266" s="467" t="s">
        <v>3164</v>
      </c>
      <c r="F266" s="574" t="s">
        <v>3165</v>
      </c>
      <c r="G266" s="469" t="s">
        <v>221</v>
      </c>
      <c r="H266" s="470">
        <v>45.738</v>
      </c>
      <c r="I266" s="399">
        <v>111.5</v>
      </c>
      <c r="J266" s="614">
        <f>ROUND(I266*H266,2)</f>
        <v>5099.79</v>
      </c>
      <c r="K266" s="474"/>
      <c r="L266" s="399">
        <v>111.5</v>
      </c>
      <c r="M266" s="471">
        <f>ROUND(L266*K266,2)</f>
        <v>0</v>
      </c>
      <c r="N266" s="474"/>
      <c r="O266" s="399">
        <v>111.5</v>
      </c>
      <c r="P266" s="471">
        <f>ROUND(O266*N266,2)</f>
        <v>0</v>
      </c>
      <c r="Q266" s="474">
        <f t="shared" si="3"/>
        <v>45.738</v>
      </c>
      <c r="R266" s="399">
        <v>111.5</v>
      </c>
      <c r="S266" s="471">
        <f>ROUND(R266*Q266,2)</f>
        <v>5099.79</v>
      </c>
    </row>
    <row r="267" spans="2:19" s="320" customFormat="1" ht="22.5" customHeight="1" hidden="1" outlineLevel="2" collapsed="1">
      <c r="B267" s="321"/>
      <c r="C267" s="466" t="s">
        <v>416</v>
      </c>
      <c r="D267" s="466" t="s">
        <v>218</v>
      </c>
      <c r="E267" s="467" t="s">
        <v>275</v>
      </c>
      <c r="F267" s="574" t="s">
        <v>276</v>
      </c>
      <c r="G267" s="469" t="s">
        <v>221</v>
      </c>
      <c r="H267" s="470">
        <v>159.978</v>
      </c>
      <c r="I267" s="399">
        <v>75.2</v>
      </c>
      <c r="J267" s="614">
        <f>ROUND(I267*H267,2)</f>
        <v>12030.35</v>
      </c>
      <c r="K267" s="474"/>
      <c r="L267" s="399">
        <v>75.2</v>
      </c>
      <c r="M267" s="471">
        <f>ROUND(L267*K267,2)</f>
        <v>0</v>
      </c>
      <c r="N267" s="474"/>
      <c r="O267" s="399">
        <v>75.2</v>
      </c>
      <c r="P267" s="471">
        <f>ROUND(O267*N267,2)</f>
        <v>0</v>
      </c>
      <c r="Q267" s="474">
        <f t="shared" si="3"/>
        <v>159.978</v>
      </c>
      <c r="R267" s="399">
        <v>75.2</v>
      </c>
      <c r="S267" s="471">
        <f>ROUND(R267*Q267,2)</f>
        <v>12030.35</v>
      </c>
    </row>
    <row r="268" spans="2:19" s="420" customFormat="1" ht="13.5" hidden="1" outlineLevel="3">
      <c r="B268" s="412"/>
      <c r="C268" s="413"/>
      <c r="D268" s="404" t="s">
        <v>223</v>
      </c>
      <c r="E268" s="462" t="s">
        <v>34</v>
      </c>
      <c r="F268" s="480" t="s">
        <v>3166</v>
      </c>
      <c r="G268" s="413"/>
      <c r="H268" s="416">
        <v>159.978</v>
      </c>
      <c r="I268" s="417" t="s">
        <v>34</v>
      </c>
      <c r="J268" s="413"/>
      <c r="K268" s="419"/>
      <c r="L268" s="417" t="s">
        <v>34</v>
      </c>
      <c r="M268" s="418"/>
      <c r="N268" s="419"/>
      <c r="O268" s="417" t="s">
        <v>34</v>
      </c>
      <c r="P268" s="418"/>
      <c r="Q268" s="419">
        <f t="shared" si="3"/>
        <v>159.978</v>
      </c>
      <c r="R268" s="417" t="s">
        <v>34</v>
      </c>
      <c r="S268" s="418"/>
    </row>
    <row r="269" spans="2:19" s="320" customFormat="1" ht="22.5" customHeight="1" hidden="1" outlineLevel="2" collapsed="1">
      <c r="B269" s="321"/>
      <c r="C269" s="394" t="s">
        <v>418</v>
      </c>
      <c r="D269" s="394" t="s">
        <v>218</v>
      </c>
      <c r="E269" s="461" t="s">
        <v>301</v>
      </c>
      <c r="F269" s="479" t="s">
        <v>302</v>
      </c>
      <c r="G269" s="397" t="s">
        <v>265</v>
      </c>
      <c r="H269" s="398">
        <v>318.848</v>
      </c>
      <c r="I269" s="399">
        <v>34.9</v>
      </c>
      <c r="J269" s="613">
        <f>ROUND(I269*H269,2)</f>
        <v>11127.8</v>
      </c>
      <c r="K269" s="401"/>
      <c r="L269" s="399">
        <v>34.9</v>
      </c>
      <c r="M269" s="400">
        <f>ROUND(L269*K269,2)</f>
        <v>0</v>
      </c>
      <c r="N269" s="401"/>
      <c r="O269" s="399">
        <v>34.9</v>
      </c>
      <c r="P269" s="400">
        <f>ROUND(O269*N269,2)</f>
        <v>0</v>
      </c>
      <c r="Q269" s="401">
        <f t="shared" si="3"/>
        <v>318.848</v>
      </c>
      <c r="R269" s="399">
        <v>34.9</v>
      </c>
      <c r="S269" s="400">
        <f>ROUND(R269*Q269,2)</f>
        <v>11127.8</v>
      </c>
    </row>
    <row r="270" spans="2:19" s="411" customFormat="1" ht="13.5" hidden="1" outlineLevel="3">
      <c r="B270" s="402"/>
      <c r="C270" s="403"/>
      <c r="D270" s="404" t="s">
        <v>223</v>
      </c>
      <c r="E270" s="407" t="s">
        <v>34</v>
      </c>
      <c r="F270" s="481" t="s">
        <v>3167</v>
      </c>
      <c r="G270" s="403"/>
      <c r="H270" s="407" t="s">
        <v>34</v>
      </c>
      <c r="I270" s="408" t="s">
        <v>34</v>
      </c>
      <c r="J270" s="403"/>
      <c r="K270" s="410"/>
      <c r="L270" s="408" t="s">
        <v>34</v>
      </c>
      <c r="M270" s="409"/>
      <c r="N270" s="410"/>
      <c r="O270" s="408" t="s">
        <v>34</v>
      </c>
      <c r="P270" s="409"/>
      <c r="Q270" s="410" t="e">
        <f t="shared" si="3"/>
        <v>#VALUE!</v>
      </c>
      <c r="R270" s="408" t="s">
        <v>34</v>
      </c>
      <c r="S270" s="409"/>
    </row>
    <row r="271" spans="2:19" s="420" customFormat="1" ht="13.5" hidden="1" outlineLevel="3">
      <c r="B271" s="412"/>
      <c r="C271" s="413"/>
      <c r="D271" s="404" t="s">
        <v>223</v>
      </c>
      <c r="E271" s="462" t="s">
        <v>34</v>
      </c>
      <c r="F271" s="480" t="s">
        <v>3168</v>
      </c>
      <c r="G271" s="413"/>
      <c r="H271" s="416">
        <v>318.848</v>
      </c>
      <c r="I271" s="417" t="s">
        <v>34</v>
      </c>
      <c r="J271" s="413"/>
      <c r="K271" s="419"/>
      <c r="L271" s="417" t="s">
        <v>34</v>
      </c>
      <c r="M271" s="418"/>
      <c r="N271" s="419"/>
      <c r="O271" s="417" t="s">
        <v>34</v>
      </c>
      <c r="P271" s="418"/>
      <c r="Q271" s="419">
        <f t="shared" si="3"/>
        <v>318.848</v>
      </c>
      <c r="R271" s="417" t="s">
        <v>34</v>
      </c>
      <c r="S271" s="418"/>
    </row>
    <row r="272" spans="2:19" s="429" customFormat="1" ht="13.5" hidden="1" outlineLevel="3">
      <c r="B272" s="421"/>
      <c r="C272" s="422"/>
      <c r="D272" s="404" t="s">
        <v>223</v>
      </c>
      <c r="E272" s="464" t="s">
        <v>3042</v>
      </c>
      <c r="F272" s="566" t="s">
        <v>227</v>
      </c>
      <c r="G272" s="422"/>
      <c r="H272" s="425">
        <v>318.848</v>
      </c>
      <c r="I272" s="426" t="s">
        <v>34</v>
      </c>
      <c r="J272" s="422"/>
      <c r="K272" s="428"/>
      <c r="L272" s="426" t="s">
        <v>34</v>
      </c>
      <c r="M272" s="427"/>
      <c r="N272" s="428"/>
      <c r="O272" s="426" t="s">
        <v>34</v>
      </c>
      <c r="P272" s="427"/>
      <c r="Q272" s="428">
        <f t="shared" si="3"/>
        <v>318.848</v>
      </c>
      <c r="R272" s="426" t="s">
        <v>34</v>
      </c>
      <c r="S272" s="427"/>
    </row>
    <row r="273" spans="2:19" s="320" customFormat="1" ht="31.5" customHeight="1" hidden="1" outlineLevel="2" collapsed="1">
      <c r="B273" s="321"/>
      <c r="C273" s="394" t="s">
        <v>419</v>
      </c>
      <c r="D273" s="394" t="s">
        <v>218</v>
      </c>
      <c r="E273" s="461" t="s">
        <v>312</v>
      </c>
      <c r="F273" s="479" t="s">
        <v>313</v>
      </c>
      <c r="G273" s="397" t="s">
        <v>265</v>
      </c>
      <c r="H273" s="398">
        <v>318.848</v>
      </c>
      <c r="I273" s="399">
        <v>13.9</v>
      </c>
      <c r="J273" s="613">
        <f>ROUND(I273*H273,2)</f>
        <v>4431.99</v>
      </c>
      <c r="K273" s="401"/>
      <c r="L273" s="399">
        <v>13.9</v>
      </c>
      <c r="M273" s="400">
        <f>ROUND(L273*K273,2)</f>
        <v>0</v>
      </c>
      <c r="N273" s="401"/>
      <c r="O273" s="399">
        <v>13.9</v>
      </c>
      <c r="P273" s="400">
        <f>ROUND(O273*N273,2)</f>
        <v>0</v>
      </c>
      <c r="Q273" s="401">
        <f t="shared" si="3"/>
        <v>318.848</v>
      </c>
      <c r="R273" s="399">
        <v>13.9</v>
      </c>
      <c r="S273" s="400">
        <f>ROUND(R273*Q273,2)</f>
        <v>4431.99</v>
      </c>
    </row>
    <row r="274" spans="2:19" s="411" customFormat="1" ht="13.5" hidden="1" outlineLevel="3">
      <c r="B274" s="402"/>
      <c r="C274" s="403"/>
      <c r="D274" s="404" t="s">
        <v>223</v>
      </c>
      <c r="E274" s="407" t="s">
        <v>34</v>
      </c>
      <c r="F274" s="481" t="s">
        <v>2528</v>
      </c>
      <c r="G274" s="403"/>
      <c r="H274" s="407" t="s">
        <v>34</v>
      </c>
      <c r="I274" s="408" t="s">
        <v>34</v>
      </c>
      <c r="J274" s="403"/>
      <c r="K274" s="410"/>
      <c r="L274" s="408" t="s">
        <v>34</v>
      </c>
      <c r="M274" s="409"/>
      <c r="N274" s="410"/>
      <c r="O274" s="408" t="s">
        <v>34</v>
      </c>
      <c r="P274" s="409"/>
      <c r="Q274" s="410" t="e">
        <f t="shared" si="3"/>
        <v>#VALUE!</v>
      </c>
      <c r="R274" s="408" t="s">
        <v>34</v>
      </c>
      <c r="S274" s="409"/>
    </row>
    <row r="275" spans="2:19" s="420" customFormat="1" ht="13.5" hidden="1" outlineLevel="3">
      <c r="B275" s="412"/>
      <c r="C275" s="413"/>
      <c r="D275" s="404" t="s">
        <v>223</v>
      </c>
      <c r="E275" s="462" t="s">
        <v>34</v>
      </c>
      <c r="F275" s="480" t="s">
        <v>3169</v>
      </c>
      <c r="G275" s="413"/>
      <c r="H275" s="416">
        <v>318.848</v>
      </c>
      <c r="I275" s="417" t="s">
        <v>34</v>
      </c>
      <c r="J275" s="413"/>
      <c r="K275" s="419"/>
      <c r="L275" s="417" t="s">
        <v>34</v>
      </c>
      <c r="M275" s="418"/>
      <c r="N275" s="419"/>
      <c r="O275" s="417" t="s">
        <v>34</v>
      </c>
      <c r="P275" s="418"/>
      <c r="Q275" s="419">
        <f t="shared" si="3"/>
        <v>318.848</v>
      </c>
      <c r="R275" s="417" t="s">
        <v>34</v>
      </c>
      <c r="S275" s="418"/>
    </row>
    <row r="276" spans="2:19" s="320" customFormat="1" ht="22.5" customHeight="1" hidden="1" outlineLevel="2" collapsed="1">
      <c r="B276" s="321"/>
      <c r="C276" s="453" t="s">
        <v>121</v>
      </c>
      <c r="D276" s="453" t="s">
        <v>316</v>
      </c>
      <c r="E276" s="472" t="s">
        <v>317</v>
      </c>
      <c r="F276" s="570" t="s">
        <v>318</v>
      </c>
      <c r="G276" s="456" t="s">
        <v>319</v>
      </c>
      <c r="H276" s="457">
        <v>11.494</v>
      </c>
      <c r="I276" s="458">
        <v>111.5</v>
      </c>
      <c r="J276" s="615">
        <f>ROUND(I276*H276,2)</f>
        <v>1281.58</v>
      </c>
      <c r="K276" s="460"/>
      <c r="L276" s="458">
        <v>111.5</v>
      </c>
      <c r="M276" s="459">
        <f>ROUND(L276*K276,2)</f>
        <v>0</v>
      </c>
      <c r="N276" s="460"/>
      <c r="O276" s="458">
        <v>111.5</v>
      </c>
      <c r="P276" s="459">
        <f>ROUND(O276*N276,2)</f>
        <v>0</v>
      </c>
      <c r="Q276" s="460">
        <f t="shared" si="3"/>
        <v>11.494</v>
      </c>
      <c r="R276" s="458">
        <v>111.5</v>
      </c>
      <c r="S276" s="459">
        <f>ROUND(R276*Q276,2)</f>
        <v>1281.58</v>
      </c>
    </row>
    <row r="277" spans="2:19" s="420" customFormat="1" ht="13.5" hidden="1" outlineLevel="3">
      <c r="B277" s="412"/>
      <c r="C277" s="413"/>
      <c r="D277" s="404" t="s">
        <v>223</v>
      </c>
      <c r="E277" s="462" t="s">
        <v>34</v>
      </c>
      <c r="F277" s="480" t="s">
        <v>3170</v>
      </c>
      <c r="G277" s="413"/>
      <c r="H277" s="416">
        <v>11.494</v>
      </c>
      <c r="I277" s="417" t="s">
        <v>34</v>
      </c>
      <c r="J277" s="413"/>
      <c r="K277" s="419"/>
      <c r="L277" s="417" t="s">
        <v>34</v>
      </c>
      <c r="M277" s="418"/>
      <c r="N277" s="419"/>
      <c r="O277" s="417" t="s">
        <v>34</v>
      </c>
      <c r="P277" s="418"/>
      <c r="Q277" s="419">
        <f t="shared" si="3"/>
        <v>11.494</v>
      </c>
      <c r="R277" s="417" t="s">
        <v>34</v>
      </c>
      <c r="S277" s="418"/>
    </row>
    <row r="278" spans="2:19" s="320" customFormat="1" ht="31.5" customHeight="1" hidden="1" outlineLevel="2" collapsed="1">
      <c r="B278" s="321"/>
      <c r="C278" s="394" t="s">
        <v>436</v>
      </c>
      <c r="D278" s="394" t="s">
        <v>218</v>
      </c>
      <c r="E278" s="461" t="s">
        <v>322</v>
      </c>
      <c r="F278" s="479" t="s">
        <v>323</v>
      </c>
      <c r="G278" s="397" t="s">
        <v>265</v>
      </c>
      <c r="H278" s="398">
        <v>318.848</v>
      </c>
      <c r="I278" s="399">
        <v>16.7</v>
      </c>
      <c r="J278" s="613">
        <f>ROUND(I278*H278,2)</f>
        <v>5324.76</v>
      </c>
      <c r="K278" s="401"/>
      <c r="L278" s="399">
        <v>16.7</v>
      </c>
      <c r="M278" s="400">
        <f>ROUND(L278*K278,2)</f>
        <v>0</v>
      </c>
      <c r="N278" s="401"/>
      <c r="O278" s="399">
        <v>16.7</v>
      </c>
      <c r="P278" s="400">
        <f>ROUND(O278*N278,2)</f>
        <v>0</v>
      </c>
      <c r="Q278" s="401">
        <f t="shared" si="3"/>
        <v>318.848</v>
      </c>
      <c r="R278" s="399">
        <v>16.7</v>
      </c>
      <c r="S278" s="400">
        <f>ROUND(R278*Q278,2)</f>
        <v>5324.76</v>
      </c>
    </row>
    <row r="279" spans="2:19" s="420" customFormat="1" ht="13.5" hidden="1" outlineLevel="3">
      <c r="B279" s="412"/>
      <c r="C279" s="413"/>
      <c r="D279" s="404" t="s">
        <v>223</v>
      </c>
      <c r="E279" s="462" t="s">
        <v>34</v>
      </c>
      <c r="F279" s="480" t="s">
        <v>3042</v>
      </c>
      <c r="G279" s="413"/>
      <c r="H279" s="416">
        <v>318.848</v>
      </c>
      <c r="I279" s="417" t="s">
        <v>34</v>
      </c>
      <c r="J279" s="413"/>
      <c r="K279" s="419"/>
      <c r="L279" s="417" t="s">
        <v>34</v>
      </c>
      <c r="M279" s="418"/>
      <c r="N279" s="419"/>
      <c r="O279" s="417" t="s">
        <v>34</v>
      </c>
      <c r="P279" s="418"/>
      <c r="Q279" s="419">
        <f t="shared" si="3"/>
        <v>318.848</v>
      </c>
      <c r="R279" s="417" t="s">
        <v>34</v>
      </c>
      <c r="S279" s="418"/>
    </row>
    <row r="280" spans="2:19" s="390" customFormat="1" ht="29.85" customHeight="1" outlineLevel="1" collapsed="1">
      <c r="B280" s="384"/>
      <c r="C280" s="385"/>
      <c r="D280" s="386" t="s">
        <v>71</v>
      </c>
      <c r="E280" s="391" t="s">
        <v>272</v>
      </c>
      <c r="F280" s="391" t="s">
        <v>335</v>
      </c>
      <c r="G280" s="385"/>
      <c r="H280" s="385"/>
      <c r="I280" s="388" t="s">
        <v>34</v>
      </c>
      <c r="J280" s="560">
        <f>SUM(J281:J565)</f>
        <v>711345.3600000002</v>
      </c>
      <c r="K280" s="384"/>
      <c r="L280" s="388" t="s">
        <v>34</v>
      </c>
      <c r="M280" s="393">
        <f>SUM(M281:M565)</f>
        <v>0</v>
      </c>
      <c r="N280" s="384"/>
      <c r="O280" s="388" t="s">
        <v>34</v>
      </c>
      <c r="P280" s="393">
        <f>SUM(P281:P565)</f>
        <v>0</v>
      </c>
      <c r="Q280" s="384"/>
      <c r="R280" s="388" t="s">
        <v>34</v>
      </c>
      <c r="S280" s="393">
        <f>SUM(S281:S565)</f>
        <v>711345.3600000002</v>
      </c>
    </row>
    <row r="281" spans="2:19" s="320" customFormat="1" ht="22.5" customHeight="1" hidden="1" outlineLevel="2" collapsed="1">
      <c r="B281" s="321"/>
      <c r="C281" s="394" t="s">
        <v>440</v>
      </c>
      <c r="D281" s="394" t="s">
        <v>218</v>
      </c>
      <c r="E281" s="461" t="s">
        <v>3171</v>
      </c>
      <c r="F281" s="479" t="s">
        <v>3172</v>
      </c>
      <c r="G281" s="397" t="s">
        <v>221</v>
      </c>
      <c r="H281" s="398">
        <v>7.544</v>
      </c>
      <c r="I281" s="399">
        <v>348.3</v>
      </c>
      <c r="J281" s="613">
        <f>ROUND(I281*H281,2)</f>
        <v>2627.58</v>
      </c>
      <c r="K281" s="401"/>
      <c r="L281" s="399">
        <v>348.3</v>
      </c>
      <c r="M281" s="400">
        <f>ROUND(L281*K281,2)</f>
        <v>0</v>
      </c>
      <c r="N281" s="401"/>
      <c r="O281" s="399">
        <v>348.3</v>
      </c>
      <c r="P281" s="400">
        <f>ROUND(O281*N281,2)</f>
        <v>0</v>
      </c>
      <c r="Q281" s="401">
        <f t="shared" si="3"/>
        <v>7.544</v>
      </c>
      <c r="R281" s="399">
        <v>348.3</v>
      </c>
      <c r="S281" s="400">
        <f>ROUND(R281*Q281,2)</f>
        <v>2627.58</v>
      </c>
    </row>
    <row r="282" spans="2:19" s="420" customFormat="1" ht="13.5" hidden="1" outlineLevel="3">
      <c r="B282" s="412"/>
      <c r="C282" s="413"/>
      <c r="D282" s="404" t="s">
        <v>223</v>
      </c>
      <c r="E282" s="462" t="s">
        <v>34</v>
      </c>
      <c r="F282" s="480" t="s">
        <v>3173</v>
      </c>
      <c r="G282" s="413"/>
      <c r="H282" s="416">
        <v>7.544</v>
      </c>
      <c r="I282" s="417" t="s">
        <v>34</v>
      </c>
      <c r="J282" s="413"/>
      <c r="K282" s="419"/>
      <c r="L282" s="417" t="s">
        <v>34</v>
      </c>
      <c r="M282" s="418"/>
      <c r="N282" s="419"/>
      <c r="O282" s="417" t="s">
        <v>34</v>
      </c>
      <c r="P282" s="418"/>
      <c r="Q282" s="419">
        <f t="shared" si="3"/>
        <v>7.544</v>
      </c>
      <c r="R282" s="417" t="s">
        <v>34</v>
      </c>
      <c r="S282" s="418"/>
    </row>
    <row r="283" spans="2:19" s="429" customFormat="1" ht="13.5" hidden="1" outlineLevel="3">
      <c r="B283" s="421"/>
      <c r="C283" s="422"/>
      <c r="D283" s="404" t="s">
        <v>223</v>
      </c>
      <c r="E283" s="464" t="s">
        <v>105</v>
      </c>
      <c r="F283" s="566" t="s">
        <v>227</v>
      </c>
      <c r="G283" s="422"/>
      <c r="H283" s="425">
        <v>7.544</v>
      </c>
      <c r="I283" s="426" t="s">
        <v>34</v>
      </c>
      <c r="J283" s="422"/>
      <c r="K283" s="428"/>
      <c r="L283" s="426" t="s">
        <v>34</v>
      </c>
      <c r="M283" s="427"/>
      <c r="N283" s="428"/>
      <c r="O283" s="426" t="s">
        <v>34</v>
      </c>
      <c r="P283" s="427"/>
      <c r="Q283" s="428">
        <f t="shared" si="3"/>
        <v>7.544</v>
      </c>
      <c r="R283" s="426" t="s">
        <v>34</v>
      </c>
      <c r="S283" s="427"/>
    </row>
    <row r="284" spans="2:19" s="320" customFormat="1" ht="22.5" customHeight="1" hidden="1" outlineLevel="2" collapsed="1">
      <c r="B284" s="321"/>
      <c r="C284" s="394" t="s">
        <v>445</v>
      </c>
      <c r="D284" s="394" t="s">
        <v>218</v>
      </c>
      <c r="E284" s="461" t="s">
        <v>348</v>
      </c>
      <c r="F284" s="479" t="s">
        <v>349</v>
      </c>
      <c r="G284" s="397" t="s">
        <v>221</v>
      </c>
      <c r="H284" s="398">
        <v>7.544</v>
      </c>
      <c r="I284" s="399">
        <v>36.1</v>
      </c>
      <c r="J284" s="613">
        <f>ROUND(I284*H284,2)</f>
        <v>272.34</v>
      </c>
      <c r="K284" s="401"/>
      <c r="L284" s="399">
        <v>36.1</v>
      </c>
      <c r="M284" s="400">
        <f>ROUND(L284*K284,2)</f>
        <v>0</v>
      </c>
      <c r="N284" s="401"/>
      <c r="O284" s="399">
        <v>36.1</v>
      </c>
      <c r="P284" s="400">
        <f>ROUND(O284*N284,2)</f>
        <v>0</v>
      </c>
      <c r="Q284" s="401">
        <f t="shared" si="3"/>
        <v>7.544</v>
      </c>
      <c r="R284" s="399">
        <v>36.1</v>
      </c>
      <c r="S284" s="400">
        <f>ROUND(R284*Q284,2)</f>
        <v>272.34</v>
      </c>
    </row>
    <row r="285" spans="2:19" s="420" customFormat="1" ht="13.5" hidden="1" outlineLevel="3">
      <c r="B285" s="412"/>
      <c r="C285" s="413"/>
      <c r="D285" s="404" t="s">
        <v>223</v>
      </c>
      <c r="E285" s="462" t="s">
        <v>34</v>
      </c>
      <c r="F285" s="480" t="s">
        <v>105</v>
      </c>
      <c r="G285" s="413"/>
      <c r="H285" s="416">
        <v>7.544</v>
      </c>
      <c r="I285" s="417" t="s">
        <v>34</v>
      </c>
      <c r="J285" s="413"/>
      <c r="K285" s="419"/>
      <c r="L285" s="417" t="s">
        <v>34</v>
      </c>
      <c r="M285" s="418"/>
      <c r="N285" s="419"/>
      <c r="O285" s="417" t="s">
        <v>34</v>
      </c>
      <c r="P285" s="418"/>
      <c r="Q285" s="419">
        <f t="shared" si="3"/>
        <v>7.544</v>
      </c>
      <c r="R285" s="417" t="s">
        <v>34</v>
      </c>
      <c r="S285" s="418"/>
    </row>
    <row r="286" spans="2:19" s="320" customFormat="1" ht="22.5" customHeight="1" hidden="1" outlineLevel="2" collapsed="1">
      <c r="B286" s="321"/>
      <c r="C286" s="394" t="s">
        <v>446</v>
      </c>
      <c r="D286" s="394" t="s">
        <v>218</v>
      </c>
      <c r="E286" s="461" t="s">
        <v>351</v>
      </c>
      <c r="F286" s="479" t="s">
        <v>352</v>
      </c>
      <c r="G286" s="397" t="s">
        <v>221</v>
      </c>
      <c r="H286" s="398">
        <v>7.544</v>
      </c>
      <c r="I286" s="399">
        <v>181.1</v>
      </c>
      <c r="J286" s="613">
        <f>ROUND(I286*H286,2)</f>
        <v>1366.22</v>
      </c>
      <c r="K286" s="401"/>
      <c r="L286" s="399">
        <v>181.1</v>
      </c>
      <c r="M286" s="400">
        <f>ROUND(L286*K286,2)</f>
        <v>0</v>
      </c>
      <c r="N286" s="401"/>
      <c r="O286" s="399">
        <v>181.1</v>
      </c>
      <c r="P286" s="400">
        <f>ROUND(O286*N286,2)</f>
        <v>0</v>
      </c>
      <c r="Q286" s="401">
        <f t="shared" si="3"/>
        <v>7.544</v>
      </c>
      <c r="R286" s="399">
        <v>181.1</v>
      </c>
      <c r="S286" s="400">
        <f>ROUND(R286*Q286,2)</f>
        <v>1366.22</v>
      </c>
    </row>
    <row r="287" spans="2:19" s="420" customFormat="1" ht="13.5" hidden="1" outlineLevel="3">
      <c r="B287" s="412"/>
      <c r="C287" s="413"/>
      <c r="D287" s="404" t="s">
        <v>223</v>
      </c>
      <c r="E287" s="462" t="s">
        <v>34</v>
      </c>
      <c r="F287" s="480" t="s">
        <v>105</v>
      </c>
      <c r="G287" s="413"/>
      <c r="H287" s="416">
        <v>7.544</v>
      </c>
      <c r="I287" s="417" t="s">
        <v>34</v>
      </c>
      <c r="J287" s="413"/>
      <c r="K287" s="419"/>
      <c r="L287" s="417" t="s">
        <v>34</v>
      </c>
      <c r="M287" s="418"/>
      <c r="N287" s="419"/>
      <c r="O287" s="417" t="s">
        <v>34</v>
      </c>
      <c r="P287" s="418"/>
      <c r="Q287" s="419">
        <f t="shared" si="3"/>
        <v>7.544</v>
      </c>
      <c r="R287" s="417" t="s">
        <v>34</v>
      </c>
      <c r="S287" s="418"/>
    </row>
    <row r="288" spans="2:19" s="320" customFormat="1" ht="22.5" customHeight="1" hidden="1" outlineLevel="2" collapsed="1">
      <c r="B288" s="321"/>
      <c r="C288" s="394" t="s">
        <v>448</v>
      </c>
      <c r="D288" s="394" t="s">
        <v>218</v>
      </c>
      <c r="E288" s="461" t="s">
        <v>298</v>
      </c>
      <c r="F288" s="479" t="s">
        <v>299</v>
      </c>
      <c r="G288" s="397" t="s">
        <v>292</v>
      </c>
      <c r="H288" s="398">
        <v>16.597</v>
      </c>
      <c r="I288" s="399">
        <v>125.4</v>
      </c>
      <c r="J288" s="613">
        <f>ROUND(I288*H288,2)</f>
        <v>2081.26</v>
      </c>
      <c r="K288" s="401"/>
      <c r="L288" s="399">
        <v>125.4</v>
      </c>
      <c r="M288" s="400">
        <f>ROUND(L288*K288,2)</f>
        <v>0</v>
      </c>
      <c r="N288" s="401"/>
      <c r="O288" s="399">
        <v>125.4</v>
      </c>
      <c r="P288" s="400">
        <f>ROUND(O288*N288,2)</f>
        <v>0</v>
      </c>
      <c r="Q288" s="401">
        <f t="shared" si="3"/>
        <v>16.597</v>
      </c>
      <c r="R288" s="399">
        <v>125.4</v>
      </c>
      <c r="S288" s="400">
        <f>ROUND(R288*Q288,2)</f>
        <v>2081.26</v>
      </c>
    </row>
    <row r="289" spans="2:19" s="420" customFormat="1" ht="13.5" hidden="1" outlineLevel="3">
      <c r="B289" s="412"/>
      <c r="C289" s="413"/>
      <c r="D289" s="404" t="s">
        <v>223</v>
      </c>
      <c r="E289" s="462" t="s">
        <v>34</v>
      </c>
      <c r="F289" s="480" t="s">
        <v>3174</v>
      </c>
      <c r="G289" s="413"/>
      <c r="H289" s="416">
        <v>16.597</v>
      </c>
      <c r="I289" s="417" t="s">
        <v>34</v>
      </c>
      <c r="J289" s="413"/>
      <c r="K289" s="419"/>
      <c r="L289" s="417" t="s">
        <v>34</v>
      </c>
      <c r="M289" s="418"/>
      <c r="N289" s="419"/>
      <c r="O289" s="417" t="s">
        <v>34</v>
      </c>
      <c r="P289" s="418"/>
      <c r="Q289" s="419">
        <f t="shared" si="3"/>
        <v>16.597</v>
      </c>
      <c r="R289" s="417" t="s">
        <v>34</v>
      </c>
      <c r="S289" s="418"/>
    </row>
    <row r="290" spans="2:19" s="320" customFormat="1" ht="22.5" customHeight="1" hidden="1" outlineLevel="2" collapsed="1">
      <c r="B290" s="321"/>
      <c r="C290" s="394" t="s">
        <v>451</v>
      </c>
      <c r="D290" s="394" t="s">
        <v>218</v>
      </c>
      <c r="E290" s="461" t="s">
        <v>3175</v>
      </c>
      <c r="F290" s="479" t="s">
        <v>3176</v>
      </c>
      <c r="G290" s="397" t="s">
        <v>265</v>
      </c>
      <c r="H290" s="398">
        <v>30.489</v>
      </c>
      <c r="I290" s="399">
        <v>39</v>
      </c>
      <c r="J290" s="613">
        <f>ROUND(I290*H290,2)</f>
        <v>1189.07</v>
      </c>
      <c r="K290" s="401"/>
      <c r="L290" s="399">
        <v>39</v>
      </c>
      <c r="M290" s="400">
        <f>ROUND(L290*K290,2)</f>
        <v>0</v>
      </c>
      <c r="N290" s="401"/>
      <c r="O290" s="399">
        <v>39</v>
      </c>
      <c r="P290" s="400">
        <f>ROUND(O290*N290,2)</f>
        <v>0</v>
      </c>
      <c r="Q290" s="401">
        <f t="shared" si="3"/>
        <v>30.489</v>
      </c>
      <c r="R290" s="399">
        <v>39</v>
      </c>
      <c r="S290" s="400">
        <f>ROUND(R290*Q290,2)</f>
        <v>1189.07</v>
      </c>
    </row>
    <row r="291" spans="2:19" s="411" customFormat="1" ht="13.5" hidden="1" outlineLevel="3">
      <c r="B291" s="402"/>
      <c r="C291" s="403"/>
      <c r="D291" s="404" t="s">
        <v>223</v>
      </c>
      <c r="E291" s="407" t="s">
        <v>34</v>
      </c>
      <c r="F291" s="481" t="s">
        <v>422</v>
      </c>
      <c r="G291" s="403"/>
      <c r="H291" s="407" t="s">
        <v>34</v>
      </c>
      <c r="I291" s="408" t="s">
        <v>34</v>
      </c>
      <c r="J291" s="403"/>
      <c r="K291" s="410"/>
      <c r="L291" s="408" t="s">
        <v>34</v>
      </c>
      <c r="M291" s="409"/>
      <c r="N291" s="410"/>
      <c r="O291" s="408" t="s">
        <v>34</v>
      </c>
      <c r="P291" s="409"/>
      <c r="Q291" s="410" t="e">
        <f t="shared" si="3"/>
        <v>#VALUE!</v>
      </c>
      <c r="R291" s="408" t="s">
        <v>34</v>
      </c>
      <c r="S291" s="409"/>
    </row>
    <row r="292" spans="2:19" s="411" customFormat="1" ht="13.5" hidden="1" outlineLevel="3">
      <c r="B292" s="402"/>
      <c r="C292" s="403"/>
      <c r="D292" s="404" t="s">
        <v>223</v>
      </c>
      <c r="E292" s="407" t="s">
        <v>34</v>
      </c>
      <c r="F292" s="481" t="s">
        <v>3177</v>
      </c>
      <c r="G292" s="403"/>
      <c r="H292" s="407" t="s">
        <v>34</v>
      </c>
      <c r="I292" s="408" t="s">
        <v>34</v>
      </c>
      <c r="J292" s="403"/>
      <c r="K292" s="410"/>
      <c r="L292" s="408" t="s">
        <v>34</v>
      </c>
      <c r="M292" s="409"/>
      <c r="N292" s="410"/>
      <c r="O292" s="408" t="s">
        <v>34</v>
      </c>
      <c r="P292" s="409"/>
      <c r="Q292" s="410" t="e">
        <f t="shared" si="3"/>
        <v>#VALUE!</v>
      </c>
      <c r="R292" s="408" t="s">
        <v>34</v>
      </c>
      <c r="S292" s="409"/>
    </row>
    <row r="293" spans="2:19" s="420" customFormat="1" ht="13.5" hidden="1" outlineLevel="3">
      <c r="B293" s="412"/>
      <c r="C293" s="413"/>
      <c r="D293" s="404" t="s">
        <v>223</v>
      </c>
      <c r="E293" s="462" t="s">
        <v>34</v>
      </c>
      <c r="F293" s="480" t="s">
        <v>3178</v>
      </c>
      <c r="G293" s="413"/>
      <c r="H293" s="416">
        <v>18.369</v>
      </c>
      <c r="I293" s="417" t="s">
        <v>34</v>
      </c>
      <c r="J293" s="413"/>
      <c r="K293" s="419"/>
      <c r="L293" s="417" t="s">
        <v>34</v>
      </c>
      <c r="M293" s="418"/>
      <c r="N293" s="419"/>
      <c r="O293" s="417" t="s">
        <v>34</v>
      </c>
      <c r="P293" s="418"/>
      <c r="Q293" s="419">
        <f t="shared" si="3"/>
        <v>18.369</v>
      </c>
      <c r="R293" s="417" t="s">
        <v>34</v>
      </c>
      <c r="S293" s="418"/>
    </row>
    <row r="294" spans="2:19" s="420" customFormat="1" ht="13.5" hidden="1" outlineLevel="3">
      <c r="B294" s="412"/>
      <c r="C294" s="413"/>
      <c r="D294" s="404" t="s">
        <v>223</v>
      </c>
      <c r="E294" s="462" t="s">
        <v>34</v>
      </c>
      <c r="F294" s="480" t="s">
        <v>3179</v>
      </c>
      <c r="G294" s="413"/>
      <c r="H294" s="416">
        <v>11.4</v>
      </c>
      <c r="I294" s="417" t="s">
        <v>34</v>
      </c>
      <c r="J294" s="413"/>
      <c r="K294" s="419"/>
      <c r="L294" s="417" t="s">
        <v>34</v>
      </c>
      <c r="M294" s="418"/>
      <c r="N294" s="419"/>
      <c r="O294" s="417" t="s">
        <v>34</v>
      </c>
      <c r="P294" s="418"/>
      <c r="Q294" s="419">
        <f t="shared" si="3"/>
        <v>11.4</v>
      </c>
      <c r="R294" s="417" t="s">
        <v>34</v>
      </c>
      <c r="S294" s="418"/>
    </row>
    <row r="295" spans="2:19" s="411" customFormat="1" ht="13.5" hidden="1" outlineLevel="3">
      <c r="B295" s="402"/>
      <c r="C295" s="403"/>
      <c r="D295" s="404" t="s">
        <v>223</v>
      </c>
      <c r="E295" s="407" t="s">
        <v>34</v>
      </c>
      <c r="F295" s="481" t="s">
        <v>3180</v>
      </c>
      <c r="G295" s="403"/>
      <c r="H295" s="407" t="s">
        <v>34</v>
      </c>
      <c r="I295" s="408" t="s">
        <v>34</v>
      </c>
      <c r="J295" s="403"/>
      <c r="K295" s="410"/>
      <c r="L295" s="408" t="s">
        <v>34</v>
      </c>
      <c r="M295" s="409"/>
      <c r="N295" s="410"/>
      <c r="O295" s="408" t="s">
        <v>34</v>
      </c>
      <c r="P295" s="409"/>
      <c r="Q295" s="410" t="e">
        <f t="shared" si="3"/>
        <v>#VALUE!</v>
      </c>
      <c r="R295" s="408" t="s">
        <v>34</v>
      </c>
      <c r="S295" s="409"/>
    </row>
    <row r="296" spans="2:19" s="420" customFormat="1" ht="13.5" hidden="1" outlineLevel="3">
      <c r="B296" s="412"/>
      <c r="C296" s="413"/>
      <c r="D296" s="404" t="s">
        <v>223</v>
      </c>
      <c r="E296" s="462" t="s">
        <v>34</v>
      </c>
      <c r="F296" s="480" t="s">
        <v>3181</v>
      </c>
      <c r="G296" s="413"/>
      <c r="H296" s="416">
        <v>0.72</v>
      </c>
      <c r="I296" s="417" t="s">
        <v>34</v>
      </c>
      <c r="J296" s="413"/>
      <c r="K296" s="419"/>
      <c r="L296" s="417" t="s">
        <v>34</v>
      </c>
      <c r="M296" s="418"/>
      <c r="N296" s="419"/>
      <c r="O296" s="417" t="s">
        <v>34</v>
      </c>
      <c r="P296" s="418"/>
      <c r="Q296" s="419">
        <f t="shared" si="3"/>
        <v>0.72</v>
      </c>
      <c r="R296" s="417" t="s">
        <v>34</v>
      </c>
      <c r="S296" s="418"/>
    </row>
    <row r="297" spans="2:19" s="429" customFormat="1" ht="13.5" hidden="1" outlineLevel="3">
      <c r="B297" s="421"/>
      <c r="C297" s="422"/>
      <c r="D297" s="404" t="s">
        <v>223</v>
      </c>
      <c r="E297" s="464" t="s">
        <v>98</v>
      </c>
      <c r="F297" s="566" t="s">
        <v>227</v>
      </c>
      <c r="G297" s="422"/>
      <c r="H297" s="425">
        <v>30.489</v>
      </c>
      <c r="I297" s="426" t="s">
        <v>34</v>
      </c>
      <c r="J297" s="422"/>
      <c r="K297" s="428"/>
      <c r="L297" s="426" t="s">
        <v>34</v>
      </c>
      <c r="M297" s="427"/>
      <c r="N297" s="428"/>
      <c r="O297" s="426" t="s">
        <v>34</v>
      </c>
      <c r="P297" s="427"/>
      <c r="Q297" s="428">
        <f t="shared" si="3"/>
        <v>30.489</v>
      </c>
      <c r="R297" s="426" t="s">
        <v>34</v>
      </c>
      <c r="S297" s="427"/>
    </row>
    <row r="298" spans="2:19" s="320" customFormat="1" ht="22.5" customHeight="1" hidden="1" outlineLevel="2" collapsed="1">
      <c r="B298" s="321"/>
      <c r="C298" s="394" t="s">
        <v>456</v>
      </c>
      <c r="D298" s="394" t="s">
        <v>218</v>
      </c>
      <c r="E298" s="461" t="s">
        <v>3182</v>
      </c>
      <c r="F298" s="479" t="s">
        <v>3183</v>
      </c>
      <c r="G298" s="397" t="s">
        <v>366</v>
      </c>
      <c r="H298" s="398">
        <v>60.26</v>
      </c>
      <c r="I298" s="399">
        <v>55.7</v>
      </c>
      <c r="J298" s="613">
        <f>ROUND(I298*H298,2)</f>
        <v>3356.48</v>
      </c>
      <c r="K298" s="401"/>
      <c r="L298" s="399">
        <v>55.7</v>
      </c>
      <c r="M298" s="400">
        <f>ROUND(L298*K298,2)</f>
        <v>0</v>
      </c>
      <c r="N298" s="401"/>
      <c r="O298" s="399">
        <v>55.7</v>
      </c>
      <c r="P298" s="400">
        <f>ROUND(O298*N298,2)</f>
        <v>0</v>
      </c>
      <c r="Q298" s="401">
        <f t="shared" si="3"/>
        <v>60.26</v>
      </c>
      <c r="R298" s="399">
        <v>55.7</v>
      </c>
      <c r="S298" s="400">
        <f>ROUND(R298*Q298,2)</f>
        <v>3356.48</v>
      </c>
    </row>
    <row r="299" spans="2:19" s="411" customFormat="1" ht="13.5" hidden="1" outlineLevel="3">
      <c r="B299" s="402"/>
      <c r="C299" s="403"/>
      <c r="D299" s="404" t="s">
        <v>223</v>
      </c>
      <c r="E299" s="407" t="s">
        <v>34</v>
      </c>
      <c r="F299" s="481" t="s">
        <v>422</v>
      </c>
      <c r="G299" s="403"/>
      <c r="H299" s="407" t="s">
        <v>34</v>
      </c>
      <c r="I299" s="408" t="s">
        <v>34</v>
      </c>
      <c r="J299" s="403"/>
      <c r="K299" s="410"/>
      <c r="L299" s="408" t="s">
        <v>34</v>
      </c>
      <c r="M299" s="409"/>
      <c r="N299" s="410"/>
      <c r="O299" s="408" t="s">
        <v>34</v>
      </c>
      <c r="P299" s="409"/>
      <c r="Q299" s="410" t="e">
        <f t="shared" si="3"/>
        <v>#VALUE!</v>
      </c>
      <c r="R299" s="408" t="s">
        <v>34</v>
      </c>
      <c r="S299" s="409"/>
    </row>
    <row r="300" spans="2:19" s="411" customFormat="1" ht="13.5" hidden="1" outlineLevel="3">
      <c r="B300" s="402"/>
      <c r="C300" s="403"/>
      <c r="D300" s="404" t="s">
        <v>223</v>
      </c>
      <c r="E300" s="407" t="s">
        <v>34</v>
      </c>
      <c r="F300" s="481" t="s">
        <v>3177</v>
      </c>
      <c r="G300" s="403"/>
      <c r="H300" s="407" t="s">
        <v>34</v>
      </c>
      <c r="I300" s="408" t="s">
        <v>34</v>
      </c>
      <c r="J300" s="403"/>
      <c r="K300" s="410"/>
      <c r="L300" s="408" t="s">
        <v>34</v>
      </c>
      <c r="M300" s="409"/>
      <c r="N300" s="410"/>
      <c r="O300" s="408" t="s">
        <v>34</v>
      </c>
      <c r="P300" s="409"/>
      <c r="Q300" s="410" t="e">
        <f t="shared" si="3"/>
        <v>#VALUE!</v>
      </c>
      <c r="R300" s="408" t="s">
        <v>34</v>
      </c>
      <c r="S300" s="409"/>
    </row>
    <row r="301" spans="2:19" s="420" customFormat="1" ht="13.5" hidden="1" outlineLevel="3">
      <c r="B301" s="412"/>
      <c r="C301" s="413"/>
      <c r="D301" s="404" t="s">
        <v>223</v>
      </c>
      <c r="E301" s="462" t="s">
        <v>34</v>
      </c>
      <c r="F301" s="480" t="s">
        <v>3184</v>
      </c>
      <c r="G301" s="413"/>
      <c r="H301" s="416">
        <v>28.26</v>
      </c>
      <c r="I301" s="417" t="s">
        <v>34</v>
      </c>
      <c r="J301" s="413"/>
      <c r="K301" s="419"/>
      <c r="L301" s="417" t="s">
        <v>34</v>
      </c>
      <c r="M301" s="418"/>
      <c r="N301" s="419"/>
      <c r="O301" s="417" t="s">
        <v>34</v>
      </c>
      <c r="P301" s="418"/>
      <c r="Q301" s="419">
        <f t="shared" si="3"/>
        <v>28.26</v>
      </c>
      <c r="R301" s="417" t="s">
        <v>34</v>
      </c>
      <c r="S301" s="418"/>
    </row>
    <row r="302" spans="2:19" s="420" customFormat="1" ht="13.5" hidden="1" outlineLevel="3">
      <c r="B302" s="412"/>
      <c r="C302" s="413"/>
      <c r="D302" s="404" t="s">
        <v>223</v>
      </c>
      <c r="E302" s="462" t="s">
        <v>34</v>
      </c>
      <c r="F302" s="480" t="s">
        <v>3185</v>
      </c>
      <c r="G302" s="413"/>
      <c r="H302" s="416">
        <v>30.8</v>
      </c>
      <c r="I302" s="417" t="s">
        <v>34</v>
      </c>
      <c r="J302" s="413"/>
      <c r="K302" s="419"/>
      <c r="L302" s="417" t="s">
        <v>34</v>
      </c>
      <c r="M302" s="418"/>
      <c r="N302" s="419"/>
      <c r="O302" s="417" t="s">
        <v>34</v>
      </c>
      <c r="P302" s="418"/>
      <c r="Q302" s="419">
        <f t="shared" si="3"/>
        <v>30.8</v>
      </c>
      <c r="R302" s="417" t="s">
        <v>34</v>
      </c>
      <c r="S302" s="418"/>
    </row>
    <row r="303" spans="2:19" s="411" customFormat="1" ht="13.5" hidden="1" outlineLevel="3">
      <c r="B303" s="402"/>
      <c r="C303" s="403"/>
      <c r="D303" s="404" t="s">
        <v>223</v>
      </c>
      <c r="E303" s="407" t="s">
        <v>34</v>
      </c>
      <c r="F303" s="481" t="s">
        <v>3180</v>
      </c>
      <c r="G303" s="403"/>
      <c r="H303" s="407" t="s">
        <v>34</v>
      </c>
      <c r="I303" s="408" t="s">
        <v>34</v>
      </c>
      <c r="J303" s="403"/>
      <c r="K303" s="410"/>
      <c r="L303" s="408" t="s">
        <v>34</v>
      </c>
      <c r="M303" s="409"/>
      <c r="N303" s="410"/>
      <c r="O303" s="408" t="s">
        <v>34</v>
      </c>
      <c r="P303" s="409"/>
      <c r="Q303" s="410" t="e">
        <f t="shared" si="3"/>
        <v>#VALUE!</v>
      </c>
      <c r="R303" s="408" t="s">
        <v>34</v>
      </c>
      <c r="S303" s="409"/>
    </row>
    <row r="304" spans="2:19" s="420" customFormat="1" ht="13.5" hidden="1" outlineLevel="3">
      <c r="B304" s="412"/>
      <c r="C304" s="413"/>
      <c r="D304" s="404" t="s">
        <v>223</v>
      </c>
      <c r="E304" s="462" t="s">
        <v>34</v>
      </c>
      <c r="F304" s="480" t="s">
        <v>3186</v>
      </c>
      <c r="G304" s="413"/>
      <c r="H304" s="416">
        <v>1.2</v>
      </c>
      <c r="I304" s="417" t="s">
        <v>34</v>
      </c>
      <c r="J304" s="413"/>
      <c r="K304" s="419"/>
      <c r="L304" s="417" t="s">
        <v>34</v>
      </c>
      <c r="M304" s="418"/>
      <c r="N304" s="419"/>
      <c r="O304" s="417" t="s">
        <v>34</v>
      </c>
      <c r="P304" s="418"/>
      <c r="Q304" s="419">
        <f t="shared" si="3"/>
        <v>1.2</v>
      </c>
      <c r="R304" s="417" t="s">
        <v>34</v>
      </c>
      <c r="S304" s="418"/>
    </row>
    <row r="305" spans="2:19" s="429" customFormat="1" ht="13.5" hidden="1" outlineLevel="3">
      <c r="B305" s="421"/>
      <c r="C305" s="422"/>
      <c r="D305" s="404" t="s">
        <v>223</v>
      </c>
      <c r="E305" s="464" t="s">
        <v>34</v>
      </c>
      <c r="F305" s="566" t="s">
        <v>227</v>
      </c>
      <c r="G305" s="422"/>
      <c r="H305" s="425">
        <v>60.26</v>
      </c>
      <c r="I305" s="426" t="s">
        <v>34</v>
      </c>
      <c r="J305" s="422"/>
      <c r="K305" s="428"/>
      <c r="L305" s="426" t="s">
        <v>34</v>
      </c>
      <c r="M305" s="427"/>
      <c r="N305" s="428"/>
      <c r="O305" s="426" t="s">
        <v>34</v>
      </c>
      <c r="P305" s="427"/>
      <c r="Q305" s="428">
        <f t="shared" si="3"/>
        <v>60.26</v>
      </c>
      <c r="R305" s="426" t="s">
        <v>34</v>
      </c>
      <c r="S305" s="427"/>
    </row>
    <row r="306" spans="2:19" s="320" customFormat="1" ht="22.5" customHeight="1" hidden="1" outlineLevel="2" collapsed="1">
      <c r="B306" s="321"/>
      <c r="C306" s="394" t="s">
        <v>460</v>
      </c>
      <c r="D306" s="394" t="s">
        <v>218</v>
      </c>
      <c r="E306" s="461" t="s">
        <v>3187</v>
      </c>
      <c r="F306" s="479" t="s">
        <v>3188</v>
      </c>
      <c r="G306" s="397" t="s">
        <v>265</v>
      </c>
      <c r="H306" s="398">
        <v>113</v>
      </c>
      <c r="I306" s="399">
        <v>62.7</v>
      </c>
      <c r="J306" s="613">
        <f>ROUND(I306*H306,2)</f>
        <v>7085.1</v>
      </c>
      <c r="K306" s="401"/>
      <c r="L306" s="399">
        <v>62.7</v>
      </c>
      <c r="M306" s="400">
        <f>ROUND(L306*K306,2)</f>
        <v>0</v>
      </c>
      <c r="N306" s="401"/>
      <c r="O306" s="399">
        <v>62.7</v>
      </c>
      <c r="P306" s="400">
        <f>ROUND(O306*N306,2)</f>
        <v>0</v>
      </c>
      <c r="Q306" s="401">
        <f t="shared" si="3"/>
        <v>113</v>
      </c>
      <c r="R306" s="399">
        <v>62.7</v>
      </c>
      <c r="S306" s="400">
        <f>ROUND(R306*Q306,2)</f>
        <v>7085.1</v>
      </c>
    </row>
    <row r="307" spans="2:19" s="420" customFormat="1" ht="13.5" hidden="1" outlineLevel="3">
      <c r="B307" s="412"/>
      <c r="C307" s="413"/>
      <c r="D307" s="404" t="s">
        <v>223</v>
      </c>
      <c r="E307" s="462" t="s">
        <v>118</v>
      </c>
      <c r="F307" s="480" t="s">
        <v>3189</v>
      </c>
      <c r="G307" s="413"/>
      <c r="H307" s="416">
        <v>113</v>
      </c>
      <c r="I307" s="417" t="s">
        <v>34</v>
      </c>
      <c r="J307" s="413"/>
      <c r="K307" s="419"/>
      <c r="L307" s="417" t="s">
        <v>34</v>
      </c>
      <c r="M307" s="418"/>
      <c r="N307" s="419"/>
      <c r="O307" s="417" t="s">
        <v>34</v>
      </c>
      <c r="P307" s="418"/>
      <c r="Q307" s="419">
        <f t="shared" si="3"/>
        <v>113</v>
      </c>
      <c r="R307" s="417" t="s">
        <v>34</v>
      </c>
      <c r="S307" s="418"/>
    </row>
    <row r="308" spans="2:19" s="320" customFormat="1" ht="22.5" customHeight="1" hidden="1" outlineLevel="2" collapsed="1">
      <c r="B308" s="321"/>
      <c r="C308" s="394" t="s">
        <v>464</v>
      </c>
      <c r="D308" s="394" t="s">
        <v>218</v>
      </c>
      <c r="E308" s="461" t="s">
        <v>441</v>
      </c>
      <c r="F308" s="479" t="s">
        <v>442</v>
      </c>
      <c r="G308" s="397" t="s">
        <v>366</v>
      </c>
      <c r="H308" s="398">
        <v>6.8</v>
      </c>
      <c r="I308" s="399">
        <v>41.8</v>
      </c>
      <c r="J308" s="613">
        <f>ROUND(I308*H308,2)</f>
        <v>284.24</v>
      </c>
      <c r="K308" s="401"/>
      <c r="L308" s="399">
        <v>41.8</v>
      </c>
      <c r="M308" s="400">
        <f>ROUND(L308*K308,2)</f>
        <v>0</v>
      </c>
      <c r="N308" s="401"/>
      <c r="O308" s="399">
        <v>41.8</v>
      </c>
      <c r="P308" s="400">
        <f>ROUND(O308*N308,2)</f>
        <v>0</v>
      </c>
      <c r="Q308" s="401">
        <f t="shared" si="3"/>
        <v>6.8</v>
      </c>
      <c r="R308" s="399">
        <v>41.8</v>
      </c>
      <c r="S308" s="400">
        <f>ROUND(R308*Q308,2)</f>
        <v>284.24</v>
      </c>
    </row>
    <row r="309" spans="2:19" s="411" customFormat="1" ht="13.5" hidden="1" outlineLevel="3">
      <c r="B309" s="402"/>
      <c r="C309" s="403"/>
      <c r="D309" s="404" t="s">
        <v>223</v>
      </c>
      <c r="E309" s="407" t="s">
        <v>34</v>
      </c>
      <c r="F309" s="481" t="s">
        <v>443</v>
      </c>
      <c r="G309" s="403"/>
      <c r="H309" s="407" t="s">
        <v>34</v>
      </c>
      <c r="I309" s="408" t="s">
        <v>34</v>
      </c>
      <c r="J309" s="403"/>
      <c r="K309" s="410"/>
      <c r="L309" s="408" t="s">
        <v>34</v>
      </c>
      <c r="M309" s="409"/>
      <c r="N309" s="410"/>
      <c r="O309" s="408" t="s">
        <v>34</v>
      </c>
      <c r="P309" s="409"/>
      <c r="Q309" s="410" t="e">
        <f t="shared" si="3"/>
        <v>#VALUE!</v>
      </c>
      <c r="R309" s="408" t="s">
        <v>34</v>
      </c>
      <c r="S309" s="409"/>
    </row>
    <row r="310" spans="2:19" s="420" customFormat="1" ht="13.5" hidden="1" outlineLevel="3">
      <c r="B310" s="412"/>
      <c r="C310" s="413"/>
      <c r="D310" s="404" t="s">
        <v>223</v>
      </c>
      <c r="E310" s="462" t="s">
        <v>157</v>
      </c>
      <c r="F310" s="480" t="s">
        <v>3190</v>
      </c>
      <c r="G310" s="413"/>
      <c r="H310" s="416">
        <v>6.8</v>
      </c>
      <c r="I310" s="417" t="s">
        <v>34</v>
      </c>
      <c r="J310" s="413"/>
      <c r="K310" s="419"/>
      <c r="L310" s="417" t="s">
        <v>34</v>
      </c>
      <c r="M310" s="418"/>
      <c r="N310" s="419"/>
      <c r="O310" s="417" t="s">
        <v>34</v>
      </c>
      <c r="P310" s="418"/>
      <c r="Q310" s="419">
        <f t="shared" si="3"/>
        <v>6.8</v>
      </c>
      <c r="R310" s="417" t="s">
        <v>34</v>
      </c>
      <c r="S310" s="418"/>
    </row>
    <row r="311" spans="2:19" s="320" customFormat="1" ht="22.5" customHeight="1" hidden="1" outlineLevel="2">
      <c r="B311" s="321"/>
      <c r="C311" s="394" t="s">
        <v>467</v>
      </c>
      <c r="D311" s="394" t="s">
        <v>218</v>
      </c>
      <c r="E311" s="461" t="s">
        <v>610</v>
      </c>
      <c r="F311" s="479" t="s">
        <v>611</v>
      </c>
      <c r="G311" s="397" t="s">
        <v>292</v>
      </c>
      <c r="H311" s="398">
        <v>19.983</v>
      </c>
      <c r="I311" s="399">
        <v>37.2</v>
      </c>
      <c r="J311" s="613">
        <f>ROUND(I311*H311,2)</f>
        <v>743.37</v>
      </c>
      <c r="K311" s="401"/>
      <c r="L311" s="399">
        <v>37.2</v>
      </c>
      <c r="M311" s="400">
        <f>ROUND(L311*K311,2)</f>
        <v>0</v>
      </c>
      <c r="N311" s="401"/>
      <c r="O311" s="399">
        <v>37.2</v>
      </c>
      <c r="P311" s="400">
        <f>ROUND(O311*N311,2)</f>
        <v>0</v>
      </c>
      <c r="Q311" s="401">
        <f t="shared" si="3"/>
        <v>19.983</v>
      </c>
      <c r="R311" s="399">
        <v>37.2</v>
      </c>
      <c r="S311" s="400">
        <f>ROUND(R311*Q311,2)</f>
        <v>743.37</v>
      </c>
    </row>
    <row r="312" spans="2:19" s="320" customFormat="1" ht="22.5" customHeight="1" hidden="1" outlineLevel="2" collapsed="1">
      <c r="B312" s="321"/>
      <c r="C312" s="394" t="s">
        <v>473</v>
      </c>
      <c r="D312" s="394" t="s">
        <v>218</v>
      </c>
      <c r="E312" s="461" t="s">
        <v>386</v>
      </c>
      <c r="F312" s="479" t="s">
        <v>387</v>
      </c>
      <c r="G312" s="397" t="s">
        <v>292</v>
      </c>
      <c r="H312" s="398">
        <v>99.915</v>
      </c>
      <c r="I312" s="399">
        <v>6.2</v>
      </c>
      <c r="J312" s="613">
        <f>ROUND(I312*H312,2)</f>
        <v>619.47</v>
      </c>
      <c r="K312" s="401"/>
      <c r="L312" s="399">
        <v>6.2</v>
      </c>
      <c r="M312" s="400">
        <f>ROUND(L312*K312,2)</f>
        <v>0</v>
      </c>
      <c r="N312" s="401"/>
      <c r="O312" s="399">
        <v>6.2</v>
      </c>
      <c r="P312" s="400">
        <f>ROUND(O312*N312,2)</f>
        <v>0</v>
      </c>
      <c r="Q312" s="401">
        <f aca="true" t="shared" si="4" ref="Q312:Q375">H312+K312+N312</f>
        <v>99.915</v>
      </c>
      <c r="R312" s="399">
        <v>6.2</v>
      </c>
      <c r="S312" s="400">
        <f>ROUND(R312*Q312,2)</f>
        <v>619.47</v>
      </c>
    </row>
    <row r="313" spans="2:19" s="420" customFormat="1" ht="13.5" hidden="1" outlineLevel="3">
      <c r="B313" s="412"/>
      <c r="C313" s="413"/>
      <c r="D313" s="404" t="s">
        <v>223</v>
      </c>
      <c r="E313" s="413"/>
      <c r="F313" s="480" t="s">
        <v>3191</v>
      </c>
      <c r="G313" s="413"/>
      <c r="H313" s="416">
        <v>99.915</v>
      </c>
      <c r="I313" s="417" t="s">
        <v>34</v>
      </c>
      <c r="J313" s="413"/>
      <c r="K313" s="419"/>
      <c r="L313" s="417" t="s">
        <v>34</v>
      </c>
      <c r="M313" s="418"/>
      <c r="N313" s="419"/>
      <c r="O313" s="417" t="s">
        <v>34</v>
      </c>
      <c r="P313" s="418"/>
      <c r="Q313" s="419">
        <f t="shared" si="4"/>
        <v>99.915</v>
      </c>
      <c r="R313" s="417" t="s">
        <v>34</v>
      </c>
      <c r="S313" s="418"/>
    </row>
    <row r="314" spans="2:19" s="320" customFormat="1" ht="22.5" customHeight="1" hidden="1" outlineLevel="2">
      <c r="B314" s="321"/>
      <c r="C314" s="394" t="s">
        <v>475</v>
      </c>
      <c r="D314" s="394" t="s">
        <v>218</v>
      </c>
      <c r="E314" s="461" t="s">
        <v>449</v>
      </c>
      <c r="F314" s="479" t="s">
        <v>450</v>
      </c>
      <c r="G314" s="397" t="s">
        <v>292</v>
      </c>
      <c r="H314" s="398">
        <v>19.983</v>
      </c>
      <c r="I314" s="399">
        <v>543.3</v>
      </c>
      <c r="J314" s="613">
        <f>ROUND(I314*H314,2)</f>
        <v>10856.76</v>
      </c>
      <c r="K314" s="401"/>
      <c r="L314" s="399">
        <v>543.3</v>
      </c>
      <c r="M314" s="400">
        <f>ROUND(L314*K314,2)</f>
        <v>0</v>
      </c>
      <c r="N314" s="401"/>
      <c r="O314" s="399">
        <v>543.3</v>
      </c>
      <c r="P314" s="400">
        <f>ROUND(O314*N314,2)</f>
        <v>0</v>
      </c>
      <c r="Q314" s="401">
        <f t="shared" si="4"/>
        <v>19.983</v>
      </c>
      <c r="R314" s="399">
        <v>543.3</v>
      </c>
      <c r="S314" s="400">
        <f>ROUND(R314*Q314,2)</f>
        <v>10856.76</v>
      </c>
    </row>
    <row r="315" spans="2:19" s="320" customFormat="1" ht="31.5" customHeight="1" hidden="1" outlineLevel="2" collapsed="1">
      <c r="B315" s="321"/>
      <c r="C315" s="394" t="s">
        <v>479</v>
      </c>
      <c r="D315" s="394" t="s">
        <v>218</v>
      </c>
      <c r="E315" s="461" t="s">
        <v>457</v>
      </c>
      <c r="F315" s="479" t="s">
        <v>458</v>
      </c>
      <c r="G315" s="397" t="s">
        <v>454</v>
      </c>
      <c r="H315" s="398">
        <v>825</v>
      </c>
      <c r="I315" s="399">
        <v>16.7</v>
      </c>
      <c r="J315" s="613">
        <f>ROUND(I315*H315,2)</f>
        <v>13777.5</v>
      </c>
      <c r="K315" s="401"/>
      <c r="L315" s="399">
        <v>16.7</v>
      </c>
      <c r="M315" s="400">
        <f>ROUND(L315*K315,2)</f>
        <v>0</v>
      </c>
      <c r="N315" s="401"/>
      <c r="O315" s="399">
        <v>16.7</v>
      </c>
      <c r="P315" s="400">
        <f>ROUND(O315*N315,2)</f>
        <v>0</v>
      </c>
      <c r="Q315" s="401">
        <f t="shared" si="4"/>
        <v>825</v>
      </c>
      <c r="R315" s="399">
        <v>16.7</v>
      </c>
      <c r="S315" s="400">
        <f>ROUND(R315*Q315,2)</f>
        <v>13777.5</v>
      </c>
    </row>
    <row r="316" spans="2:19" s="420" customFormat="1" ht="13.5" hidden="1" outlineLevel="3">
      <c r="B316" s="412"/>
      <c r="C316" s="413"/>
      <c r="D316" s="404" t="s">
        <v>223</v>
      </c>
      <c r="E316" s="462" t="s">
        <v>34</v>
      </c>
      <c r="F316" s="480" t="s">
        <v>3192</v>
      </c>
      <c r="G316" s="413"/>
      <c r="H316" s="416">
        <v>825</v>
      </c>
      <c r="I316" s="417" t="s">
        <v>34</v>
      </c>
      <c r="J316" s="413"/>
      <c r="K316" s="419"/>
      <c r="L316" s="417" t="s">
        <v>34</v>
      </c>
      <c r="M316" s="418"/>
      <c r="N316" s="419"/>
      <c r="O316" s="417" t="s">
        <v>34</v>
      </c>
      <c r="P316" s="418"/>
      <c r="Q316" s="419">
        <f t="shared" si="4"/>
        <v>825</v>
      </c>
      <c r="R316" s="417" t="s">
        <v>34</v>
      </c>
      <c r="S316" s="418"/>
    </row>
    <row r="317" spans="2:19" s="320" customFormat="1" ht="31.5" customHeight="1" hidden="1" outlineLevel="2" collapsed="1">
      <c r="B317" s="321"/>
      <c r="C317" s="394" t="s">
        <v>483</v>
      </c>
      <c r="D317" s="394" t="s">
        <v>218</v>
      </c>
      <c r="E317" s="461" t="s">
        <v>2534</v>
      </c>
      <c r="F317" s="479" t="s">
        <v>3193</v>
      </c>
      <c r="G317" s="397" t="s">
        <v>454</v>
      </c>
      <c r="H317" s="398">
        <v>825</v>
      </c>
      <c r="I317" s="399">
        <v>41.8</v>
      </c>
      <c r="J317" s="613">
        <f>ROUND(I317*H317,2)</f>
        <v>34485</v>
      </c>
      <c r="K317" s="401"/>
      <c r="L317" s="399">
        <v>41.8</v>
      </c>
      <c r="M317" s="400">
        <f>ROUND(L317*K317,2)</f>
        <v>0</v>
      </c>
      <c r="N317" s="401"/>
      <c r="O317" s="399">
        <v>41.8</v>
      </c>
      <c r="P317" s="400">
        <f>ROUND(O317*N317,2)</f>
        <v>0</v>
      </c>
      <c r="Q317" s="401">
        <f t="shared" si="4"/>
        <v>825</v>
      </c>
      <c r="R317" s="399">
        <v>41.8</v>
      </c>
      <c r="S317" s="400">
        <f>ROUND(R317*Q317,2)</f>
        <v>34485</v>
      </c>
    </row>
    <row r="318" spans="2:19" s="420" customFormat="1" ht="13.5" hidden="1" outlineLevel="3">
      <c r="B318" s="412"/>
      <c r="C318" s="413"/>
      <c r="D318" s="404" t="s">
        <v>223</v>
      </c>
      <c r="E318" s="462" t="s">
        <v>34</v>
      </c>
      <c r="F318" s="480" t="s">
        <v>3194</v>
      </c>
      <c r="G318" s="413"/>
      <c r="H318" s="416">
        <v>825</v>
      </c>
      <c r="I318" s="417" t="s">
        <v>34</v>
      </c>
      <c r="J318" s="413"/>
      <c r="K318" s="419"/>
      <c r="L318" s="417" t="s">
        <v>34</v>
      </c>
      <c r="M318" s="418"/>
      <c r="N318" s="419"/>
      <c r="O318" s="417" t="s">
        <v>34</v>
      </c>
      <c r="P318" s="418"/>
      <c r="Q318" s="419">
        <f t="shared" si="4"/>
        <v>825</v>
      </c>
      <c r="R318" s="417" t="s">
        <v>34</v>
      </c>
      <c r="S318" s="418"/>
    </row>
    <row r="319" spans="2:19" s="320" customFormat="1" ht="22.5" customHeight="1" hidden="1" outlineLevel="2" collapsed="1">
      <c r="B319" s="321"/>
      <c r="C319" s="394" t="s">
        <v>487</v>
      </c>
      <c r="D319" s="394" t="s">
        <v>218</v>
      </c>
      <c r="E319" s="461" t="s">
        <v>465</v>
      </c>
      <c r="F319" s="479" t="s">
        <v>466</v>
      </c>
      <c r="G319" s="397" t="s">
        <v>265</v>
      </c>
      <c r="H319" s="398">
        <v>39.391</v>
      </c>
      <c r="I319" s="399">
        <v>25.1</v>
      </c>
      <c r="J319" s="613">
        <f>ROUND(I319*H319,2)</f>
        <v>988.71</v>
      </c>
      <c r="K319" s="401"/>
      <c r="L319" s="399">
        <v>25.1</v>
      </c>
      <c r="M319" s="400">
        <f>ROUND(L319*K319,2)</f>
        <v>0</v>
      </c>
      <c r="N319" s="401"/>
      <c r="O319" s="399">
        <v>25.1</v>
      </c>
      <c r="P319" s="400">
        <f>ROUND(O319*N319,2)</f>
        <v>0</v>
      </c>
      <c r="Q319" s="401">
        <f t="shared" si="4"/>
        <v>39.391</v>
      </c>
      <c r="R319" s="399">
        <v>25.1</v>
      </c>
      <c r="S319" s="400">
        <f>ROUND(R319*Q319,2)</f>
        <v>988.71</v>
      </c>
    </row>
    <row r="320" spans="2:19" s="420" customFormat="1" ht="13.5" hidden="1" outlineLevel="3">
      <c r="B320" s="412"/>
      <c r="C320" s="413"/>
      <c r="D320" s="404" t="s">
        <v>223</v>
      </c>
      <c r="E320" s="462" t="s">
        <v>34</v>
      </c>
      <c r="F320" s="480" t="s">
        <v>138</v>
      </c>
      <c r="G320" s="413"/>
      <c r="H320" s="416">
        <v>39.391</v>
      </c>
      <c r="I320" s="417" t="s">
        <v>34</v>
      </c>
      <c r="J320" s="413"/>
      <c r="K320" s="419"/>
      <c r="L320" s="417" t="s">
        <v>34</v>
      </c>
      <c r="M320" s="418"/>
      <c r="N320" s="419"/>
      <c r="O320" s="417" t="s">
        <v>34</v>
      </c>
      <c r="P320" s="418"/>
      <c r="Q320" s="419">
        <f t="shared" si="4"/>
        <v>39.391</v>
      </c>
      <c r="R320" s="417" t="s">
        <v>34</v>
      </c>
      <c r="S320" s="418"/>
    </row>
    <row r="321" spans="2:19" s="320" customFormat="1" ht="22.5" customHeight="1" hidden="1" outlineLevel="2" collapsed="1">
      <c r="B321" s="321"/>
      <c r="C321" s="394" t="s">
        <v>493</v>
      </c>
      <c r="D321" s="394" t="s">
        <v>218</v>
      </c>
      <c r="E321" s="461" t="s">
        <v>219</v>
      </c>
      <c r="F321" s="479" t="s">
        <v>220</v>
      </c>
      <c r="G321" s="397" t="s">
        <v>221</v>
      </c>
      <c r="H321" s="398">
        <v>7.878</v>
      </c>
      <c r="I321" s="399">
        <v>64.1</v>
      </c>
      <c r="J321" s="613">
        <f>ROUND(I321*H321,2)</f>
        <v>504.98</v>
      </c>
      <c r="K321" s="401"/>
      <c r="L321" s="399">
        <v>64.1</v>
      </c>
      <c r="M321" s="400">
        <f>ROUND(L321*K321,2)</f>
        <v>0</v>
      </c>
      <c r="N321" s="401"/>
      <c r="O321" s="399">
        <v>64.1</v>
      </c>
      <c r="P321" s="400">
        <f>ROUND(O321*N321,2)</f>
        <v>0</v>
      </c>
      <c r="Q321" s="401">
        <f t="shared" si="4"/>
        <v>7.878</v>
      </c>
      <c r="R321" s="399">
        <v>64.1</v>
      </c>
      <c r="S321" s="400">
        <f>ROUND(R321*Q321,2)</f>
        <v>504.98</v>
      </c>
    </row>
    <row r="322" spans="2:19" s="411" customFormat="1" ht="13.5" hidden="1" outlineLevel="3">
      <c r="B322" s="402"/>
      <c r="C322" s="403"/>
      <c r="D322" s="404" t="s">
        <v>223</v>
      </c>
      <c r="E322" s="407" t="s">
        <v>34</v>
      </c>
      <c r="F322" s="481" t="s">
        <v>2537</v>
      </c>
      <c r="G322" s="403"/>
      <c r="H322" s="407" t="s">
        <v>34</v>
      </c>
      <c r="I322" s="408" t="s">
        <v>34</v>
      </c>
      <c r="J322" s="403"/>
      <c r="K322" s="410"/>
      <c r="L322" s="408" t="s">
        <v>34</v>
      </c>
      <c r="M322" s="409"/>
      <c r="N322" s="410"/>
      <c r="O322" s="408" t="s">
        <v>34</v>
      </c>
      <c r="P322" s="409"/>
      <c r="Q322" s="410" t="e">
        <f t="shared" si="4"/>
        <v>#VALUE!</v>
      </c>
      <c r="R322" s="408" t="s">
        <v>34</v>
      </c>
      <c r="S322" s="409"/>
    </row>
    <row r="323" spans="2:19" s="411" customFormat="1" ht="13.5" hidden="1" outlineLevel="3">
      <c r="B323" s="402"/>
      <c r="C323" s="403"/>
      <c r="D323" s="404" t="s">
        <v>223</v>
      </c>
      <c r="E323" s="407" t="s">
        <v>34</v>
      </c>
      <c r="F323" s="481" t="s">
        <v>1443</v>
      </c>
      <c r="G323" s="403"/>
      <c r="H323" s="407" t="s">
        <v>34</v>
      </c>
      <c r="I323" s="408" t="s">
        <v>34</v>
      </c>
      <c r="J323" s="403"/>
      <c r="K323" s="410"/>
      <c r="L323" s="408" t="s">
        <v>34</v>
      </c>
      <c r="M323" s="409"/>
      <c r="N323" s="410"/>
      <c r="O323" s="408" t="s">
        <v>34</v>
      </c>
      <c r="P323" s="409"/>
      <c r="Q323" s="410" t="e">
        <f t="shared" si="4"/>
        <v>#VALUE!</v>
      </c>
      <c r="R323" s="408" t="s">
        <v>34</v>
      </c>
      <c r="S323" s="409"/>
    </row>
    <row r="324" spans="2:19" s="420" customFormat="1" ht="13.5" hidden="1" outlineLevel="3">
      <c r="B324" s="412"/>
      <c r="C324" s="413"/>
      <c r="D324" s="404" t="s">
        <v>223</v>
      </c>
      <c r="E324" s="462" t="s">
        <v>34</v>
      </c>
      <c r="F324" s="480" t="s">
        <v>3195</v>
      </c>
      <c r="G324" s="413"/>
      <c r="H324" s="416">
        <v>17.544</v>
      </c>
      <c r="I324" s="417" t="s">
        <v>34</v>
      </c>
      <c r="J324" s="413"/>
      <c r="K324" s="419"/>
      <c r="L324" s="417" t="s">
        <v>34</v>
      </c>
      <c r="M324" s="418"/>
      <c r="N324" s="419"/>
      <c r="O324" s="417" t="s">
        <v>34</v>
      </c>
      <c r="P324" s="418"/>
      <c r="Q324" s="419">
        <f t="shared" si="4"/>
        <v>17.544</v>
      </c>
      <c r="R324" s="417" t="s">
        <v>34</v>
      </c>
      <c r="S324" s="418"/>
    </row>
    <row r="325" spans="2:19" s="420" customFormat="1" ht="13.5" hidden="1" outlineLevel="3">
      <c r="B325" s="412"/>
      <c r="C325" s="413"/>
      <c r="D325" s="404" t="s">
        <v>223</v>
      </c>
      <c r="E325" s="462" t="s">
        <v>34</v>
      </c>
      <c r="F325" s="480" t="s">
        <v>3196</v>
      </c>
      <c r="G325" s="413"/>
      <c r="H325" s="416">
        <v>5.319</v>
      </c>
      <c r="I325" s="417" t="s">
        <v>34</v>
      </c>
      <c r="J325" s="413"/>
      <c r="K325" s="419"/>
      <c r="L325" s="417" t="s">
        <v>34</v>
      </c>
      <c r="M325" s="418"/>
      <c r="N325" s="419"/>
      <c r="O325" s="417" t="s">
        <v>34</v>
      </c>
      <c r="P325" s="418"/>
      <c r="Q325" s="419">
        <f t="shared" si="4"/>
        <v>5.319</v>
      </c>
      <c r="R325" s="417" t="s">
        <v>34</v>
      </c>
      <c r="S325" s="418"/>
    </row>
    <row r="326" spans="2:19" s="420" customFormat="1" ht="13.5" hidden="1" outlineLevel="3">
      <c r="B326" s="412"/>
      <c r="C326" s="413"/>
      <c r="D326" s="404" t="s">
        <v>223</v>
      </c>
      <c r="E326" s="462" t="s">
        <v>34</v>
      </c>
      <c r="F326" s="480" t="s">
        <v>3197</v>
      </c>
      <c r="G326" s="413"/>
      <c r="H326" s="416">
        <v>4.968</v>
      </c>
      <c r="I326" s="417" t="s">
        <v>34</v>
      </c>
      <c r="J326" s="413"/>
      <c r="K326" s="419"/>
      <c r="L326" s="417" t="s">
        <v>34</v>
      </c>
      <c r="M326" s="418"/>
      <c r="N326" s="419"/>
      <c r="O326" s="417" t="s">
        <v>34</v>
      </c>
      <c r="P326" s="418"/>
      <c r="Q326" s="419">
        <f t="shared" si="4"/>
        <v>4.968</v>
      </c>
      <c r="R326" s="417" t="s">
        <v>34</v>
      </c>
      <c r="S326" s="418"/>
    </row>
    <row r="327" spans="2:19" s="420" customFormat="1" ht="13.5" hidden="1" outlineLevel="3">
      <c r="B327" s="412"/>
      <c r="C327" s="413"/>
      <c r="D327" s="404" t="s">
        <v>223</v>
      </c>
      <c r="E327" s="462" t="s">
        <v>34</v>
      </c>
      <c r="F327" s="480" t="s">
        <v>3198</v>
      </c>
      <c r="G327" s="413"/>
      <c r="H327" s="416">
        <v>0.72</v>
      </c>
      <c r="I327" s="417" t="s">
        <v>34</v>
      </c>
      <c r="J327" s="413"/>
      <c r="K327" s="419"/>
      <c r="L327" s="417" t="s">
        <v>34</v>
      </c>
      <c r="M327" s="418"/>
      <c r="N327" s="419"/>
      <c r="O327" s="417" t="s">
        <v>34</v>
      </c>
      <c r="P327" s="418"/>
      <c r="Q327" s="419">
        <f t="shared" si="4"/>
        <v>0.72</v>
      </c>
      <c r="R327" s="417" t="s">
        <v>34</v>
      </c>
      <c r="S327" s="418"/>
    </row>
    <row r="328" spans="2:19" s="411" customFormat="1" ht="13.5" hidden="1" outlineLevel="3">
      <c r="B328" s="402"/>
      <c r="C328" s="403"/>
      <c r="D328" s="404" t="s">
        <v>223</v>
      </c>
      <c r="E328" s="407" t="s">
        <v>34</v>
      </c>
      <c r="F328" s="481" t="s">
        <v>500</v>
      </c>
      <c r="G328" s="403"/>
      <c r="H328" s="407" t="s">
        <v>34</v>
      </c>
      <c r="I328" s="408" t="s">
        <v>34</v>
      </c>
      <c r="J328" s="403"/>
      <c r="K328" s="410"/>
      <c r="L328" s="408" t="s">
        <v>34</v>
      </c>
      <c r="M328" s="409"/>
      <c r="N328" s="410"/>
      <c r="O328" s="408" t="s">
        <v>34</v>
      </c>
      <c r="P328" s="409"/>
      <c r="Q328" s="410" t="e">
        <f t="shared" si="4"/>
        <v>#VALUE!</v>
      </c>
      <c r="R328" s="408" t="s">
        <v>34</v>
      </c>
      <c r="S328" s="409"/>
    </row>
    <row r="329" spans="2:19" s="420" customFormat="1" ht="13.5" hidden="1" outlineLevel="3">
      <c r="B329" s="412"/>
      <c r="C329" s="413"/>
      <c r="D329" s="404" t="s">
        <v>223</v>
      </c>
      <c r="E329" s="462" t="s">
        <v>34</v>
      </c>
      <c r="F329" s="480" t="s">
        <v>3199</v>
      </c>
      <c r="G329" s="413"/>
      <c r="H329" s="416">
        <v>4.08</v>
      </c>
      <c r="I329" s="417" t="s">
        <v>34</v>
      </c>
      <c r="J329" s="413"/>
      <c r="K329" s="419"/>
      <c r="L329" s="417" t="s">
        <v>34</v>
      </c>
      <c r="M329" s="418"/>
      <c r="N329" s="419"/>
      <c r="O329" s="417" t="s">
        <v>34</v>
      </c>
      <c r="P329" s="418"/>
      <c r="Q329" s="419">
        <f t="shared" si="4"/>
        <v>4.08</v>
      </c>
      <c r="R329" s="417" t="s">
        <v>34</v>
      </c>
      <c r="S329" s="418"/>
    </row>
    <row r="330" spans="2:19" s="420" customFormat="1" ht="13.5" hidden="1" outlineLevel="3">
      <c r="B330" s="412"/>
      <c r="C330" s="413"/>
      <c r="D330" s="404" t="s">
        <v>223</v>
      </c>
      <c r="E330" s="462" t="s">
        <v>34</v>
      </c>
      <c r="F330" s="480" t="s">
        <v>3200</v>
      </c>
      <c r="G330" s="413"/>
      <c r="H330" s="416">
        <v>6.76</v>
      </c>
      <c r="I330" s="417" t="s">
        <v>34</v>
      </c>
      <c r="J330" s="413"/>
      <c r="K330" s="419"/>
      <c r="L330" s="417" t="s">
        <v>34</v>
      </c>
      <c r="M330" s="418"/>
      <c r="N330" s="419"/>
      <c r="O330" s="417" t="s">
        <v>34</v>
      </c>
      <c r="P330" s="418"/>
      <c r="Q330" s="419">
        <f t="shared" si="4"/>
        <v>6.76</v>
      </c>
      <c r="R330" s="417" t="s">
        <v>34</v>
      </c>
      <c r="S330" s="418"/>
    </row>
    <row r="331" spans="2:19" s="429" customFormat="1" ht="13.5" hidden="1" outlineLevel="3">
      <c r="B331" s="421"/>
      <c r="C331" s="422"/>
      <c r="D331" s="404" t="s">
        <v>223</v>
      </c>
      <c r="E331" s="464" t="s">
        <v>138</v>
      </c>
      <c r="F331" s="566" t="s">
        <v>227</v>
      </c>
      <c r="G331" s="422"/>
      <c r="H331" s="425">
        <v>39.391</v>
      </c>
      <c r="I331" s="426" t="s">
        <v>34</v>
      </c>
      <c r="J331" s="422"/>
      <c r="K331" s="428"/>
      <c r="L331" s="426" t="s">
        <v>34</v>
      </c>
      <c r="M331" s="427"/>
      <c r="N331" s="428"/>
      <c r="O331" s="426" t="s">
        <v>34</v>
      </c>
      <c r="P331" s="427"/>
      <c r="Q331" s="428">
        <f t="shared" si="4"/>
        <v>39.391</v>
      </c>
      <c r="R331" s="426" t="s">
        <v>34</v>
      </c>
      <c r="S331" s="427"/>
    </row>
    <row r="332" spans="2:19" s="411" customFormat="1" ht="13.5" hidden="1" outlineLevel="3">
      <c r="B332" s="402"/>
      <c r="C332" s="403"/>
      <c r="D332" s="404" t="s">
        <v>223</v>
      </c>
      <c r="E332" s="407" t="s">
        <v>34</v>
      </c>
      <c r="F332" s="481" t="s">
        <v>2546</v>
      </c>
      <c r="G332" s="403"/>
      <c r="H332" s="407" t="s">
        <v>34</v>
      </c>
      <c r="I332" s="408" t="s">
        <v>34</v>
      </c>
      <c r="J332" s="403"/>
      <c r="K332" s="410"/>
      <c r="L332" s="408" t="s">
        <v>34</v>
      </c>
      <c r="M332" s="409"/>
      <c r="N332" s="410"/>
      <c r="O332" s="408" t="s">
        <v>34</v>
      </c>
      <c r="P332" s="409"/>
      <c r="Q332" s="410" t="e">
        <f t="shared" si="4"/>
        <v>#VALUE!</v>
      </c>
      <c r="R332" s="408" t="s">
        <v>34</v>
      </c>
      <c r="S332" s="409"/>
    </row>
    <row r="333" spans="2:19" s="411" customFormat="1" ht="13.5" hidden="1" outlineLevel="3">
      <c r="B333" s="402"/>
      <c r="C333" s="403"/>
      <c r="D333" s="404" t="s">
        <v>223</v>
      </c>
      <c r="E333" s="407" t="s">
        <v>34</v>
      </c>
      <c r="F333" s="481" t="s">
        <v>1443</v>
      </c>
      <c r="G333" s="403"/>
      <c r="H333" s="407" t="s">
        <v>34</v>
      </c>
      <c r="I333" s="408" t="s">
        <v>34</v>
      </c>
      <c r="J333" s="403"/>
      <c r="K333" s="410"/>
      <c r="L333" s="408" t="s">
        <v>34</v>
      </c>
      <c r="M333" s="409"/>
      <c r="N333" s="410"/>
      <c r="O333" s="408" t="s">
        <v>34</v>
      </c>
      <c r="P333" s="409"/>
      <c r="Q333" s="410" t="e">
        <f t="shared" si="4"/>
        <v>#VALUE!</v>
      </c>
      <c r="R333" s="408" t="s">
        <v>34</v>
      </c>
      <c r="S333" s="409"/>
    </row>
    <row r="334" spans="2:19" s="411" customFormat="1" ht="13.5" hidden="1" outlineLevel="3">
      <c r="B334" s="402"/>
      <c r="C334" s="403"/>
      <c r="D334" s="404" t="s">
        <v>223</v>
      </c>
      <c r="E334" s="407" t="s">
        <v>34</v>
      </c>
      <c r="F334" s="481" t="s">
        <v>500</v>
      </c>
      <c r="G334" s="403"/>
      <c r="H334" s="407" t="s">
        <v>34</v>
      </c>
      <c r="I334" s="408" t="s">
        <v>34</v>
      </c>
      <c r="J334" s="403"/>
      <c r="K334" s="410"/>
      <c r="L334" s="408" t="s">
        <v>34</v>
      </c>
      <c r="M334" s="409"/>
      <c r="N334" s="410"/>
      <c r="O334" s="408" t="s">
        <v>34</v>
      </c>
      <c r="P334" s="409"/>
      <c r="Q334" s="410" t="e">
        <f t="shared" si="4"/>
        <v>#VALUE!</v>
      </c>
      <c r="R334" s="408" t="s">
        <v>34</v>
      </c>
      <c r="S334" s="409"/>
    </row>
    <row r="335" spans="2:19" s="420" customFormat="1" ht="13.5" hidden="1" outlineLevel="3">
      <c r="B335" s="412"/>
      <c r="C335" s="413"/>
      <c r="D335" s="404" t="s">
        <v>223</v>
      </c>
      <c r="E335" s="462" t="s">
        <v>34</v>
      </c>
      <c r="F335" s="480" t="s">
        <v>3201</v>
      </c>
      <c r="G335" s="413"/>
      <c r="H335" s="416">
        <v>7.878</v>
      </c>
      <c r="I335" s="417" t="s">
        <v>34</v>
      </c>
      <c r="J335" s="413"/>
      <c r="K335" s="419"/>
      <c r="L335" s="417" t="s">
        <v>34</v>
      </c>
      <c r="M335" s="418"/>
      <c r="N335" s="419"/>
      <c r="O335" s="417" t="s">
        <v>34</v>
      </c>
      <c r="P335" s="418"/>
      <c r="Q335" s="419">
        <f t="shared" si="4"/>
        <v>7.878</v>
      </c>
      <c r="R335" s="417" t="s">
        <v>34</v>
      </c>
      <c r="S335" s="418"/>
    </row>
    <row r="336" spans="2:19" s="429" customFormat="1" ht="13.5" hidden="1" outlineLevel="3">
      <c r="B336" s="421"/>
      <c r="C336" s="422"/>
      <c r="D336" s="404" t="s">
        <v>223</v>
      </c>
      <c r="E336" s="464" t="s">
        <v>139</v>
      </c>
      <c r="F336" s="566" t="s">
        <v>227</v>
      </c>
      <c r="G336" s="422"/>
      <c r="H336" s="425">
        <v>7.878</v>
      </c>
      <c r="I336" s="426" t="s">
        <v>34</v>
      </c>
      <c r="J336" s="422"/>
      <c r="K336" s="428"/>
      <c r="L336" s="426" t="s">
        <v>34</v>
      </c>
      <c r="M336" s="427"/>
      <c r="N336" s="428"/>
      <c r="O336" s="426" t="s">
        <v>34</v>
      </c>
      <c r="P336" s="427"/>
      <c r="Q336" s="428">
        <f t="shared" si="4"/>
        <v>7.878</v>
      </c>
      <c r="R336" s="426" t="s">
        <v>34</v>
      </c>
      <c r="S336" s="427"/>
    </row>
    <row r="337" spans="2:19" s="320" customFormat="1" ht="22.5" customHeight="1" hidden="1" outlineLevel="2" collapsed="1">
      <c r="B337" s="321"/>
      <c r="C337" s="394" t="s">
        <v>512</v>
      </c>
      <c r="D337" s="394" t="s">
        <v>218</v>
      </c>
      <c r="E337" s="461" t="s">
        <v>3202</v>
      </c>
      <c r="F337" s="479" t="s">
        <v>3203</v>
      </c>
      <c r="G337" s="397" t="s">
        <v>221</v>
      </c>
      <c r="H337" s="398">
        <v>7.878</v>
      </c>
      <c r="I337" s="399">
        <v>56.8</v>
      </c>
      <c r="J337" s="613">
        <f>ROUND(I337*H337,2)</f>
        <v>447.47</v>
      </c>
      <c r="K337" s="401"/>
      <c r="L337" s="399">
        <v>56.8</v>
      </c>
      <c r="M337" s="400">
        <f>ROUND(L337*K337,2)</f>
        <v>0</v>
      </c>
      <c r="N337" s="401"/>
      <c r="O337" s="399">
        <v>56.8</v>
      </c>
      <c r="P337" s="400">
        <f>ROUND(O337*N337,2)</f>
        <v>0</v>
      </c>
      <c r="Q337" s="401">
        <f t="shared" si="4"/>
        <v>7.878</v>
      </c>
      <c r="R337" s="399">
        <v>56.8</v>
      </c>
      <c r="S337" s="400">
        <f>ROUND(R337*Q337,2)</f>
        <v>447.47</v>
      </c>
    </row>
    <row r="338" spans="2:19" s="420" customFormat="1" ht="13.5" hidden="1" outlineLevel="3">
      <c r="B338" s="412"/>
      <c r="C338" s="413"/>
      <c r="D338" s="404" t="s">
        <v>223</v>
      </c>
      <c r="E338" s="462" t="s">
        <v>34</v>
      </c>
      <c r="F338" s="480" t="s">
        <v>3204</v>
      </c>
      <c r="G338" s="413"/>
      <c r="H338" s="416">
        <v>7.878</v>
      </c>
      <c r="I338" s="417" t="s">
        <v>34</v>
      </c>
      <c r="J338" s="413"/>
      <c r="K338" s="419"/>
      <c r="L338" s="417" t="s">
        <v>34</v>
      </c>
      <c r="M338" s="418"/>
      <c r="N338" s="419"/>
      <c r="O338" s="417" t="s">
        <v>34</v>
      </c>
      <c r="P338" s="418"/>
      <c r="Q338" s="419">
        <f t="shared" si="4"/>
        <v>7.878</v>
      </c>
      <c r="R338" s="417" t="s">
        <v>34</v>
      </c>
      <c r="S338" s="418"/>
    </row>
    <row r="339" spans="2:19" s="320" customFormat="1" ht="22.5" customHeight="1" hidden="1" outlineLevel="2" collapsed="1">
      <c r="B339" s="321"/>
      <c r="C339" s="394" t="s">
        <v>514</v>
      </c>
      <c r="D339" s="394" t="s">
        <v>218</v>
      </c>
      <c r="E339" s="461" t="s">
        <v>480</v>
      </c>
      <c r="F339" s="479" t="s">
        <v>481</v>
      </c>
      <c r="G339" s="397" t="s">
        <v>366</v>
      </c>
      <c r="H339" s="398">
        <v>1.3</v>
      </c>
      <c r="I339" s="399">
        <v>278.6</v>
      </c>
      <c r="J339" s="613">
        <f>ROUND(I339*H339,2)</f>
        <v>362.18</v>
      </c>
      <c r="K339" s="401"/>
      <c r="L339" s="399">
        <v>278.6</v>
      </c>
      <c r="M339" s="400">
        <f>ROUND(L339*K339,2)</f>
        <v>0</v>
      </c>
      <c r="N339" s="401"/>
      <c r="O339" s="399">
        <v>278.6</v>
      </c>
      <c r="P339" s="400">
        <f>ROUND(O339*N339,2)</f>
        <v>0</v>
      </c>
      <c r="Q339" s="401">
        <f t="shared" si="4"/>
        <v>1.3</v>
      </c>
      <c r="R339" s="399">
        <v>278.6</v>
      </c>
      <c r="S339" s="400">
        <f>ROUND(R339*Q339,2)</f>
        <v>362.18</v>
      </c>
    </row>
    <row r="340" spans="2:19" s="420" customFormat="1" ht="13.5" hidden="1" outlineLevel="3">
      <c r="B340" s="412"/>
      <c r="C340" s="413"/>
      <c r="D340" s="404" t="s">
        <v>223</v>
      </c>
      <c r="E340" s="462" t="s">
        <v>34</v>
      </c>
      <c r="F340" s="480" t="s">
        <v>3205</v>
      </c>
      <c r="G340" s="413"/>
      <c r="H340" s="416">
        <v>1.3</v>
      </c>
      <c r="I340" s="417" t="s">
        <v>34</v>
      </c>
      <c r="J340" s="413"/>
      <c r="K340" s="419"/>
      <c r="L340" s="417" t="s">
        <v>34</v>
      </c>
      <c r="M340" s="418"/>
      <c r="N340" s="419"/>
      <c r="O340" s="417" t="s">
        <v>34</v>
      </c>
      <c r="P340" s="418"/>
      <c r="Q340" s="419">
        <f t="shared" si="4"/>
        <v>1.3</v>
      </c>
      <c r="R340" s="417" t="s">
        <v>34</v>
      </c>
      <c r="S340" s="418"/>
    </row>
    <row r="341" spans="2:19" s="445" customFormat="1" ht="13.5" hidden="1" outlineLevel="3">
      <c r="B341" s="444"/>
      <c r="C341" s="446"/>
      <c r="D341" s="404" t="s">
        <v>223</v>
      </c>
      <c r="E341" s="463" t="s">
        <v>145</v>
      </c>
      <c r="F341" s="564" t="s">
        <v>238</v>
      </c>
      <c r="G341" s="446"/>
      <c r="H341" s="449">
        <v>1.3</v>
      </c>
      <c r="I341" s="450" t="s">
        <v>34</v>
      </c>
      <c r="J341" s="446"/>
      <c r="K341" s="452"/>
      <c r="L341" s="450" t="s">
        <v>34</v>
      </c>
      <c r="M341" s="451"/>
      <c r="N341" s="452"/>
      <c r="O341" s="450" t="s">
        <v>34</v>
      </c>
      <c r="P341" s="451"/>
      <c r="Q341" s="452">
        <f t="shared" si="4"/>
        <v>1.3</v>
      </c>
      <c r="R341" s="450" t="s">
        <v>34</v>
      </c>
      <c r="S341" s="451"/>
    </row>
    <row r="342" spans="2:19" s="320" customFormat="1" ht="22.5" customHeight="1" hidden="1" outlineLevel="2" collapsed="1">
      <c r="B342" s="321"/>
      <c r="C342" s="394" t="s">
        <v>516</v>
      </c>
      <c r="D342" s="394" t="s">
        <v>218</v>
      </c>
      <c r="E342" s="461" t="s">
        <v>484</v>
      </c>
      <c r="F342" s="479" t="s">
        <v>485</v>
      </c>
      <c r="G342" s="397" t="s">
        <v>366</v>
      </c>
      <c r="H342" s="398">
        <v>7.8</v>
      </c>
      <c r="I342" s="399">
        <v>69.7</v>
      </c>
      <c r="J342" s="613">
        <f>ROUND(I342*H342,2)</f>
        <v>543.66</v>
      </c>
      <c r="K342" s="401"/>
      <c r="L342" s="399">
        <v>69.7</v>
      </c>
      <c r="M342" s="400">
        <f>ROUND(L342*K342,2)</f>
        <v>0</v>
      </c>
      <c r="N342" s="401"/>
      <c r="O342" s="399">
        <v>69.7</v>
      </c>
      <c r="P342" s="400">
        <f>ROUND(O342*N342,2)</f>
        <v>0</v>
      </c>
      <c r="Q342" s="401">
        <f t="shared" si="4"/>
        <v>7.8</v>
      </c>
      <c r="R342" s="399">
        <v>69.7</v>
      </c>
      <c r="S342" s="400">
        <f>ROUND(R342*Q342,2)</f>
        <v>543.66</v>
      </c>
    </row>
    <row r="343" spans="2:19" s="420" customFormat="1" ht="13.5" hidden="1" outlineLevel="3">
      <c r="B343" s="412"/>
      <c r="C343" s="413"/>
      <c r="D343" s="404" t="s">
        <v>223</v>
      </c>
      <c r="E343" s="462" t="s">
        <v>34</v>
      </c>
      <c r="F343" s="480" t="s">
        <v>3206</v>
      </c>
      <c r="G343" s="413"/>
      <c r="H343" s="416">
        <v>7.8</v>
      </c>
      <c r="I343" s="417" t="s">
        <v>34</v>
      </c>
      <c r="J343" s="413"/>
      <c r="K343" s="419"/>
      <c r="L343" s="417" t="s">
        <v>34</v>
      </c>
      <c r="M343" s="418"/>
      <c r="N343" s="419"/>
      <c r="O343" s="417" t="s">
        <v>34</v>
      </c>
      <c r="P343" s="418"/>
      <c r="Q343" s="419">
        <f t="shared" si="4"/>
        <v>7.8</v>
      </c>
      <c r="R343" s="417" t="s">
        <v>34</v>
      </c>
      <c r="S343" s="418"/>
    </row>
    <row r="344" spans="2:19" s="445" customFormat="1" ht="13.5" hidden="1" outlineLevel="3">
      <c r="B344" s="444"/>
      <c r="C344" s="446"/>
      <c r="D344" s="404" t="s">
        <v>223</v>
      </c>
      <c r="E344" s="463" t="s">
        <v>122</v>
      </c>
      <c r="F344" s="564" t="s">
        <v>238</v>
      </c>
      <c r="G344" s="446"/>
      <c r="H344" s="449">
        <v>7.8</v>
      </c>
      <c r="I344" s="450" t="s">
        <v>34</v>
      </c>
      <c r="J344" s="446"/>
      <c r="K344" s="452"/>
      <c r="L344" s="450" t="s">
        <v>34</v>
      </c>
      <c r="M344" s="451"/>
      <c r="N344" s="452"/>
      <c r="O344" s="450" t="s">
        <v>34</v>
      </c>
      <c r="P344" s="451"/>
      <c r="Q344" s="452">
        <f t="shared" si="4"/>
        <v>7.8</v>
      </c>
      <c r="R344" s="450" t="s">
        <v>34</v>
      </c>
      <c r="S344" s="451"/>
    </row>
    <row r="345" spans="2:19" s="320" customFormat="1" ht="22.5" customHeight="1" hidden="1" outlineLevel="2" collapsed="1">
      <c r="B345" s="321"/>
      <c r="C345" s="394" t="s">
        <v>518</v>
      </c>
      <c r="D345" s="394" t="s">
        <v>218</v>
      </c>
      <c r="E345" s="461" t="s">
        <v>488</v>
      </c>
      <c r="F345" s="479" t="s">
        <v>489</v>
      </c>
      <c r="G345" s="397" t="s">
        <v>221</v>
      </c>
      <c r="H345" s="398">
        <v>14.544</v>
      </c>
      <c r="I345" s="399">
        <v>111.5</v>
      </c>
      <c r="J345" s="613">
        <f>ROUND(I345*H345,2)</f>
        <v>1621.66</v>
      </c>
      <c r="K345" s="401"/>
      <c r="L345" s="399">
        <v>111.5</v>
      </c>
      <c r="M345" s="400">
        <f>ROUND(L345*K345,2)</f>
        <v>0</v>
      </c>
      <c r="N345" s="401"/>
      <c r="O345" s="399">
        <v>111.5</v>
      </c>
      <c r="P345" s="400">
        <f>ROUND(O345*N345,2)</f>
        <v>0</v>
      </c>
      <c r="Q345" s="401">
        <f t="shared" si="4"/>
        <v>14.544</v>
      </c>
      <c r="R345" s="399">
        <v>111.5</v>
      </c>
      <c r="S345" s="400">
        <f>ROUND(R345*Q345,2)</f>
        <v>1621.66</v>
      </c>
    </row>
    <row r="346" spans="2:19" s="420" customFormat="1" ht="13.5" hidden="1" outlineLevel="3">
      <c r="B346" s="412"/>
      <c r="C346" s="413"/>
      <c r="D346" s="404" t="s">
        <v>223</v>
      </c>
      <c r="E346" s="462" t="s">
        <v>34</v>
      </c>
      <c r="F346" s="480" t="s">
        <v>3207</v>
      </c>
      <c r="G346" s="413"/>
      <c r="H346" s="416">
        <v>2.844</v>
      </c>
      <c r="I346" s="417" t="s">
        <v>34</v>
      </c>
      <c r="J346" s="413"/>
      <c r="K346" s="419"/>
      <c r="L346" s="417" t="s">
        <v>34</v>
      </c>
      <c r="M346" s="418"/>
      <c r="N346" s="419"/>
      <c r="O346" s="417" t="s">
        <v>34</v>
      </c>
      <c r="P346" s="418"/>
      <c r="Q346" s="419">
        <f t="shared" si="4"/>
        <v>2.844</v>
      </c>
      <c r="R346" s="417" t="s">
        <v>34</v>
      </c>
      <c r="S346" s="418"/>
    </row>
    <row r="347" spans="2:19" s="420" customFormat="1" ht="13.5" hidden="1" outlineLevel="3">
      <c r="B347" s="412"/>
      <c r="C347" s="413"/>
      <c r="D347" s="404" t="s">
        <v>223</v>
      </c>
      <c r="E347" s="462" t="s">
        <v>34</v>
      </c>
      <c r="F347" s="480" t="s">
        <v>492</v>
      </c>
      <c r="G347" s="413"/>
      <c r="H347" s="416">
        <v>11.7</v>
      </c>
      <c r="I347" s="417" t="s">
        <v>34</v>
      </c>
      <c r="J347" s="413"/>
      <c r="K347" s="419"/>
      <c r="L347" s="417" t="s">
        <v>34</v>
      </c>
      <c r="M347" s="418"/>
      <c r="N347" s="419"/>
      <c r="O347" s="417" t="s">
        <v>34</v>
      </c>
      <c r="P347" s="418"/>
      <c r="Q347" s="419">
        <f t="shared" si="4"/>
        <v>11.7</v>
      </c>
      <c r="R347" s="417" t="s">
        <v>34</v>
      </c>
      <c r="S347" s="418"/>
    </row>
    <row r="348" spans="2:19" s="445" customFormat="1" ht="13.5" hidden="1" outlineLevel="3">
      <c r="B348" s="444"/>
      <c r="C348" s="446"/>
      <c r="D348" s="404" t="s">
        <v>223</v>
      </c>
      <c r="E348" s="463" t="s">
        <v>34</v>
      </c>
      <c r="F348" s="564" t="s">
        <v>238</v>
      </c>
      <c r="G348" s="446"/>
      <c r="H348" s="449">
        <v>14.544</v>
      </c>
      <c r="I348" s="450" t="s">
        <v>34</v>
      </c>
      <c r="J348" s="446"/>
      <c r="K348" s="452"/>
      <c r="L348" s="450" t="s">
        <v>34</v>
      </c>
      <c r="M348" s="451"/>
      <c r="N348" s="452"/>
      <c r="O348" s="450" t="s">
        <v>34</v>
      </c>
      <c r="P348" s="451"/>
      <c r="Q348" s="452">
        <f t="shared" si="4"/>
        <v>14.544</v>
      </c>
      <c r="R348" s="450" t="s">
        <v>34</v>
      </c>
      <c r="S348" s="451"/>
    </row>
    <row r="349" spans="2:19" s="320" customFormat="1" ht="22.5" customHeight="1" hidden="1" outlineLevel="2" collapsed="1">
      <c r="B349" s="321"/>
      <c r="C349" s="394" t="s">
        <v>520</v>
      </c>
      <c r="D349" s="394" t="s">
        <v>218</v>
      </c>
      <c r="E349" s="461" t="s">
        <v>494</v>
      </c>
      <c r="F349" s="479" t="s">
        <v>495</v>
      </c>
      <c r="G349" s="397" t="s">
        <v>221</v>
      </c>
      <c r="H349" s="398">
        <v>87.047</v>
      </c>
      <c r="I349" s="399">
        <v>250.8</v>
      </c>
      <c r="J349" s="613">
        <f>ROUND(I349*H349,2)</f>
        <v>21831.39</v>
      </c>
      <c r="K349" s="401"/>
      <c r="L349" s="399">
        <v>250.8</v>
      </c>
      <c r="M349" s="400">
        <f>ROUND(L349*K349,2)</f>
        <v>0</v>
      </c>
      <c r="N349" s="401"/>
      <c r="O349" s="399">
        <v>250.8</v>
      </c>
      <c r="P349" s="400">
        <f>ROUND(O349*N349,2)</f>
        <v>0</v>
      </c>
      <c r="Q349" s="401">
        <f t="shared" si="4"/>
        <v>87.047</v>
      </c>
      <c r="R349" s="399">
        <v>250.8</v>
      </c>
      <c r="S349" s="400">
        <f>ROUND(R349*Q349,2)</f>
        <v>21831.39</v>
      </c>
    </row>
    <row r="350" spans="2:19" s="411" customFormat="1" ht="13.5" hidden="1" outlineLevel="3">
      <c r="B350" s="402"/>
      <c r="C350" s="403"/>
      <c r="D350" s="404" t="s">
        <v>223</v>
      </c>
      <c r="E350" s="407" t="s">
        <v>34</v>
      </c>
      <c r="F350" s="481" t="s">
        <v>3208</v>
      </c>
      <c r="G350" s="403"/>
      <c r="H350" s="407" t="s">
        <v>34</v>
      </c>
      <c r="I350" s="408" t="s">
        <v>34</v>
      </c>
      <c r="J350" s="403"/>
      <c r="K350" s="410"/>
      <c r="L350" s="408" t="s">
        <v>34</v>
      </c>
      <c r="M350" s="409"/>
      <c r="N350" s="410"/>
      <c r="O350" s="408" t="s">
        <v>34</v>
      </c>
      <c r="P350" s="409"/>
      <c r="Q350" s="410" t="e">
        <f t="shared" si="4"/>
        <v>#VALUE!</v>
      </c>
      <c r="R350" s="408" t="s">
        <v>34</v>
      </c>
      <c r="S350" s="409"/>
    </row>
    <row r="351" spans="2:19" s="411" customFormat="1" ht="13.5" hidden="1" outlineLevel="3">
      <c r="B351" s="402"/>
      <c r="C351" s="403"/>
      <c r="D351" s="404" t="s">
        <v>223</v>
      </c>
      <c r="E351" s="407" t="s">
        <v>34</v>
      </c>
      <c r="F351" s="481" t="s">
        <v>3209</v>
      </c>
      <c r="G351" s="403"/>
      <c r="H351" s="407" t="s">
        <v>34</v>
      </c>
      <c r="I351" s="408" t="s">
        <v>34</v>
      </c>
      <c r="J351" s="403"/>
      <c r="K351" s="410"/>
      <c r="L351" s="408" t="s">
        <v>34</v>
      </c>
      <c r="M351" s="409"/>
      <c r="N351" s="410"/>
      <c r="O351" s="408" t="s">
        <v>34</v>
      </c>
      <c r="P351" s="409"/>
      <c r="Q351" s="410" t="e">
        <f t="shared" si="4"/>
        <v>#VALUE!</v>
      </c>
      <c r="R351" s="408" t="s">
        <v>34</v>
      </c>
      <c r="S351" s="409"/>
    </row>
    <row r="352" spans="2:19" s="420" customFormat="1" ht="13.5" hidden="1" outlineLevel="3">
      <c r="B352" s="412"/>
      <c r="C352" s="413"/>
      <c r="D352" s="404" t="s">
        <v>223</v>
      </c>
      <c r="E352" s="462" t="s">
        <v>34</v>
      </c>
      <c r="F352" s="480" t="s">
        <v>3210</v>
      </c>
      <c r="G352" s="413"/>
      <c r="H352" s="416">
        <v>52.655</v>
      </c>
      <c r="I352" s="417" t="s">
        <v>34</v>
      </c>
      <c r="J352" s="413"/>
      <c r="K352" s="419"/>
      <c r="L352" s="417" t="s">
        <v>34</v>
      </c>
      <c r="M352" s="418"/>
      <c r="N352" s="419"/>
      <c r="O352" s="417" t="s">
        <v>34</v>
      </c>
      <c r="P352" s="418"/>
      <c r="Q352" s="419">
        <f t="shared" si="4"/>
        <v>52.655</v>
      </c>
      <c r="R352" s="417" t="s">
        <v>34</v>
      </c>
      <c r="S352" s="418"/>
    </row>
    <row r="353" spans="2:19" s="420" customFormat="1" ht="13.5" hidden="1" outlineLevel="3">
      <c r="B353" s="412"/>
      <c r="C353" s="413"/>
      <c r="D353" s="404" t="s">
        <v>223</v>
      </c>
      <c r="E353" s="462" t="s">
        <v>34</v>
      </c>
      <c r="F353" s="480" t="s">
        <v>3211</v>
      </c>
      <c r="G353" s="413"/>
      <c r="H353" s="416">
        <v>30.831</v>
      </c>
      <c r="I353" s="417" t="s">
        <v>34</v>
      </c>
      <c r="J353" s="413"/>
      <c r="K353" s="419"/>
      <c r="L353" s="417" t="s">
        <v>34</v>
      </c>
      <c r="M353" s="418"/>
      <c r="N353" s="419"/>
      <c r="O353" s="417" t="s">
        <v>34</v>
      </c>
      <c r="P353" s="418"/>
      <c r="Q353" s="419">
        <f t="shared" si="4"/>
        <v>30.831</v>
      </c>
      <c r="R353" s="417" t="s">
        <v>34</v>
      </c>
      <c r="S353" s="418"/>
    </row>
    <row r="354" spans="2:19" s="420" customFormat="1" ht="13.5" hidden="1" outlineLevel="3">
      <c r="B354" s="412"/>
      <c r="C354" s="413"/>
      <c r="D354" s="404" t="s">
        <v>223</v>
      </c>
      <c r="E354" s="462" t="s">
        <v>34</v>
      </c>
      <c r="F354" s="480" t="s">
        <v>3212</v>
      </c>
      <c r="G354" s="413"/>
      <c r="H354" s="416">
        <v>24.598</v>
      </c>
      <c r="I354" s="417" t="s">
        <v>34</v>
      </c>
      <c r="J354" s="413"/>
      <c r="K354" s="419"/>
      <c r="L354" s="417" t="s">
        <v>34</v>
      </c>
      <c r="M354" s="418"/>
      <c r="N354" s="419"/>
      <c r="O354" s="417" t="s">
        <v>34</v>
      </c>
      <c r="P354" s="418"/>
      <c r="Q354" s="419">
        <f t="shared" si="4"/>
        <v>24.598</v>
      </c>
      <c r="R354" s="417" t="s">
        <v>34</v>
      </c>
      <c r="S354" s="418"/>
    </row>
    <row r="355" spans="2:19" s="411" customFormat="1" ht="13.5" hidden="1" outlineLevel="3">
      <c r="B355" s="402"/>
      <c r="C355" s="403"/>
      <c r="D355" s="404" t="s">
        <v>223</v>
      </c>
      <c r="E355" s="407" t="s">
        <v>34</v>
      </c>
      <c r="F355" s="481" t="s">
        <v>3213</v>
      </c>
      <c r="G355" s="403"/>
      <c r="H355" s="407" t="s">
        <v>34</v>
      </c>
      <c r="I355" s="408" t="s">
        <v>34</v>
      </c>
      <c r="J355" s="403"/>
      <c r="K355" s="410"/>
      <c r="L355" s="408" t="s">
        <v>34</v>
      </c>
      <c r="M355" s="409"/>
      <c r="N355" s="410"/>
      <c r="O355" s="408" t="s">
        <v>34</v>
      </c>
      <c r="P355" s="409"/>
      <c r="Q355" s="410" t="e">
        <f t="shared" si="4"/>
        <v>#VALUE!</v>
      </c>
      <c r="R355" s="408" t="s">
        <v>34</v>
      </c>
      <c r="S355" s="409"/>
    </row>
    <row r="356" spans="2:19" s="420" customFormat="1" ht="13.5" hidden="1" outlineLevel="3">
      <c r="B356" s="412"/>
      <c r="C356" s="413"/>
      <c r="D356" s="404" t="s">
        <v>223</v>
      </c>
      <c r="E356" s="462" t="s">
        <v>34</v>
      </c>
      <c r="F356" s="480" t="s">
        <v>3214</v>
      </c>
      <c r="G356" s="413"/>
      <c r="H356" s="416">
        <v>21.436</v>
      </c>
      <c r="I356" s="417" t="s">
        <v>34</v>
      </c>
      <c r="J356" s="413"/>
      <c r="K356" s="419"/>
      <c r="L356" s="417" t="s">
        <v>34</v>
      </c>
      <c r="M356" s="418"/>
      <c r="N356" s="419"/>
      <c r="O356" s="417" t="s">
        <v>34</v>
      </c>
      <c r="P356" s="418"/>
      <c r="Q356" s="419">
        <f t="shared" si="4"/>
        <v>21.436</v>
      </c>
      <c r="R356" s="417" t="s">
        <v>34</v>
      </c>
      <c r="S356" s="418"/>
    </row>
    <row r="357" spans="2:19" s="411" customFormat="1" ht="13.5" hidden="1" outlineLevel="3">
      <c r="B357" s="402"/>
      <c r="C357" s="403"/>
      <c r="D357" s="404" t="s">
        <v>223</v>
      </c>
      <c r="E357" s="407" t="s">
        <v>34</v>
      </c>
      <c r="F357" s="481" t="s">
        <v>3215</v>
      </c>
      <c r="G357" s="403"/>
      <c r="H357" s="407" t="s">
        <v>34</v>
      </c>
      <c r="I357" s="408" t="s">
        <v>34</v>
      </c>
      <c r="J357" s="403"/>
      <c r="K357" s="410"/>
      <c r="L357" s="408" t="s">
        <v>34</v>
      </c>
      <c r="M357" s="409"/>
      <c r="N357" s="410"/>
      <c r="O357" s="408" t="s">
        <v>34</v>
      </c>
      <c r="P357" s="409"/>
      <c r="Q357" s="410" t="e">
        <f t="shared" si="4"/>
        <v>#VALUE!</v>
      </c>
      <c r="R357" s="408" t="s">
        <v>34</v>
      </c>
      <c r="S357" s="409"/>
    </row>
    <row r="358" spans="2:19" s="420" customFormat="1" ht="13.5" hidden="1" outlineLevel="3">
      <c r="B358" s="412"/>
      <c r="C358" s="413"/>
      <c r="D358" s="404" t="s">
        <v>223</v>
      </c>
      <c r="E358" s="462" t="s">
        <v>34</v>
      </c>
      <c r="F358" s="480" t="s">
        <v>3216</v>
      </c>
      <c r="G358" s="413"/>
      <c r="H358" s="416">
        <v>13.604</v>
      </c>
      <c r="I358" s="417" t="s">
        <v>34</v>
      </c>
      <c r="J358" s="413"/>
      <c r="K358" s="419"/>
      <c r="L358" s="417" t="s">
        <v>34</v>
      </c>
      <c r="M358" s="418"/>
      <c r="N358" s="419"/>
      <c r="O358" s="417" t="s">
        <v>34</v>
      </c>
      <c r="P358" s="418"/>
      <c r="Q358" s="419">
        <f t="shared" si="4"/>
        <v>13.604</v>
      </c>
      <c r="R358" s="417" t="s">
        <v>34</v>
      </c>
      <c r="S358" s="418"/>
    </row>
    <row r="359" spans="2:19" s="411" customFormat="1" ht="13.5" hidden="1" outlineLevel="3">
      <c r="B359" s="402"/>
      <c r="C359" s="403"/>
      <c r="D359" s="404" t="s">
        <v>223</v>
      </c>
      <c r="E359" s="407" t="s">
        <v>34</v>
      </c>
      <c r="F359" s="481" t="s">
        <v>500</v>
      </c>
      <c r="G359" s="403"/>
      <c r="H359" s="407" t="s">
        <v>34</v>
      </c>
      <c r="I359" s="408" t="s">
        <v>34</v>
      </c>
      <c r="J359" s="403"/>
      <c r="K359" s="410"/>
      <c r="L359" s="408" t="s">
        <v>34</v>
      </c>
      <c r="M359" s="409"/>
      <c r="N359" s="410"/>
      <c r="O359" s="408" t="s">
        <v>34</v>
      </c>
      <c r="P359" s="409"/>
      <c r="Q359" s="410" t="e">
        <f t="shared" si="4"/>
        <v>#VALUE!</v>
      </c>
      <c r="R359" s="408" t="s">
        <v>34</v>
      </c>
      <c r="S359" s="409"/>
    </row>
    <row r="360" spans="2:19" s="420" customFormat="1" ht="13.5" hidden="1" outlineLevel="3">
      <c r="B360" s="412"/>
      <c r="C360" s="413"/>
      <c r="D360" s="404" t="s">
        <v>223</v>
      </c>
      <c r="E360" s="462" t="s">
        <v>34</v>
      </c>
      <c r="F360" s="480" t="s">
        <v>3217</v>
      </c>
      <c r="G360" s="413"/>
      <c r="H360" s="416">
        <v>36.63</v>
      </c>
      <c r="I360" s="417" t="s">
        <v>34</v>
      </c>
      <c r="J360" s="413"/>
      <c r="K360" s="419"/>
      <c r="L360" s="417" t="s">
        <v>34</v>
      </c>
      <c r="M360" s="418"/>
      <c r="N360" s="419"/>
      <c r="O360" s="417" t="s">
        <v>34</v>
      </c>
      <c r="P360" s="418"/>
      <c r="Q360" s="419">
        <f t="shared" si="4"/>
        <v>36.63</v>
      </c>
      <c r="R360" s="417" t="s">
        <v>34</v>
      </c>
      <c r="S360" s="418"/>
    </row>
    <row r="361" spans="2:19" s="420" customFormat="1" ht="13.5" hidden="1" outlineLevel="3">
      <c r="B361" s="412"/>
      <c r="C361" s="413"/>
      <c r="D361" s="404" t="s">
        <v>223</v>
      </c>
      <c r="E361" s="462" t="s">
        <v>34</v>
      </c>
      <c r="F361" s="480" t="s">
        <v>3218</v>
      </c>
      <c r="G361" s="413"/>
      <c r="H361" s="416">
        <v>13.71</v>
      </c>
      <c r="I361" s="417" t="s">
        <v>34</v>
      </c>
      <c r="J361" s="413"/>
      <c r="K361" s="419"/>
      <c r="L361" s="417" t="s">
        <v>34</v>
      </c>
      <c r="M361" s="418"/>
      <c r="N361" s="419"/>
      <c r="O361" s="417" t="s">
        <v>34</v>
      </c>
      <c r="P361" s="418"/>
      <c r="Q361" s="419">
        <f t="shared" si="4"/>
        <v>13.71</v>
      </c>
      <c r="R361" s="417" t="s">
        <v>34</v>
      </c>
      <c r="S361" s="418"/>
    </row>
    <row r="362" spans="2:19" s="420" customFormat="1" ht="13.5" hidden="1" outlineLevel="3">
      <c r="B362" s="412"/>
      <c r="C362" s="413"/>
      <c r="D362" s="404" t="s">
        <v>223</v>
      </c>
      <c r="E362" s="462" t="s">
        <v>34</v>
      </c>
      <c r="F362" s="480" t="s">
        <v>3219</v>
      </c>
      <c r="G362" s="413"/>
      <c r="H362" s="416">
        <v>29.609</v>
      </c>
      <c r="I362" s="417" t="s">
        <v>34</v>
      </c>
      <c r="J362" s="413"/>
      <c r="K362" s="419"/>
      <c r="L362" s="417" t="s">
        <v>34</v>
      </c>
      <c r="M362" s="418"/>
      <c r="N362" s="419"/>
      <c r="O362" s="417" t="s">
        <v>34</v>
      </c>
      <c r="P362" s="418"/>
      <c r="Q362" s="419">
        <f t="shared" si="4"/>
        <v>29.609</v>
      </c>
      <c r="R362" s="417" t="s">
        <v>34</v>
      </c>
      <c r="S362" s="418"/>
    </row>
    <row r="363" spans="2:19" s="420" customFormat="1" ht="13.5" hidden="1" outlineLevel="3">
      <c r="B363" s="412"/>
      <c r="C363" s="413"/>
      <c r="D363" s="404" t="s">
        <v>223</v>
      </c>
      <c r="E363" s="462" t="s">
        <v>34</v>
      </c>
      <c r="F363" s="480" t="s">
        <v>3220</v>
      </c>
      <c r="G363" s="413"/>
      <c r="H363" s="416">
        <v>1.148</v>
      </c>
      <c r="I363" s="417" t="s">
        <v>34</v>
      </c>
      <c r="J363" s="413"/>
      <c r="K363" s="419"/>
      <c r="L363" s="417" t="s">
        <v>34</v>
      </c>
      <c r="M363" s="418"/>
      <c r="N363" s="419"/>
      <c r="O363" s="417" t="s">
        <v>34</v>
      </c>
      <c r="P363" s="418"/>
      <c r="Q363" s="419">
        <f t="shared" si="4"/>
        <v>1.148</v>
      </c>
      <c r="R363" s="417" t="s">
        <v>34</v>
      </c>
      <c r="S363" s="418"/>
    </row>
    <row r="364" spans="2:19" s="411" customFormat="1" ht="13.5" hidden="1" outlineLevel="3">
      <c r="B364" s="402"/>
      <c r="C364" s="403"/>
      <c r="D364" s="404" t="s">
        <v>223</v>
      </c>
      <c r="E364" s="407" t="s">
        <v>34</v>
      </c>
      <c r="F364" s="481" t="s">
        <v>3221</v>
      </c>
      <c r="G364" s="403"/>
      <c r="H364" s="407" t="s">
        <v>34</v>
      </c>
      <c r="I364" s="408" t="s">
        <v>34</v>
      </c>
      <c r="J364" s="403"/>
      <c r="K364" s="410"/>
      <c r="L364" s="408" t="s">
        <v>34</v>
      </c>
      <c r="M364" s="409"/>
      <c r="N364" s="410"/>
      <c r="O364" s="408" t="s">
        <v>34</v>
      </c>
      <c r="P364" s="409"/>
      <c r="Q364" s="410" t="e">
        <f t="shared" si="4"/>
        <v>#VALUE!</v>
      </c>
      <c r="R364" s="408" t="s">
        <v>34</v>
      </c>
      <c r="S364" s="409"/>
    </row>
    <row r="365" spans="2:19" s="420" customFormat="1" ht="13.5" hidden="1" outlineLevel="3">
      <c r="B365" s="412"/>
      <c r="C365" s="413"/>
      <c r="D365" s="404" t="s">
        <v>223</v>
      </c>
      <c r="E365" s="462" t="s">
        <v>34</v>
      </c>
      <c r="F365" s="480" t="s">
        <v>3222</v>
      </c>
      <c r="G365" s="413"/>
      <c r="H365" s="416">
        <v>4.37</v>
      </c>
      <c r="I365" s="417" t="s">
        <v>34</v>
      </c>
      <c r="J365" s="413"/>
      <c r="K365" s="419"/>
      <c r="L365" s="417" t="s">
        <v>34</v>
      </c>
      <c r="M365" s="418"/>
      <c r="N365" s="419"/>
      <c r="O365" s="417" t="s">
        <v>34</v>
      </c>
      <c r="P365" s="418"/>
      <c r="Q365" s="419">
        <f t="shared" si="4"/>
        <v>4.37</v>
      </c>
      <c r="R365" s="417" t="s">
        <v>34</v>
      </c>
      <c r="S365" s="418"/>
    </row>
    <row r="366" spans="2:19" s="445" customFormat="1" ht="13.5" hidden="1" outlineLevel="3">
      <c r="B366" s="444"/>
      <c r="C366" s="446"/>
      <c r="D366" s="404" t="s">
        <v>223</v>
      </c>
      <c r="E366" s="463" t="s">
        <v>2509</v>
      </c>
      <c r="F366" s="564" t="s">
        <v>238</v>
      </c>
      <c r="G366" s="446"/>
      <c r="H366" s="449">
        <v>228.591</v>
      </c>
      <c r="I366" s="450" t="s">
        <v>34</v>
      </c>
      <c r="J366" s="446"/>
      <c r="K366" s="452"/>
      <c r="L366" s="450" t="s">
        <v>34</v>
      </c>
      <c r="M366" s="451"/>
      <c r="N366" s="452"/>
      <c r="O366" s="450" t="s">
        <v>34</v>
      </c>
      <c r="P366" s="451"/>
      <c r="Q366" s="452">
        <f t="shared" si="4"/>
        <v>228.591</v>
      </c>
      <c r="R366" s="450" t="s">
        <v>34</v>
      </c>
      <c r="S366" s="451"/>
    </row>
    <row r="367" spans="2:19" s="411" customFormat="1" ht="13.5" hidden="1" outlineLevel="3">
      <c r="B367" s="402"/>
      <c r="C367" s="403"/>
      <c r="D367" s="404" t="s">
        <v>223</v>
      </c>
      <c r="E367" s="407" t="s">
        <v>34</v>
      </c>
      <c r="F367" s="481" t="s">
        <v>502</v>
      </c>
      <c r="G367" s="403"/>
      <c r="H367" s="407" t="s">
        <v>34</v>
      </c>
      <c r="I367" s="408" t="s">
        <v>34</v>
      </c>
      <c r="J367" s="403"/>
      <c r="K367" s="410"/>
      <c r="L367" s="408" t="s">
        <v>34</v>
      </c>
      <c r="M367" s="409"/>
      <c r="N367" s="410"/>
      <c r="O367" s="408" t="s">
        <v>34</v>
      </c>
      <c r="P367" s="409"/>
      <c r="Q367" s="410" t="e">
        <f t="shared" si="4"/>
        <v>#VALUE!</v>
      </c>
      <c r="R367" s="408" t="s">
        <v>34</v>
      </c>
      <c r="S367" s="409"/>
    </row>
    <row r="368" spans="2:19" s="420" customFormat="1" ht="13.5" hidden="1" outlineLevel="3">
      <c r="B368" s="412"/>
      <c r="C368" s="413"/>
      <c r="D368" s="404" t="s">
        <v>223</v>
      </c>
      <c r="E368" s="462" t="s">
        <v>34</v>
      </c>
      <c r="F368" s="480" t="s">
        <v>3223</v>
      </c>
      <c r="G368" s="413"/>
      <c r="H368" s="416">
        <v>-13.72</v>
      </c>
      <c r="I368" s="417" t="s">
        <v>34</v>
      </c>
      <c r="J368" s="413"/>
      <c r="K368" s="419"/>
      <c r="L368" s="417" t="s">
        <v>34</v>
      </c>
      <c r="M368" s="418"/>
      <c r="N368" s="419"/>
      <c r="O368" s="417" t="s">
        <v>34</v>
      </c>
      <c r="P368" s="418"/>
      <c r="Q368" s="419">
        <f t="shared" si="4"/>
        <v>-13.72</v>
      </c>
      <c r="R368" s="417" t="s">
        <v>34</v>
      </c>
      <c r="S368" s="418"/>
    </row>
    <row r="369" spans="2:19" s="420" customFormat="1" ht="13.5" hidden="1" outlineLevel="3">
      <c r="B369" s="412"/>
      <c r="C369" s="413"/>
      <c r="D369" s="404" t="s">
        <v>223</v>
      </c>
      <c r="E369" s="462" t="s">
        <v>34</v>
      </c>
      <c r="F369" s="480" t="s">
        <v>2565</v>
      </c>
      <c r="G369" s="413"/>
      <c r="H369" s="416">
        <v>-11.817</v>
      </c>
      <c r="I369" s="417" t="s">
        <v>34</v>
      </c>
      <c r="J369" s="413"/>
      <c r="K369" s="419"/>
      <c r="L369" s="417" t="s">
        <v>34</v>
      </c>
      <c r="M369" s="418"/>
      <c r="N369" s="419"/>
      <c r="O369" s="417" t="s">
        <v>34</v>
      </c>
      <c r="P369" s="418"/>
      <c r="Q369" s="419">
        <f t="shared" si="4"/>
        <v>-11.817</v>
      </c>
      <c r="R369" s="417" t="s">
        <v>34</v>
      </c>
      <c r="S369" s="418"/>
    </row>
    <row r="370" spans="2:19" s="411" customFormat="1" ht="13.5" hidden="1" outlineLevel="3">
      <c r="B370" s="402"/>
      <c r="C370" s="403"/>
      <c r="D370" s="404" t="s">
        <v>223</v>
      </c>
      <c r="E370" s="407" t="s">
        <v>34</v>
      </c>
      <c r="F370" s="481" t="s">
        <v>239</v>
      </c>
      <c r="G370" s="403"/>
      <c r="H370" s="407" t="s">
        <v>34</v>
      </c>
      <c r="I370" s="408" t="s">
        <v>34</v>
      </c>
      <c r="J370" s="403"/>
      <c r="K370" s="410"/>
      <c r="L370" s="408" t="s">
        <v>34</v>
      </c>
      <c r="M370" s="409"/>
      <c r="N370" s="410"/>
      <c r="O370" s="408" t="s">
        <v>34</v>
      </c>
      <c r="P370" s="409"/>
      <c r="Q370" s="410" t="e">
        <f t="shared" si="4"/>
        <v>#VALUE!</v>
      </c>
      <c r="R370" s="408" t="s">
        <v>34</v>
      </c>
      <c r="S370" s="409"/>
    </row>
    <row r="371" spans="2:19" s="420" customFormat="1" ht="13.5" hidden="1" outlineLevel="3">
      <c r="B371" s="412"/>
      <c r="C371" s="413"/>
      <c r="D371" s="404" t="s">
        <v>223</v>
      </c>
      <c r="E371" s="462" t="s">
        <v>34</v>
      </c>
      <c r="F371" s="480" t="s">
        <v>3224</v>
      </c>
      <c r="G371" s="413"/>
      <c r="H371" s="416">
        <v>-17.13</v>
      </c>
      <c r="I371" s="417" t="s">
        <v>34</v>
      </c>
      <c r="J371" s="413"/>
      <c r="K371" s="419"/>
      <c r="L371" s="417" t="s">
        <v>34</v>
      </c>
      <c r="M371" s="418"/>
      <c r="N371" s="419"/>
      <c r="O371" s="417" t="s">
        <v>34</v>
      </c>
      <c r="P371" s="418"/>
      <c r="Q371" s="419">
        <f t="shared" si="4"/>
        <v>-17.13</v>
      </c>
      <c r="R371" s="417" t="s">
        <v>34</v>
      </c>
      <c r="S371" s="418"/>
    </row>
    <row r="372" spans="2:19" s="420" customFormat="1" ht="13.5" hidden="1" outlineLevel="3">
      <c r="B372" s="412"/>
      <c r="C372" s="413"/>
      <c r="D372" s="404" t="s">
        <v>223</v>
      </c>
      <c r="E372" s="462" t="s">
        <v>34</v>
      </c>
      <c r="F372" s="480" t="s">
        <v>3225</v>
      </c>
      <c r="G372" s="413"/>
      <c r="H372" s="416">
        <v>-3.59</v>
      </c>
      <c r="I372" s="417" t="s">
        <v>34</v>
      </c>
      <c r="J372" s="413"/>
      <c r="K372" s="419"/>
      <c r="L372" s="417" t="s">
        <v>34</v>
      </c>
      <c r="M372" s="418"/>
      <c r="N372" s="419"/>
      <c r="O372" s="417" t="s">
        <v>34</v>
      </c>
      <c r="P372" s="418"/>
      <c r="Q372" s="419">
        <f t="shared" si="4"/>
        <v>-3.59</v>
      </c>
      <c r="R372" s="417" t="s">
        <v>34</v>
      </c>
      <c r="S372" s="418"/>
    </row>
    <row r="373" spans="2:19" s="420" customFormat="1" ht="13.5" hidden="1" outlineLevel="3">
      <c r="B373" s="412"/>
      <c r="C373" s="413"/>
      <c r="D373" s="404" t="s">
        <v>223</v>
      </c>
      <c r="E373" s="462" t="s">
        <v>34</v>
      </c>
      <c r="F373" s="480" t="s">
        <v>3226</v>
      </c>
      <c r="G373" s="413"/>
      <c r="H373" s="416">
        <v>-0.994</v>
      </c>
      <c r="I373" s="417" t="s">
        <v>34</v>
      </c>
      <c r="J373" s="413"/>
      <c r="K373" s="419"/>
      <c r="L373" s="417" t="s">
        <v>34</v>
      </c>
      <c r="M373" s="418"/>
      <c r="N373" s="419"/>
      <c r="O373" s="417" t="s">
        <v>34</v>
      </c>
      <c r="P373" s="418"/>
      <c r="Q373" s="419">
        <f t="shared" si="4"/>
        <v>-0.994</v>
      </c>
      <c r="R373" s="417" t="s">
        <v>34</v>
      </c>
      <c r="S373" s="418"/>
    </row>
    <row r="374" spans="2:19" s="420" customFormat="1" ht="13.5" hidden="1" outlineLevel="3">
      <c r="B374" s="412"/>
      <c r="C374" s="413"/>
      <c r="D374" s="404" t="s">
        <v>223</v>
      </c>
      <c r="E374" s="462" t="s">
        <v>34</v>
      </c>
      <c r="F374" s="480" t="s">
        <v>3227</v>
      </c>
      <c r="G374" s="413"/>
      <c r="H374" s="416">
        <v>-7.246</v>
      </c>
      <c r="I374" s="417" t="s">
        <v>34</v>
      </c>
      <c r="J374" s="413"/>
      <c r="K374" s="419"/>
      <c r="L374" s="417" t="s">
        <v>34</v>
      </c>
      <c r="M374" s="418"/>
      <c r="N374" s="419"/>
      <c r="O374" s="417" t="s">
        <v>34</v>
      </c>
      <c r="P374" s="418"/>
      <c r="Q374" s="419">
        <f t="shared" si="4"/>
        <v>-7.246</v>
      </c>
      <c r="R374" s="417" t="s">
        <v>34</v>
      </c>
      <c r="S374" s="418"/>
    </row>
    <row r="375" spans="2:19" s="429" customFormat="1" ht="13.5" hidden="1" outlineLevel="3">
      <c r="B375" s="421"/>
      <c r="C375" s="422"/>
      <c r="D375" s="404" t="s">
        <v>223</v>
      </c>
      <c r="E375" s="464" t="s">
        <v>2508</v>
      </c>
      <c r="F375" s="566" t="s">
        <v>227</v>
      </c>
      <c r="G375" s="422"/>
      <c r="H375" s="425">
        <v>174.094</v>
      </c>
      <c r="I375" s="426" t="s">
        <v>34</v>
      </c>
      <c r="J375" s="422"/>
      <c r="K375" s="428"/>
      <c r="L375" s="426" t="s">
        <v>34</v>
      </c>
      <c r="M375" s="427"/>
      <c r="N375" s="428"/>
      <c r="O375" s="426" t="s">
        <v>34</v>
      </c>
      <c r="P375" s="427"/>
      <c r="Q375" s="428">
        <f t="shared" si="4"/>
        <v>174.094</v>
      </c>
      <c r="R375" s="426" t="s">
        <v>34</v>
      </c>
      <c r="S375" s="427"/>
    </row>
    <row r="376" spans="2:19" s="411" customFormat="1" ht="13.5" hidden="1" outlineLevel="3">
      <c r="B376" s="402"/>
      <c r="C376" s="403"/>
      <c r="D376" s="404" t="s">
        <v>223</v>
      </c>
      <c r="E376" s="407" t="s">
        <v>34</v>
      </c>
      <c r="F376" s="481" t="s">
        <v>246</v>
      </c>
      <c r="G376" s="403"/>
      <c r="H376" s="407" t="s">
        <v>34</v>
      </c>
      <c r="I376" s="408" t="s">
        <v>34</v>
      </c>
      <c r="J376" s="403"/>
      <c r="K376" s="410"/>
      <c r="L376" s="408" t="s">
        <v>34</v>
      </c>
      <c r="M376" s="409"/>
      <c r="N376" s="410"/>
      <c r="O376" s="408" t="s">
        <v>34</v>
      </c>
      <c r="P376" s="409"/>
      <c r="Q376" s="410" t="e">
        <f aca="true" t="shared" si="5" ref="Q376:Q439">H376+K376+N376</f>
        <v>#VALUE!</v>
      </c>
      <c r="R376" s="408" t="s">
        <v>34</v>
      </c>
      <c r="S376" s="409"/>
    </row>
    <row r="377" spans="2:19" s="420" customFormat="1" ht="13.5" hidden="1" outlineLevel="3">
      <c r="B377" s="412"/>
      <c r="C377" s="413"/>
      <c r="D377" s="404" t="s">
        <v>223</v>
      </c>
      <c r="E377" s="462" t="s">
        <v>34</v>
      </c>
      <c r="F377" s="480" t="s">
        <v>3228</v>
      </c>
      <c r="G377" s="413"/>
      <c r="H377" s="416">
        <v>87.047</v>
      </c>
      <c r="I377" s="417" t="s">
        <v>34</v>
      </c>
      <c r="J377" s="413"/>
      <c r="K377" s="419"/>
      <c r="L377" s="417" t="s">
        <v>34</v>
      </c>
      <c r="M377" s="418"/>
      <c r="N377" s="419"/>
      <c r="O377" s="417" t="s">
        <v>34</v>
      </c>
      <c r="P377" s="418"/>
      <c r="Q377" s="419">
        <f t="shared" si="5"/>
        <v>87.047</v>
      </c>
      <c r="R377" s="417" t="s">
        <v>34</v>
      </c>
      <c r="S377" s="418"/>
    </row>
    <row r="378" spans="2:19" s="320" customFormat="1" ht="22.5" customHeight="1" hidden="1" outlineLevel="2" collapsed="1">
      <c r="B378" s="321"/>
      <c r="C378" s="394" t="s">
        <v>527</v>
      </c>
      <c r="D378" s="394" t="s">
        <v>218</v>
      </c>
      <c r="E378" s="461" t="s">
        <v>244</v>
      </c>
      <c r="F378" s="479" t="s">
        <v>245</v>
      </c>
      <c r="G378" s="397" t="s">
        <v>221</v>
      </c>
      <c r="H378" s="398">
        <v>17.409</v>
      </c>
      <c r="I378" s="399">
        <v>5.6</v>
      </c>
      <c r="J378" s="613">
        <f>ROUND(I378*H378,2)</f>
        <v>97.49</v>
      </c>
      <c r="K378" s="401"/>
      <c r="L378" s="399">
        <v>5.6</v>
      </c>
      <c r="M378" s="400">
        <f>ROUND(L378*K378,2)</f>
        <v>0</v>
      </c>
      <c r="N378" s="401"/>
      <c r="O378" s="399">
        <v>5.6</v>
      </c>
      <c r="P378" s="400">
        <f>ROUND(O378*N378,2)</f>
        <v>0</v>
      </c>
      <c r="Q378" s="401">
        <f t="shared" si="5"/>
        <v>17.409</v>
      </c>
      <c r="R378" s="399">
        <v>5.6</v>
      </c>
      <c r="S378" s="400">
        <f>ROUND(R378*Q378,2)</f>
        <v>97.49</v>
      </c>
    </row>
    <row r="379" spans="2:19" s="411" customFormat="1" ht="13.5" hidden="1" outlineLevel="3">
      <c r="B379" s="402"/>
      <c r="C379" s="403"/>
      <c r="D379" s="404" t="s">
        <v>223</v>
      </c>
      <c r="E379" s="407" t="s">
        <v>34</v>
      </c>
      <c r="F379" s="481" t="s">
        <v>3113</v>
      </c>
      <c r="G379" s="403"/>
      <c r="H379" s="407" t="s">
        <v>34</v>
      </c>
      <c r="I379" s="408" t="s">
        <v>34</v>
      </c>
      <c r="J379" s="403"/>
      <c r="K379" s="410"/>
      <c r="L379" s="408" t="s">
        <v>34</v>
      </c>
      <c r="M379" s="409"/>
      <c r="N379" s="410"/>
      <c r="O379" s="408" t="s">
        <v>34</v>
      </c>
      <c r="P379" s="409"/>
      <c r="Q379" s="410" t="e">
        <f t="shared" si="5"/>
        <v>#VALUE!</v>
      </c>
      <c r="R379" s="408" t="s">
        <v>34</v>
      </c>
      <c r="S379" s="409"/>
    </row>
    <row r="380" spans="2:19" s="420" customFormat="1" ht="13.5" hidden="1" outlineLevel="3">
      <c r="B380" s="412"/>
      <c r="C380" s="413"/>
      <c r="D380" s="404" t="s">
        <v>223</v>
      </c>
      <c r="E380" s="462" t="s">
        <v>34</v>
      </c>
      <c r="F380" s="480" t="s">
        <v>3229</v>
      </c>
      <c r="G380" s="413"/>
      <c r="H380" s="416">
        <v>17.409</v>
      </c>
      <c r="I380" s="417" t="s">
        <v>34</v>
      </c>
      <c r="J380" s="413"/>
      <c r="K380" s="419"/>
      <c r="L380" s="417" t="s">
        <v>34</v>
      </c>
      <c r="M380" s="418"/>
      <c r="N380" s="419"/>
      <c r="O380" s="417" t="s">
        <v>34</v>
      </c>
      <c r="P380" s="418"/>
      <c r="Q380" s="419">
        <f t="shared" si="5"/>
        <v>17.409</v>
      </c>
      <c r="R380" s="417" t="s">
        <v>34</v>
      </c>
      <c r="S380" s="418"/>
    </row>
    <row r="381" spans="2:19" s="320" customFormat="1" ht="22.5" customHeight="1" hidden="1" outlineLevel="2" collapsed="1">
      <c r="B381" s="321"/>
      <c r="C381" s="394" t="s">
        <v>530</v>
      </c>
      <c r="D381" s="394" t="s">
        <v>218</v>
      </c>
      <c r="E381" s="461" t="s">
        <v>249</v>
      </c>
      <c r="F381" s="479" t="s">
        <v>250</v>
      </c>
      <c r="G381" s="397" t="s">
        <v>221</v>
      </c>
      <c r="H381" s="398">
        <v>69.638</v>
      </c>
      <c r="I381" s="399">
        <v>250.8</v>
      </c>
      <c r="J381" s="613">
        <f>ROUND(I381*H381,2)</f>
        <v>17465.21</v>
      </c>
      <c r="K381" s="401"/>
      <c r="L381" s="399">
        <v>250.8</v>
      </c>
      <c r="M381" s="400">
        <f>ROUND(L381*K381,2)</f>
        <v>0</v>
      </c>
      <c r="N381" s="401"/>
      <c r="O381" s="399">
        <v>250.8</v>
      </c>
      <c r="P381" s="400">
        <f>ROUND(O381*N381,2)</f>
        <v>0</v>
      </c>
      <c r="Q381" s="401">
        <f t="shared" si="5"/>
        <v>69.638</v>
      </c>
      <c r="R381" s="399">
        <v>250.8</v>
      </c>
      <c r="S381" s="400">
        <f>ROUND(R381*Q381,2)</f>
        <v>17465.21</v>
      </c>
    </row>
    <row r="382" spans="2:19" s="411" customFormat="1" ht="13.5" hidden="1" outlineLevel="3">
      <c r="B382" s="402"/>
      <c r="C382" s="403"/>
      <c r="D382" s="404" t="s">
        <v>223</v>
      </c>
      <c r="E382" s="407" t="s">
        <v>34</v>
      </c>
      <c r="F382" s="481" t="s">
        <v>2656</v>
      </c>
      <c r="G382" s="403"/>
      <c r="H382" s="407" t="s">
        <v>34</v>
      </c>
      <c r="I382" s="408" t="s">
        <v>34</v>
      </c>
      <c r="J382" s="403"/>
      <c r="K382" s="410"/>
      <c r="L382" s="408" t="s">
        <v>34</v>
      </c>
      <c r="M382" s="409"/>
      <c r="N382" s="410"/>
      <c r="O382" s="408" t="s">
        <v>34</v>
      </c>
      <c r="P382" s="409"/>
      <c r="Q382" s="410" t="e">
        <f t="shared" si="5"/>
        <v>#VALUE!</v>
      </c>
      <c r="R382" s="408" t="s">
        <v>34</v>
      </c>
      <c r="S382" s="409"/>
    </row>
    <row r="383" spans="2:19" s="420" customFormat="1" ht="13.5" hidden="1" outlineLevel="3">
      <c r="B383" s="412"/>
      <c r="C383" s="413"/>
      <c r="D383" s="404" t="s">
        <v>223</v>
      </c>
      <c r="E383" s="462" t="s">
        <v>34</v>
      </c>
      <c r="F383" s="480" t="s">
        <v>3230</v>
      </c>
      <c r="G383" s="413"/>
      <c r="H383" s="416">
        <v>69.638</v>
      </c>
      <c r="I383" s="417" t="s">
        <v>34</v>
      </c>
      <c r="J383" s="413"/>
      <c r="K383" s="419"/>
      <c r="L383" s="417" t="s">
        <v>34</v>
      </c>
      <c r="M383" s="418"/>
      <c r="N383" s="419"/>
      <c r="O383" s="417" t="s">
        <v>34</v>
      </c>
      <c r="P383" s="418"/>
      <c r="Q383" s="419">
        <f t="shared" si="5"/>
        <v>69.638</v>
      </c>
      <c r="R383" s="417" t="s">
        <v>34</v>
      </c>
      <c r="S383" s="418"/>
    </row>
    <row r="384" spans="2:19" s="320" customFormat="1" ht="22.5" customHeight="1" hidden="1" outlineLevel="2" collapsed="1">
      <c r="B384" s="321"/>
      <c r="C384" s="394" t="s">
        <v>534</v>
      </c>
      <c r="D384" s="394" t="s">
        <v>218</v>
      </c>
      <c r="E384" s="461" t="s">
        <v>254</v>
      </c>
      <c r="F384" s="479" t="s">
        <v>255</v>
      </c>
      <c r="G384" s="397" t="s">
        <v>221</v>
      </c>
      <c r="H384" s="398">
        <v>13.928</v>
      </c>
      <c r="I384" s="399">
        <v>5.6</v>
      </c>
      <c r="J384" s="613">
        <f>ROUND(I384*H384,2)</f>
        <v>78</v>
      </c>
      <c r="K384" s="401"/>
      <c r="L384" s="399">
        <v>5.6</v>
      </c>
      <c r="M384" s="400">
        <f>ROUND(L384*K384,2)</f>
        <v>0</v>
      </c>
      <c r="N384" s="401"/>
      <c r="O384" s="399">
        <v>5.6</v>
      </c>
      <c r="P384" s="400">
        <f>ROUND(O384*N384,2)</f>
        <v>0</v>
      </c>
      <c r="Q384" s="401">
        <f t="shared" si="5"/>
        <v>13.928</v>
      </c>
      <c r="R384" s="399">
        <v>5.6</v>
      </c>
      <c r="S384" s="400">
        <f>ROUND(R384*Q384,2)</f>
        <v>78</v>
      </c>
    </row>
    <row r="385" spans="2:19" s="411" customFormat="1" ht="13.5" hidden="1" outlineLevel="3">
      <c r="B385" s="402"/>
      <c r="C385" s="403"/>
      <c r="D385" s="404" t="s">
        <v>223</v>
      </c>
      <c r="E385" s="407" t="s">
        <v>34</v>
      </c>
      <c r="F385" s="481" t="s">
        <v>3113</v>
      </c>
      <c r="G385" s="403"/>
      <c r="H385" s="407" t="s">
        <v>34</v>
      </c>
      <c r="I385" s="408" t="s">
        <v>34</v>
      </c>
      <c r="J385" s="403"/>
      <c r="K385" s="410"/>
      <c r="L385" s="408" t="s">
        <v>34</v>
      </c>
      <c r="M385" s="409"/>
      <c r="N385" s="410"/>
      <c r="O385" s="408" t="s">
        <v>34</v>
      </c>
      <c r="P385" s="409"/>
      <c r="Q385" s="410" t="e">
        <f t="shared" si="5"/>
        <v>#VALUE!</v>
      </c>
      <c r="R385" s="408" t="s">
        <v>34</v>
      </c>
      <c r="S385" s="409"/>
    </row>
    <row r="386" spans="2:19" s="420" customFormat="1" ht="13.5" hidden="1" outlineLevel="3">
      <c r="B386" s="412"/>
      <c r="C386" s="413"/>
      <c r="D386" s="404" t="s">
        <v>223</v>
      </c>
      <c r="E386" s="462" t="s">
        <v>34</v>
      </c>
      <c r="F386" s="480" t="s">
        <v>3231</v>
      </c>
      <c r="G386" s="413"/>
      <c r="H386" s="416">
        <v>13.928</v>
      </c>
      <c r="I386" s="417" t="s">
        <v>34</v>
      </c>
      <c r="J386" s="413"/>
      <c r="K386" s="419"/>
      <c r="L386" s="417" t="s">
        <v>34</v>
      </c>
      <c r="M386" s="418"/>
      <c r="N386" s="419"/>
      <c r="O386" s="417" t="s">
        <v>34</v>
      </c>
      <c r="P386" s="418"/>
      <c r="Q386" s="419">
        <f t="shared" si="5"/>
        <v>13.928</v>
      </c>
      <c r="R386" s="417" t="s">
        <v>34</v>
      </c>
      <c r="S386" s="418"/>
    </row>
    <row r="387" spans="2:19" s="320" customFormat="1" ht="22.5" customHeight="1" hidden="1" outlineLevel="2" collapsed="1">
      <c r="B387" s="321"/>
      <c r="C387" s="394" t="s">
        <v>538</v>
      </c>
      <c r="D387" s="394" t="s">
        <v>218</v>
      </c>
      <c r="E387" s="461" t="s">
        <v>258</v>
      </c>
      <c r="F387" s="479" t="s">
        <v>259</v>
      </c>
      <c r="G387" s="397" t="s">
        <v>221</v>
      </c>
      <c r="H387" s="398">
        <v>17.409</v>
      </c>
      <c r="I387" s="399">
        <v>585.1</v>
      </c>
      <c r="J387" s="613">
        <f>ROUND(I387*H387,2)</f>
        <v>10186.01</v>
      </c>
      <c r="K387" s="401"/>
      <c r="L387" s="399">
        <v>585.1</v>
      </c>
      <c r="M387" s="400">
        <f>ROUND(L387*K387,2)</f>
        <v>0</v>
      </c>
      <c r="N387" s="401"/>
      <c r="O387" s="399">
        <v>585.1</v>
      </c>
      <c r="P387" s="400">
        <f>ROUND(O387*N387,2)</f>
        <v>0</v>
      </c>
      <c r="Q387" s="401">
        <f t="shared" si="5"/>
        <v>17.409</v>
      </c>
      <c r="R387" s="399">
        <v>585.1</v>
      </c>
      <c r="S387" s="400">
        <f>ROUND(R387*Q387,2)</f>
        <v>10186.01</v>
      </c>
    </row>
    <row r="388" spans="2:19" s="411" customFormat="1" ht="13.5" hidden="1" outlineLevel="3">
      <c r="B388" s="402"/>
      <c r="C388" s="403"/>
      <c r="D388" s="404" t="s">
        <v>223</v>
      </c>
      <c r="E388" s="407" t="s">
        <v>34</v>
      </c>
      <c r="F388" s="481" t="s">
        <v>3117</v>
      </c>
      <c r="G388" s="403"/>
      <c r="H388" s="407" t="s">
        <v>34</v>
      </c>
      <c r="I388" s="408" t="s">
        <v>34</v>
      </c>
      <c r="J388" s="403"/>
      <c r="K388" s="410"/>
      <c r="L388" s="408" t="s">
        <v>34</v>
      </c>
      <c r="M388" s="409"/>
      <c r="N388" s="410"/>
      <c r="O388" s="408" t="s">
        <v>34</v>
      </c>
      <c r="P388" s="409"/>
      <c r="Q388" s="410" t="e">
        <f t="shared" si="5"/>
        <v>#VALUE!</v>
      </c>
      <c r="R388" s="408" t="s">
        <v>34</v>
      </c>
      <c r="S388" s="409"/>
    </row>
    <row r="389" spans="2:19" s="420" customFormat="1" ht="13.5" hidden="1" outlineLevel="3">
      <c r="B389" s="412"/>
      <c r="C389" s="413"/>
      <c r="D389" s="404" t="s">
        <v>223</v>
      </c>
      <c r="E389" s="462" t="s">
        <v>34</v>
      </c>
      <c r="F389" s="480" t="s">
        <v>3232</v>
      </c>
      <c r="G389" s="413"/>
      <c r="H389" s="416">
        <v>17.409</v>
      </c>
      <c r="I389" s="417" t="s">
        <v>34</v>
      </c>
      <c r="J389" s="413"/>
      <c r="K389" s="419"/>
      <c r="L389" s="417" t="s">
        <v>34</v>
      </c>
      <c r="M389" s="418"/>
      <c r="N389" s="419"/>
      <c r="O389" s="417" t="s">
        <v>34</v>
      </c>
      <c r="P389" s="418"/>
      <c r="Q389" s="419">
        <f t="shared" si="5"/>
        <v>17.409</v>
      </c>
      <c r="R389" s="417" t="s">
        <v>34</v>
      </c>
      <c r="S389" s="418"/>
    </row>
    <row r="390" spans="2:19" s="320" customFormat="1" ht="22.5" customHeight="1" hidden="1" outlineLevel="2" collapsed="1">
      <c r="B390" s="321"/>
      <c r="C390" s="394" t="s">
        <v>585</v>
      </c>
      <c r="D390" s="394" t="s">
        <v>218</v>
      </c>
      <c r="E390" s="461" t="s">
        <v>521</v>
      </c>
      <c r="F390" s="479" t="s">
        <v>522</v>
      </c>
      <c r="G390" s="397" t="s">
        <v>265</v>
      </c>
      <c r="H390" s="398">
        <v>212.5</v>
      </c>
      <c r="I390" s="399">
        <v>390.1</v>
      </c>
      <c r="J390" s="613">
        <f>ROUND(I390*H390,2)</f>
        <v>82896.25</v>
      </c>
      <c r="K390" s="401"/>
      <c r="L390" s="399">
        <v>390.1</v>
      </c>
      <c r="M390" s="400">
        <f>ROUND(L390*K390,2)</f>
        <v>0</v>
      </c>
      <c r="N390" s="401"/>
      <c r="O390" s="399">
        <v>390.1</v>
      </c>
      <c r="P390" s="400">
        <f>ROUND(O390*N390,2)</f>
        <v>0</v>
      </c>
      <c r="Q390" s="401">
        <f t="shared" si="5"/>
        <v>212.5</v>
      </c>
      <c r="R390" s="399">
        <v>390.1</v>
      </c>
      <c r="S390" s="400">
        <f>ROUND(R390*Q390,2)</f>
        <v>82896.25</v>
      </c>
    </row>
    <row r="391" spans="2:19" s="411" customFormat="1" ht="13.5" hidden="1" outlineLevel="3">
      <c r="B391" s="402"/>
      <c r="C391" s="403"/>
      <c r="D391" s="404" t="s">
        <v>223</v>
      </c>
      <c r="E391" s="407" t="s">
        <v>34</v>
      </c>
      <c r="F391" s="481" t="s">
        <v>3208</v>
      </c>
      <c r="G391" s="403"/>
      <c r="H391" s="407" t="s">
        <v>34</v>
      </c>
      <c r="I391" s="408" t="s">
        <v>34</v>
      </c>
      <c r="J391" s="403"/>
      <c r="K391" s="410"/>
      <c r="L391" s="408" t="s">
        <v>34</v>
      </c>
      <c r="M391" s="409"/>
      <c r="N391" s="410"/>
      <c r="O391" s="408" t="s">
        <v>34</v>
      </c>
      <c r="P391" s="409"/>
      <c r="Q391" s="410" t="e">
        <f t="shared" si="5"/>
        <v>#VALUE!</v>
      </c>
      <c r="R391" s="408" t="s">
        <v>34</v>
      </c>
      <c r="S391" s="409"/>
    </row>
    <row r="392" spans="2:19" s="411" customFormat="1" ht="13.5" hidden="1" outlineLevel="3">
      <c r="B392" s="402"/>
      <c r="C392" s="403"/>
      <c r="D392" s="404" t="s">
        <v>223</v>
      </c>
      <c r="E392" s="407" t="s">
        <v>34</v>
      </c>
      <c r="F392" s="481" t="s">
        <v>3209</v>
      </c>
      <c r="G392" s="403"/>
      <c r="H392" s="407" t="s">
        <v>34</v>
      </c>
      <c r="I392" s="408" t="s">
        <v>34</v>
      </c>
      <c r="J392" s="403"/>
      <c r="K392" s="410"/>
      <c r="L392" s="408" t="s">
        <v>34</v>
      </c>
      <c r="M392" s="409"/>
      <c r="N392" s="410"/>
      <c r="O392" s="408" t="s">
        <v>34</v>
      </c>
      <c r="P392" s="409"/>
      <c r="Q392" s="410" t="e">
        <f t="shared" si="5"/>
        <v>#VALUE!</v>
      </c>
      <c r="R392" s="408" t="s">
        <v>34</v>
      </c>
      <c r="S392" s="409"/>
    </row>
    <row r="393" spans="2:19" s="420" customFormat="1" ht="13.5" hidden="1" outlineLevel="3">
      <c r="B393" s="412"/>
      <c r="C393" s="413"/>
      <c r="D393" s="404" t="s">
        <v>223</v>
      </c>
      <c r="E393" s="462" t="s">
        <v>34</v>
      </c>
      <c r="F393" s="480" t="s">
        <v>3233</v>
      </c>
      <c r="G393" s="413"/>
      <c r="H393" s="416">
        <v>81.007</v>
      </c>
      <c r="I393" s="417" t="s">
        <v>34</v>
      </c>
      <c r="J393" s="413"/>
      <c r="K393" s="419"/>
      <c r="L393" s="417" t="s">
        <v>34</v>
      </c>
      <c r="M393" s="418"/>
      <c r="N393" s="419"/>
      <c r="O393" s="417" t="s">
        <v>34</v>
      </c>
      <c r="P393" s="418"/>
      <c r="Q393" s="419">
        <f t="shared" si="5"/>
        <v>81.007</v>
      </c>
      <c r="R393" s="417" t="s">
        <v>34</v>
      </c>
      <c r="S393" s="418"/>
    </row>
    <row r="394" spans="2:19" s="420" customFormat="1" ht="13.5" hidden="1" outlineLevel="3">
      <c r="B394" s="412"/>
      <c r="C394" s="413"/>
      <c r="D394" s="404" t="s">
        <v>223</v>
      </c>
      <c r="E394" s="462" t="s">
        <v>34</v>
      </c>
      <c r="F394" s="480" t="s">
        <v>3234</v>
      </c>
      <c r="G394" s="413"/>
      <c r="H394" s="416">
        <v>47.432</v>
      </c>
      <c r="I394" s="417" t="s">
        <v>34</v>
      </c>
      <c r="J394" s="413"/>
      <c r="K394" s="419"/>
      <c r="L394" s="417" t="s">
        <v>34</v>
      </c>
      <c r="M394" s="418"/>
      <c r="N394" s="419"/>
      <c r="O394" s="417" t="s">
        <v>34</v>
      </c>
      <c r="P394" s="418"/>
      <c r="Q394" s="419">
        <f t="shared" si="5"/>
        <v>47.432</v>
      </c>
      <c r="R394" s="417" t="s">
        <v>34</v>
      </c>
      <c r="S394" s="418"/>
    </row>
    <row r="395" spans="2:19" s="420" customFormat="1" ht="13.5" hidden="1" outlineLevel="3">
      <c r="B395" s="412"/>
      <c r="C395" s="413"/>
      <c r="D395" s="404" t="s">
        <v>223</v>
      </c>
      <c r="E395" s="462" t="s">
        <v>34</v>
      </c>
      <c r="F395" s="480" t="s">
        <v>3235</v>
      </c>
      <c r="G395" s="413"/>
      <c r="H395" s="416">
        <v>37.844</v>
      </c>
      <c r="I395" s="417" t="s">
        <v>34</v>
      </c>
      <c r="J395" s="413"/>
      <c r="K395" s="419"/>
      <c r="L395" s="417" t="s">
        <v>34</v>
      </c>
      <c r="M395" s="418"/>
      <c r="N395" s="419"/>
      <c r="O395" s="417" t="s">
        <v>34</v>
      </c>
      <c r="P395" s="418"/>
      <c r="Q395" s="419">
        <f t="shared" si="5"/>
        <v>37.844</v>
      </c>
      <c r="R395" s="417" t="s">
        <v>34</v>
      </c>
      <c r="S395" s="418"/>
    </row>
    <row r="396" spans="2:19" s="411" customFormat="1" ht="13.5" hidden="1" outlineLevel="3">
      <c r="B396" s="402"/>
      <c r="C396" s="403"/>
      <c r="D396" s="404" t="s">
        <v>223</v>
      </c>
      <c r="E396" s="407" t="s">
        <v>34</v>
      </c>
      <c r="F396" s="481" t="s">
        <v>3213</v>
      </c>
      <c r="G396" s="403"/>
      <c r="H396" s="407" t="s">
        <v>34</v>
      </c>
      <c r="I396" s="408" t="s">
        <v>34</v>
      </c>
      <c r="J396" s="403"/>
      <c r="K396" s="410"/>
      <c r="L396" s="408" t="s">
        <v>34</v>
      </c>
      <c r="M396" s="409"/>
      <c r="N396" s="410"/>
      <c r="O396" s="408" t="s">
        <v>34</v>
      </c>
      <c r="P396" s="409"/>
      <c r="Q396" s="410" t="e">
        <f t="shared" si="5"/>
        <v>#VALUE!</v>
      </c>
      <c r="R396" s="408" t="s">
        <v>34</v>
      </c>
      <c r="S396" s="409"/>
    </row>
    <row r="397" spans="2:19" s="420" customFormat="1" ht="13.5" hidden="1" outlineLevel="3">
      <c r="B397" s="412"/>
      <c r="C397" s="413"/>
      <c r="D397" s="404" t="s">
        <v>223</v>
      </c>
      <c r="E397" s="462" t="s">
        <v>34</v>
      </c>
      <c r="F397" s="480" t="s">
        <v>3236</v>
      </c>
      <c r="G397" s="413"/>
      <c r="H397" s="416">
        <v>23.817</v>
      </c>
      <c r="I397" s="417" t="s">
        <v>34</v>
      </c>
      <c r="J397" s="413"/>
      <c r="K397" s="419"/>
      <c r="L397" s="417" t="s">
        <v>34</v>
      </c>
      <c r="M397" s="418"/>
      <c r="N397" s="419"/>
      <c r="O397" s="417" t="s">
        <v>34</v>
      </c>
      <c r="P397" s="418"/>
      <c r="Q397" s="419">
        <f t="shared" si="5"/>
        <v>23.817</v>
      </c>
      <c r="R397" s="417" t="s">
        <v>34</v>
      </c>
      <c r="S397" s="418"/>
    </row>
    <row r="398" spans="2:19" s="411" customFormat="1" ht="13.5" hidden="1" outlineLevel="3">
      <c r="B398" s="402"/>
      <c r="C398" s="403"/>
      <c r="D398" s="404" t="s">
        <v>223</v>
      </c>
      <c r="E398" s="407" t="s">
        <v>34</v>
      </c>
      <c r="F398" s="481" t="s">
        <v>3215</v>
      </c>
      <c r="G398" s="403"/>
      <c r="H398" s="407" t="s">
        <v>34</v>
      </c>
      <c r="I398" s="408" t="s">
        <v>34</v>
      </c>
      <c r="J398" s="403"/>
      <c r="K398" s="410"/>
      <c r="L398" s="408" t="s">
        <v>34</v>
      </c>
      <c r="M398" s="409"/>
      <c r="N398" s="410"/>
      <c r="O398" s="408" t="s">
        <v>34</v>
      </c>
      <c r="P398" s="409"/>
      <c r="Q398" s="410" t="e">
        <f t="shared" si="5"/>
        <v>#VALUE!</v>
      </c>
      <c r="R398" s="408" t="s">
        <v>34</v>
      </c>
      <c r="S398" s="409"/>
    </row>
    <row r="399" spans="2:19" s="420" customFormat="1" ht="13.5" hidden="1" outlineLevel="3">
      <c r="B399" s="412"/>
      <c r="C399" s="413"/>
      <c r="D399" s="404" t="s">
        <v>223</v>
      </c>
      <c r="E399" s="462" t="s">
        <v>34</v>
      </c>
      <c r="F399" s="480" t="s">
        <v>3237</v>
      </c>
      <c r="G399" s="413"/>
      <c r="H399" s="416">
        <v>15.116</v>
      </c>
      <c r="I399" s="417" t="s">
        <v>34</v>
      </c>
      <c r="J399" s="413"/>
      <c r="K399" s="419"/>
      <c r="L399" s="417" t="s">
        <v>34</v>
      </c>
      <c r="M399" s="418"/>
      <c r="N399" s="419"/>
      <c r="O399" s="417" t="s">
        <v>34</v>
      </c>
      <c r="P399" s="418"/>
      <c r="Q399" s="419">
        <f t="shared" si="5"/>
        <v>15.116</v>
      </c>
      <c r="R399" s="417" t="s">
        <v>34</v>
      </c>
      <c r="S399" s="418"/>
    </row>
    <row r="400" spans="2:19" s="411" customFormat="1" ht="13.5" hidden="1" outlineLevel="3">
      <c r="B400" s="402"/>
      <c r="C400" s="403"/>
      <c r="D400" s="404" t="s">
        <v>223</v>
      </c>
      <c r="E400" s="407" t="s">
        <v>34</v>
      </c>
      <c r="F400" s="481" t="s">
        <v>3221</v>
      </c>
      <c r="G400" s="403"/>
      <c r="H400" s="407" t="s">
        <v>34</v>
      </c>
      <c r="I400" s="408" t="s">
        <v>34</v>
      </c>
      <c r="J400" s="403"/>
      <c r="K400" s="410"/>
      <c r="L400" s="408" t="s">
        <v>34</v>
      </c>
      <c r="M400" s="409"/>
      <c r="N400" s="410"/>
      <c r="O400" s="408" t="s">
        <v>34</v>
      </c>
      <c r="P400" s="409"/>
      <c r="Q400" s="410" t="e">
        <f t="shared" si="5"/>
        <v>#VALUE!</v>
      </c>
      <c r="R400" s="408" t="s">
        <v>34</v>
      </c>
      <c r="S400" s="409"/>
    </row>
    <row r="401" spans="2:19" s="420" customFormat="1" ht="13.5" hidden="1" outlineLevel="3">
      <c r="B401" s="412"/>
      <c r="C401" s="413"/>
      <c r="D401" s="404" t="s">
        <v>223</v>
      </c>
      <c r="E401" s="462" t="s">
        <v>34</v>
      </c>
      <c r="F401" s="480" t="s">
        <v>3238</v>
      </c>
      <c r="G401" s="413"/>
      <c r="H401" s="416">
        <v>7.284</v>
      </c>
      <c r="I401" s="417" t="s">
        <v>34</v>
      </c>
      <c r="J401" s="413"/>
      <c r="K401" s="419"/>
      <c r="L401" s="417" t="s">
        <v>34</v>
      </c>
      <c r="M401" s="418"/>
      <c r="N401" s="419"/>
      <c r="O401" s="417" t="s">
        <v>34</v>
      </c>
      <c r="P401" s="418"/>
      <c r="Q401" s="419">
        <f t="shared" si="5"/>
        <v>7.284</v>
      </c>
      <c r="R401" s="417" t="s">
        <v>34</v>
      </c>
      <c r="S401" s="418"/>
    </row>
    <row r="402" spans="2:19" s="429" customFormat="1" ht="13.5" hidden="1" outlineLevel="3">
      <c r="B402" s="421"/>
      <c r="C402" s="422"/>
      <c r="D402" s="404" t="s">
        <v>223</v>
      </c>
      <c r="E402" s="464" t="s">
        <v>34</v>
      </c>
      <c r="F402" s="566" t="s">
        <v>227</v>
      </c>
      <c r="G402" s="422"/>
      <c r="H402" s="425">
        <v>212.5</v>
      </c>
      <c r="I402" s="426" t="s">
        <v>34</v>
      </c>
      <c r="J402" s="422"/>
      <c r="K402" s="428"/>
      <c r="L402" s="426" t="s">
        <v>34</v>
      </c>
      <c r="M402" s="427"/>
      <c r="N402" s="428"/>
      <c r="O402" s="426" t="s">
        <v>34</v>
      </c>
      <c r="P402" s="427"/>
      <c r="Q402" s="428">
        <f t="shared" si="5"/>
        <v>212.5</v>
      </c>
      <c r="R402" s="426" t="s">
        <v>34</v>
      </c>
      <c r="S402" s="427"/>
    </row>
    <row r="403" spans="2:19" s="320" customFormat="1" ht="22.5" customHeight="1" hidden="1" outlineLevel="2">
      <c r="B403" s="321"/>
      <c r="C403" s="394" t="s">
        <v>589</v>
      </c>
      <c r="D403" s="394" t="s">
        <v>218</v>
      </c>
      <c r="E403" s="461" t="s">
        <v>528</v>
      </c>
      <c r="F403" s="479" t="s">
        <v>529</v>
      </c>
      <c r="G403" s="397" t="s">
        <v>265</v>
      </c>
      <c r="H403" s="398">
        <v>212.5</v>
      </c>
      <c r="I403" s="399">
        <v>83.6</v>
      </c>
      <c r="J403" s="613">
        <f>ROUND(I403*H403,2)</f>
        <v>17765</v>
      </c>
      <c r="K403" s="401"/>
      <c r="L403" s="399">
        <v>83.6</v>
      </c>
      <c r="M403" s="400">
        <f>ROUND(L403*K403,2)</f>
        <v>0</v>
      </c>
      <c r="N403" s="401"/>
      <c r="O403" s="399">
        <v>83.6</v>
      </c>
      <c r="P403" s="400">
        <f>ROUND(O403*N403,2)</f>
        <v>0</v>
      </c>
      <c r="Q403" s="401">
        <f t="shared" si="5"/>
        <v>212.5</v>
      </c>
      <c r="R403" s="399">
        <v>83.6</v>
      </c>
      <c r="S403" s="400">
        <f>ROUND(R403*Q403,2)</f>
        <v>17765</v>
      </c>
    </row>
    <row r="404" spans="2:19" s="320" customFormat="1" ht="22.5" customHeight="1" hidden="1" outlineLevel="2" collapsed="1">
      <c r="B404" s="321"/>
      <c r="C404" s="394" t="s">
        <v>593</v>
      </c>
      <c r="D404" s="394" t="s">
        <v>218</v>
      </c>
      <c r="E404" s="461" t="s">
        <v>648</v>
      </c>
      <c r="F404" s="479" t="s">
        <v>649</v>
      </c>
      <c r="G404" s="397" t="s">
        <v>265</v>
      </c>
      <c r="H404" s="398">
        <v>48.651</v>
      </c>
      <c r="I404" s="399">
        <v>1003.1</v>
      </c>
      <c r="J404" s="613">
        <f>ROUND(I404*H404,2)</f>
        <v>48801.82</v>
      </c>
      <c r="K404" s="401"/>
      <c r="L404" s="399">
        <v>1003.1</v>
      </c>
      <c r="M404" s="400">
        <f>ROUND(L404*K404,2)</f>
        <v>0</v>
      </c>
      <c r="N404" s="401"/>
      <c r="O404" s="399">
        <v>1003.1</v>
      </c>
      <c r="P404" s="400">
        <f>ROUND(O404*N404,2)</f>
        <v>0</v>
      </c>
      <c r="Q404" s="401">
        <f t="shared" si="5"/>
        <v>48.651</v>
      </c>
      <c r="R404" s="399">
        <v>1003.1</v>
      </c>
      <c r="S404" s="400">
        <f>ROUND(R404*Q404,2)</f>
        <v>48801.82</v>
      </c>
    </row>
    <row r="405" spans="2:19" s="411" customFormat="1" ht="13.5" hidden="1" outlineLevel="3">
      <c r="B405" s="402"/>
      <c r="C405" s="403"/>
      <c r="D405" s="404" t="s">
        <v>223</v>
      </c>
      <c r="E405" s="407" t="s">
        <v>34</v>
      </c>
      <c r="F405" s="481" t="s">
        <v>500</v>
      </c>
      <c r="G405" s="403"/>
      <c r="H405" s="407" t="s">
        <v>34</v>
      </c>
      <c r="I405" s="408" t="s">
        <v>34</v>
      </c>
      <c r="J405" s="403"/>
      <c r="K405" s="410"/>
      <c r="L405" s="408" t="s">
        <v>34</v>
      </c>
      <c r="M405" s="409"/>
      <c r="N405" s="410"/>
      <c r="O405" s="408" t="s">
        <v>34</v>
      </c>
      <c r="P405" s="409"/>
      <c r="Q405" s="410" t="e">
        <f t="shared" si="5"/>
        <v>#VALUE!</v>
      </c>
      <c r="R405" s="408" t="s">
        <v>34</v>
      </c>
      <c r="S405" s="409"/>
    </row>
    <row r="406" spans="2:19" s="420" customFormat="1" ht="13.5" hidden="1" outlineLevel="3">
      <c r="B406" s="412"/>
      <c r="C406" s="413"/>
      <c r="D406" s="404" t="s">
        <v>223</v>
      </c>
      <c r="E406" s="462" t="s">
        <v>34</v>
      </c>
      <c r="F406" s="480" t="s">
        <v>3239</v>
      </c>
      <c r="G406" s="413"/>
      <c r="H406" s="416">
        <v>10.95</v>
      </c>
      <c r="I406" s="417" t="s">
        <v>34</v>
      </c>
      <c r="J406" s="413"/>
      <c r="K406" s="419"/>
      <c r="L406" s="417" t="s">
        <v>34</v>
      </c>
      <c r="M406" s="418"/>
      <c r="N406" s="419"/>
      <c r="O406" s="417" t="s">
        <v>34</v>
      </c>
      <c r="P406" s="418"/>
      <c r="Q406" s="419">
        <f t="shared" si="5"/>
        <v>10.95</v>
      </c>
      <c r="R406" s="417" t="s">
        <v>34</v>
      </c>
      <c r="S406" s="418"/>
    </row>
    <row r="407" spans="2:19" s="420" customFormat="1" ht="13.5" hidden="1" outlineLevel="3">
      <c r="B407" s="412"/>
      <c r="C407" s="413"/>
      <c r="D407" s="404" t="s">
        <v>223</v>
      </c>
      <c r="E407" s="462" t="s">
        <v>34</v>
      </c>
      <c r="F407" s="480" t="s">
        <v>3240</v>
      </c>
      <c r="G407" s="413"/>
      <c r="H407" s="416">
        <v>15.029</v>
      </c>
      <c r="I407" s="417" t="s">
        <v>34</v>
      </c>
      <c r="J407" s="413"/>
      <c r="K407" s="419"/>
      <c r="L407" s="417" t="s">
        <v>34</v>
      </c>
      <c r="M407" s="418"/>
      <c r="N407" s="419"/>
      <c r="O407" s="417" t="s">
        <v>34</v>
      </c>
      <c r="P407" s="418"/>
      <c r="Q407" s="419">
        <f t="shared" si="5"/>
        <v>15.029</v>
      </c>
      <c r="R407" s="417" t="s">
        <v>34</v>
      </c>
      <c r="S407" s="418"/>
    </row>
    <row r="408" spans="2:19" s="420" customFormat="1" ht="13.5" hidden="1" outlineLevel="3">
      <c r="B408" s="412"/>
      <c r="C408" s="413"/>
      <c r="D408" s="404" t="s">
        <v>223</v>
      </c>
      <c r="E408" s="462" t="s">
        <v>34</v>
      </c>
      <c r="F408" s="480" t="s">
        <v>3241</v>
      </c>
      <c r="G408" s="413"/>
      <c r="H408" s="416">
        <v>22.672</v>
      </c>
      <c r="I408" s="417" t="s">
        <v>34</v>
      </c>
      <c r="J408" s="413"/>
      <c r="K408" s="419"/>
      <c r="L408" s="417" t="s">
        <v>34</v>
      </c>
      <c r="M408" s="418"/>
      <c r="N408" s="419"/>
      <c r="O408" s="417" t="s">
        <v>34</v>
      </c>
      <c r="P408" s="418"/>
      <c r="Q408" s="419">
        <f t="shared" si="5"/>
        <v>22.672</v>
      </c>
      <c r="R408" s="417" t="s">
        <v>34</v>
      </c>
      <c r="S408" s="418"/>
    </row>
    <row r="409" spans="2:19" s="429" customFormat="1" ht="13.5" hidden="1" outlineLevel="3">
      <c r="B409" s="421"/>
      <c r="C409" s="422"/>
      <c r="D409" s="404" t="s">
        <v>223</v>
      </c>
      <c r="E409" s="464" t="s">
        <v>34</v>
      </c>
      <c r="F409" s="566" t="s">
        <v>227</v>
      </c>
      <c r="G409" s="422"/>
      <c r="H409" s="425">
        <v>48.651</v>
      </c>
      <c r="I409" s="426" t="s">
        <v>34</v>
      </c>
      <c r="J409" s="422"/>
      <c r="K409" s="428"/>
      <c r="L409" s="426" t="s">
        <v>34</v>
      </c>
      <c r="M409" s="427"/>
      <c r="N409" s="428"/>
      <c r="O409" s="426" t="s">
        <v>34</v>
      </c>
      <c r="P409" s="427"/>
      <c r="Q409" s="428">
        <f t="shared" si="5"/>
        <v>48.651</v>
      </c>
      <c r="R409" s="426" t="s">
        <v>34</v>
      </c>
      <c r="S409" s="427"/>
    </row>
    <row r="410" spans="2:19" s="320" customFormat="1" ht="22.5" customHeight="1" hidden="1" outlineLevel="2">
      <c r="B410" s="321"/>
      <c r="C410" s="394" t="s">
        <v>597</v>
      </c>
      <c r="D410" s="394" t="s">
        <v>218</v>
      </c>
      <c r="E410" s="461" t="s">
        <v>655</v>
      </c>
      <c r="F410" s="479" t="s">
        <v>656</v>
      </c>
      <c r="G410" s="397" t="s">
        <v>265</v>
      </c>
      <c r="H410" s="398">
        <v>48.651</v>
      </c>
      <c r="I410" s="399">
        <v>501.6</v>
      </c>
      <c r="J410" s="613">
        <f>ROUND(I410*H410,2)</f>
        <v>24403.34</v>
      </c>
      <c r="K410" s="401"/>
      <c r="L410" s="399">
        <v>501.6</v>
      </c>
      <c r="M410" s="400">
        <f>ROUND(L410*K410,2)</f>
        <v>0</v>
      </c>
      <c r="N410" s="401"/>
      <c r="O410" s="399">
        <v>501.6</v>
      </c>
      <c r="P410" s="400">
        <f>ROUND(O410*N410,2)</f>
        <v>0</v>
      </c>
      <c r="Q410" s="401">
        <f t="shared" si="5"/>
        <v>48.651</v>
      </c>
      <c r="R410" s="399">
        <v>501.6</v>
      </c>
      <c r="S410" s="400">
        <f>ROUND(R410*Q410,2)</f>
        <v>24403.34</v>
      </c>
    </row>
    <row r="411" spans="2:19" s="320" customFormat="1" ht="22.5" customHeight="1" hidden="1" outlineLevel="2" collapsed="1">
      <c r="B411" s="321"/>
      <c r="C411" s="394" t="s">
        <v>601</v>
      </c>
      <c r="D411" s="394" t="s">
        <v>218</v>
      </c>
      <c r="E411" s="461" t="s">
        <v>658</v>
      </c>
      <c r="F411" s="479" t="s">
        <v>659</v>
      </c>
      <c r="G411" s="397" t="s">
        <v>265</v>
      </c>
      <c r="H411" s="398">
        <v>84.044</v>
      </c>
      <c r="I411" s="399">
        <v>1003.1</v>
      </c>
      <c r="J411" s="613">
        <f>ROUND(I411*H411,2)</f>
        <v>84304.54</v>
      </c>
      <c r="K411" s="401"/>
      <c r="L411" s="399">
        <v>1003.1</v>
      </c>
      <c r="M411" s="400">
        <f>ROUND(L411*K411,2)</f>
        <v>0</v>
      </c>
      <c r="N411" s="401"/>
      <c r="O411" s="399">
        <v>1003.1</v>
      </c>
      <c r="P411" s="400">
        <f>ROUND(O411*N411,2)</f>
        <v>0</v>
      </c>
      <c r="Q411" s="401">
        <f t="shared" si="5"/>
        <v>84.044</v>
      </c>
      <c r="R411" s="399">
        <v>1003.1</v>
      </c>
      <c r="S411" s="400">
        <f>ROUND(R411*Q411,2)</f>
        <v>84304.54</v>
      </c>
    </row>
    <row r="412" spans="2:19" s="411" customFormat="1" ht="13.5" hidden="1" outlineLevel="3">
      <c r="B412" s="402"/>
      <c r="C412" s="403"/>
      <c r="D412" s="404" t="s">
        <v>223</v>
      </c>
      <c r="E412" s="407" t="s">
        <v>34</v>
      </c>
      <c r="F412" s="481" t="s">
        <v>500</v>
      </c>
      <c r="G412" s="403"/>
      <c r="H412" s="407" t="s">
        <v>34</v>
      </c>
      <c r="I412" s="408" t="s">
        <v>34</v>
      </c>
      <c r="J412" s="403"/>
      <c r="K412" s="410"/>
      <c r="L412" s="408" t="s">
        <v>34</v>
      </c>
      <c r="M412" s="409"/>
      <c r="N412" s="410"/>
      <c r="O412" s="408" t="s">
        <v>34</v>
      </c>
      <c r="P412" s="409"/>
      <c r="Q412" s="410" t="e">
        <f t="shared" si="5"/>
        <v>#VALUE!</v>
      </c>
      <c r="R412" s="408" t="s">
        <v>34</v>
      </c>
      <c r="S412" s="409"/>
    </row>
    <row r="413" spans="2:19" s="420" customFormat="1" ht="13.5" hidden="1" outlineLevel="3">
      <c r="B413" s="412"/>
      <c r="C413" s="413"/>
      <c r="D413" s="404" t="s">
        <v>223</v>
      </c>
      <c r="E413" s="462" t="s">
        <v>34</v>
      </c>
      <c r="F413" s="480" t="s">
        <v>3242</v>
      </c>
      <c r="G413" s="413"/>
      <c r="H413" s="416">
        <v>43.5</v>
      </c>
      <c r="I413" s="417" t="s">
        <v>34</v>
      </c>
      <c r="J413" s="413"/>
      <c r="K413" s="419"/>
      <c r="L413" s="417" t="s">
        <v>34</v>
      </c>
      <c r="M413" s="418"/>
      <c r="N413" s="419"/>
      <c r="O413" s="417" t="s">
        <v>34</v>
      </c>
      <c r="P413" s="418"/>
      <c r="Q413" s="419">
        <f t="shared" si="5"/>
        <v>43.5</v>
      </c>
      <c r="R413" s="417" t="s">
        <v>34</v>
      </c>
      <c r="S413" s="418"/>
    </row>
    <row r="414" spans="2:19" s="420" customFormat="1" ht="13.5" hidden="1" outlineLevel="3">
      <c r="B414" s="412"/>
      <c r="C414" s="413"/>
      <c r="D414" s="404" t="s">
        <v>223</v>
      </c>
      <c r="E414" s="462" t="s">
        <v>34</v>
      </c>
      <c r="F414" s="480" t="s">
        <v>3243</v>
      </c>
      <c r="G414" s="413"/>
      <c r="H414" s="416">
        <v>14.544</v>
      </c>
      <c r="I414" s="417" t="s">
        <v>34</v>
      </c>
      <c r="J414" s="413"/>
      <c r="K414" s="419"/>
      <c r="L414" s="417" t="s">
        <v>34</v>
      </c>
      <c r="M414" s="418"/>
      <c r="N414" s="419"/>
      <c r="O414" s="417" t="s">
        <v>34</v>
      </c>
      <c r="P414" s="418"/>
      <c r="Q414" s="419">
        <f t="shared" si="5"/>
        <v>14.544</v>
      </c>
      <c r="R414" s="417" t="s">
        <v>34</v>
      </c>
      <c r="S414" s="418"/>
    </row>
    <row r="415" spans="2:19" s="420" customFormat="1" ht="13.5" hidden="1" outlineLevel="3">
      <c r="B415" s="412"/>
      <c r="C415" s="413"/>
      <c r="D415" s="404" t="s">
        <v>223</v>
      </c>
      <c r="E415" s="462" t="s">
        <v>34</v>
      </c>
      <c r="F415" s="480" t="s">
        <v>3244</v>
      </c>
      <c r="G415" s="413"/>
      <c r="H415" s="416">
        <v>26</v>
      </c>
      <c r="I415" s="417" t="s">
        <v>34</v>
      </c>
      <c r="J415" s="413"/>
      <c r="K415" s="419"/>
      <c r="L415" s="417" t="s">
        <v>34</v>
      </c>
      <c r="M415" s="418"/>
      <c r="N415" s="419"/>
      <c r="O415" s="417" t="s">
        <v>34</v>
      </c>
      <c r="P415" s="418"/>
      <c r="Q415" s="419">
        <f t="shared" si="5"/>
        <v>26</v>
      </c>
      <c r="R415" s="417" t="s">
        <v>34</v>
      </c>
      <c r="S415" s="418"/>
    </row>
    <row r="416" spans="2:19" s="429" customFormat="1" ht="13.5" hidden="1" outlineLevel="3">
      <c r="B416" s="421"/>
      <c r="C416" s="422"/>
      <c r="D416" s="404" t="s">
        <v>223</v>
      </c>
      <c r="E416" s="464" t="s">
        <v>34</v>
      </c>
      <c r="F416" s="566" t="s">
        <v>227</v>
      </c>
      <c r="G416" s="422"/>
      <c r="H416" s="425">
        <v>84.044</v>
      </c>
      <c r="I416" s="426" t="s">
        <v>34</v>
      </c>
      <c r="J416" s="422"/>
      <c r="K416" s="428"/>
      <c r="L416" s="426" t="s">
        <v>34</v>
      </c>
      <c r="M416" s="427"/>
      <c r="N416" s="428"/>
      <c r="O416" s="426" t="s">
        <v>34</v>
      </c>
      <c r="P416" s="427"/>
      <c r="Q416" s="428">
        <f t="shared" si="5"/>
        <v>84.044</v>
      </c>
      <c r="R416" s="426" t="s">
        <v>34</v>
      </c>
      <c r="S416" s="427"/>
    </row>
    <row r="417" spans="2:19" s="320" customFormat="1" ht="22.5" customHeight="1" hidden="1" outlineLevel="2" collapsed="1">
      <c r="B417" s="321"/>
      <c r="C417" s="394" t="s">
        <v>606</v>
      </c>
      <c r="D417" s="394" t="s">
        <v>218</v>
      </c>
      <c r="E417" s="461" t="s">
        <v>665</v>
      </c>
      <c r="F417" s="479" t="s">
        <v>666</v>
      </c>
      <c r="G417" s="397" t="s">
        <v>319</v>
      </c>
      <c r="H417" s="398">
        <v>4226.1</v>
      </c>
      <c r="I417" s="399">
        <v>20.9</v>
      </c>
      <c r="J417" s="613">
        <f>ROUND(I417*H417,2)</f>
        <v>88325.49</v>
      </c>
      <c r="K417" s="401"/>
      <c r="L417" s="399">
        <v>20.9</v>
      </c>
      <c r="M417" s="400">
        <f>ROUND(L417*K417,2)</f>
        <v>0</v>
      </c>
      <c r="N417" s="401"/>
      <c r="O417" s="399">
        <v>20.9</v>
      </c>
      <c r="P417" s="400">
        <f>ROUND(O417*N417,2)</f>
        <v>0</v>
      </c>
      <c r="Q417" s="401">
        <f t="shared" si="5"/>
        <v>4226.1</v>
      </c>
      <c r="R417" s="399">
        <v>20.9</v>
      </c>
      <c r="S417" s="400">
        <f>ROUND(R417*Q417,2)</f>
        <v>88325.49</v>
      </c>
    </row>
    <row r="418" spans="2:19" s="420" customFormat="1" ht="13.5" hidden="1" outlineLevel="3">
      <c r="B418" s="412"/>
      <c r="C418" s="413"/>
      <c r="D418" s="404" t="s">
        <v>223</v>
      </c>
      <c r="E418" s="462" t="s">
        <v>3044</v>
      </c>
      <c r="F418" s="480" t="s">
        <v>3245</v>
      </c>
      <c r="G418" s="413"/>
      <c r="H418" s="416">
        <v>605.44</v>
      </c>
      <c r="I418" s="417" t="s">
        <v>34</v>
      </c>
      <c r="J418" s="413"/>
      <c r="K418" s="419"/>
      <c r="L418" s="417" t="s">
        <v>34</v>
      </c>
      <c r="M418" s="418"/>
      <c r="N418" s="419"/>
      <c r="O418" s="417" t="s">
        <v>34</v>
      </c>
      <c r="P418" s="418"/>
      <c r="Q418" s="419">
        <f t="shared" si="5"/>
        <v>605.44</v>
      </c>
      <c r="R418" s="417" t="s">
        <v>34</v>
      </c>
      <c r="S418" s="418"/>
    </row>
    <row r="419" spans="2:19" s="420" customFormat="1" ht="13.5" hidden="1" outlineLevel="3">
      <c r="B419" s="412"/>
      <c r="C419" s="413"/>
      <c r="D419" s="404" t="s">
        <v>223</v>
      </c>
      <c r="E419" s="462" t="s">
        <v>3046</v>
      </c>
      <c r="F419" s="480" t="s">
        <v>3246</v>
      </c>
      <c r="G419" s="413"/>
      <c r="H419" s="416">
        <v>1867.3</v>
      </c>
      <c r="I419" s="417" t="s">
        <v>34</v>
      </c>
      <c r="J419" s="413"/>
      <c r="K419" s="419"/>
      <c r="L419" s="417" t="s">
        <v>34</v>
      </c>
      <c r="M419" s="418"/>
      <c r="N419" s="419"/>
      <c r="O419" s="417" t="s">
        <v>34</v>
      </c>
      <c r="P419" s="418"/>
      <c r="Q419" s="419">
        <f t="shared" si="5"/>
        <v>1867.3</v>
      </c>
      <c r="R419" s="417" t="s">
        <v>34</v>
      </c>
      <c r="S419" s="418"/>
    </row>
    <row r="420" spans="2:19" s="420" customFormat="1" ht="13.5" hidden="1" outlineLevel="3">
      <c r="B420" s="412"/>
      <c r="C420" s="413"/>
      <c r="D420" s="404" t="s">
        <v>223</v>
      </c>
      <c r="E420" s="462" t="s">
        <v>3047</v>
      </c>
      <c r="F420" s="480" t="s">
        <v>3247</v>
      </c>
      <c r="G420" s="413"/>
      <c r="H420" s="416">
        <v>1451.76</v>
      </c>
      <c r="I420" s="417" t="s">
        <v>34</v>
      </c>
      <c r="J420" s="413"/>
      <c r="K420" s="419"/>
      <c r="L420" s="417" t="s">
        <v>34</v>
      </c>
      <c r="M420" s="418"/>
      <c r="N420" s="419"/>
      <c r="O420" s="417" t="s">
        <v>34</v>
      </c>
      <c r="P420" s="418"/>
      <c r="Q420" s="419">
        <f t="shared" si="5"/>
        <v>1451.76</v>
      </c>
      <c r="R420" s="417" t="s">
        <v>34</v>
      </c>
      <c r="S420" s="418"/>
    </row>
    <row r="421" spans="2:19" s="420" customFormat="1" ht="13.5" hidden="1" outlineLevel="3">
      <c r="B421" s="412"/>
      <c r="C421" s="413"/>
      <c r="D421" s="404" t="s">
        <v>223</v>
      </c>
      <c r="E421" s="462" t="s">
        <v>671</v>
      </c>
      <c r="F421" s="480" t="s">
        <v>3248</v>
      </c>
      <c r="G421" s="413"/>
      <c r="H421" s="416">
        <v>301.6</v>
      </c>
      <c r="I421" s="417" t="s">
        <v>34</v>
      </c>
      <c r="J421" s="413"/>
      <c r="K421" s="419"/>
      <c r="L421" s="417" t="s">
        <v>34</v>
      </c>
      <c r="M421" s="418"/>
      <c r="N421" s="419"/>
      <c r="O421" s="417" t="s">
        <v>34</v>
      </c>
      <c r="P421" s="418"/>
      <c r="Q421" s="419">
        <f t="shared" si="5"/>
        <v>301.6</v>
      </c>
      <c r="R421" s="417" t="s">
        <v>34</v>
      </c>
      <c r="S421" s="418"/>
    </row>
    <row r="422" spans="2:19" s="429" customFormat="1" ht="13.5" hidden="1" outlineLevel="3">
      <c r="B422" s="421"/>
      <c r="C422" s="422"/>
      <c r="D422" s="404" t="s">
        <v>223</v>
      </c>
      <c r="E422" s="464" t="s">
        <v>673</v>
      </c>
      <c r="F422" s="566" t="s">
        <v>227</v>
      </c>
      <c r="G422" s="422"/>
      <c r="H422" s="425">
        <v>4226.1</v>
      </c>
      <c r="I422" s="426" t="s">
        <v>34</v>
      </c>
      <c r="J422" s="422"/>
      <c r="K422" s="428"/>
      <c r="L422" s="426" t="s">
        <v>34</v>
      </c>
      <c r="M422" s="427"/>
      <c r="N422" s="428"/>
      <c r="O422" s="426" t="s">
        <v>34</v>
      </c>
      <c r="P422" s="427"/>
      <c r="Q422" s="428">
        <f t="shared" si="5"/>
        <v>4226.1</v>
      </c>
      <c r="R422" s="426" t="s">
        <v>34</v>
      </c>
      <c r="S422" s="427"/>
    </row>
    <row r="423" spans="2:19" s="320" customFormat="1" ht="22.5" customHeight="1" hidden="1" outlineLevel="2" collapsed="1">
      <c r="B423" s="321"/>
      <c r="C423" s="453" t="s">
        <v>609</v>
      </c>
      <c r="D423" s="453" t="s">
        <v>316</v>
      </c>
      <c r="E423" s="472" t="s">
        <v>2328</v>
      </c>
      <c r="F423" s="570" t="s">
        <v>2329</v>
      </c>
      <c r="G423" s="456" t="s">
        <v>292</v>
      </c>
      <c r="H423" s="457">
        <v>0.374</v>
      </c>
      <c r="I423" s="458">
        <v>24000</v>
      </c>
      <c r="J423" s="615">
        <f>ROUND(I423*H423,2)</f>
        <v>8976</v>
      </c>
      <c r="K423" s="460"/>
      <c r="L423" s="458">
        <v>24000</v>
      </c>
      <c r="M423" s="459">
        <f>ROUND(L423*K423,2)</f>
        <v>0</v>
      </c>
      <c r="N423" s="460"/>
      <c r="O423" s="458">
        <v>24000</v>
      </c>
      <c r="P423" s="459">
        <f>ROUND(O423*N423,2)</f>
        <v>0</v>
      </c>
      <c r="Q423" s="460">
        <f t="shared" si="5"/>
        <v>0.374</v>
      </c>
      <c r="R423" s="458">
        <v>24000</v>
      </c>
      <c r="S423" s="459">
        <f>ROUND(R423*Q423,2)</f>
        <v>8976</v>
      </c>
    </row>
    <row r="424" spans="2:19" s="411" customFormat="1" ht="13.5" hidden="1" outlineLevel="3">
      <c r="B424" s="402"/>
      <c r="C424" s="403"/>
      <c r="D424" s="404" t="s">
        <v>223</v>
      </c>
      <c r="E424" s="407" t="s">
        <v>34</v>
      </c>
      <c r="F424" s="481" t="s">
        <v>3249</v>
      </c>
      <c r="G424" s="403"/>
      <c r="H424" s="407" t="s">
        <v>34</v>
      </c>
      <c r="I424" s="408" t="s">
        <v>34</v>
      </c>
      <c r="J424" s="403"/>
      <c r="K424" s="410"/>
      <c r="L424" s="408" t="s">
        <v>34</v>
      </c>
      <c r="M424" s="409"/>
      <c r="N424" s="410"/>
      <c r="O424" s="408" t="s">
        <v>34</v>
      </c>
      <c r="P424" s="409"/>
      <c r="Q424" s="410" t="e">
        <f t="shared" si="5"/>
        <v>#VALUE!</v>
      </c>
      <c r="R424" s="408" t="s">
        <v>34</v>
      </c>
      <c r="S424" s="409"/>
    </row>
    <row r="425" spans="2:19" s="420" customFormat="1" ht="13.5" hidden="1" outlineLevel="3">
      <c r="B425" s="412"/>
      <c r="C425" s="413"/>
      <c r="D425" s="404" t="s">
        <v>223</v>
      </c>
      <c r="E425" s="462" t="s">
        <v>34</v>
      </c>
      <c r="F425" s="480" t="s">
        <v>3250</v>
      </c>
      <c r="G425" s="413"/>
      <c r="H425" s="416">
        <v>0.374</v>
      </c>
      <c r="I425" s="417" t="s">
        <v>34</v>
      </c>
      <c r="J425" s="413"/>
      <c r="K425" s="419"/>
      <c r="L425" s="417" t="s">
        <v>34</v>
      </c>
      <c r="M425" s="418"/>
      <c r="N425" s="419"/>
      <c r="O425" s="417" t="s">
        <v>34</v>
      </c>
      <c r="P425" s="418"/>
      <c r="Q425" s="419">
        <f t="shared" si="5"/>
        <v>0.374</v>
      </c>
      <c r="R425" s="417" t="s">
        <v>34</v>
      </c>
      <c r="S425" s="418"/>
    </row>
    <row r="426" spans="2:19" s="320" customFormat="1" ht="22.5" customHeight="1" hidden="1" outlineLevel="2" collapsed="1">
      <c r="B426" s="321"/>
      <c r="C426" s="453" t="s">
        <v>612</v>
      </c>
      <c r="D426" s="453" t="s">
        <v>316</v>
      </c>
      <c r="E426" s="472" t="s">
        <v>2331</v>
      </c>
      <c r="F426" s="570" t="s">
        <v>2332</v>
      </c>
      <c r="G426" s="456" t="s">
        <v>292</v>
      </c>
      <c r="H426" s="457">
        <v>0.249</v>
      </c>
      <c r="I426" s="458">
        <v>8000</v>
      </c>
      <c r="J426" s="615">
        <f>ROUND(I426*H426,2)</f>
        <v>1992</v>
      </c>
      <c r="K426" s="460"/>
      <c r="L426" s="458">
        <v>8000</v>
      </c>
      <c r="M426" s="459">
        <f>ROUND(L426*K426,2)</f>
        <v>0</v>
      </c>
      <c r="N426" s="460"/>
      <c r="O426" s="458">
        <v>8000</v>
      </c>
      <c r="P426" s="459">
        <f>ROUND(O426*N426,2)</f>
        <v>0</v>
      </c>
      <c r="Q426" s="460">
        <f t="shared" si="5"/>
        <v>0.249</v>
      </c>
      <c r="R426" s="458">
        <v>8000</v>
      </c>
      <c r="S426" s="459">
        <f>ROUND(R426*Q426,2)</f>
        <v>1992</v>
      </c>
    </row>
    <row r="427" spans="2:19" s="411" customFormat="1" ht="13.5" hidden="1" outlineLevel="3">
      <c r="B427" s="402"/>
      <c r="C427" s="403"/>
      <c r="D427" s="404" t="s">
        <v>223</v>
      </c>
      <c r="E427" s="407" t="s">
        <v>34</v>
      </c>
      <c r="F427" s="481" t="s">
        <v>3249</v>
      </c>
      <c r="G427" s="403"/>
      <c r="H427" s="407" t="s">
        <v>34</v>
      </c>
      <c r="I427" s="408" t="s">
        <v>34</v>
      </c>
      <c r="J427" s="403"/>
      <c r="K427" s="410"/>
      <c r="L427" s="408" t="s">
        <v>34</v>
      </c>
      <c r="M427" s="409"/>
      <c r="N427" s="410"/>
      <c r="O427" s="408" t="s">
        <v>34</v>
      </c>
      <c r="P427" s="409"/>
      <c r="Q427" s="410" t="e">
        <f t="shared" si="5"/>
        <v>#VALUE!</v>
      </c>
      <c r="R427" s="408" t="s">
        <v>34</v>
      </c>
      <c r="S427" s="409"/>
    </row>
    <row r="428" spans="2:19" s="420" customFormat="1" ht="13.5" hidden="1" outlineLevel="3">
      <c r="B428" s="412"/>
      <c r="C428" s="413"/>
      <c r="D428" s="404" t="s">
        <v>223</v>
      </c>
      <c r="E428" s="462" t="s">
        <v>34</v>
      </c>
      <c r="F428" s="480" t="s">
        <v>3251</v>
      </c>
      <c r="G428" s="413"/>
      <c r="H428" s="416">
        <v>0.249</v>
      </c>
      <c r="I428" s="417" t="s">
        <v>34</v>
      </c>
      <c r="J428" s="413"/>
      <c r="K428" s="419"/>
      <c r="L428" s="417" t="s">
        <v>34</v>
      </c>
      <c r="M428" s="418"/>
      <c r="N428" s="419"/>
      <c r="O428" s="417" t="s">
        <v>34</v>
      </c>
      <c r="P428" s="418"/>
      <c r="Q428" s="419">
        <f t="shared" si="5"/>
        <v>0.249</v>
      </c>
      <c r="R428" s="417" t="s">
        <v>34</v>
      </c>
      <c r="S428" s="418"/>
    </row>
    <row r="429" spans="2:19" s="429" customFormat="1" ht="13.5" hidden="1" outlineLevel="3">
      <c r="B429" s="421"/>
      <c r="C429" s="422"/>
      <c r="D429" s="404" t="s">
        <v>223</v>
      </c>
      <c r="E429" s="464" t="s">
        <v>128</v>
      </c>
      <c r="F429" s="566" t="s">
        <v>227</v>
      </c>
      <c r="G429" s="422"/>
      <c r="H429" s="425">
        <v>0.249</v>
      </c>
      <c r="I429" s="426" t="s">
        <v>34</v>
      </c>
      <c r="J429" s="422"/>
      <c r="K429" s="428"/>
      <c r="L429" s="426" t="s">
        <v>34</v>
      </c>
      <c r="M429" s="427"/>
      <c r="N429" s="428"/>
      <c r="O429" s="426" t="s">
        <v>34</v>
      </c>
      <c r="P429" s="427"/>
      <c r="Q429" s="428">
        <f t="shared" si="5"/>
        <v>0.249</v>
      </c>
      <c r="R429" s="426" t="s">
        <v>34</v>
      </c>
      <c r="S429" s="427"/>
    </row>
    <row r="430" spans="2:19" s="320" customFormat="1" ht="22.5" customHeight="1" hidden="1" outlineLevel="2" collapsed="1">
      <c r="B430" s="321"/>
      <c r="C430" s="453" t="s">
        <v>616</v>
      </c>
      <c r="D430" s="453" t="s">
        <v>316</v>
      </c>
      <c r="E430" s="472" t="s">
        <v>2334</v>
      </c>
      <c r="F430" s="570" t="s">
        <v>2335</v>
      </c>
      <c r="G430" s="456" t="s">
        <v>292</v>
      </c>
      <c r="H430" s="457">
        <v>2.287</v>
      </c>
      <c r="I430" s="458">
        <v>24000</v>
      </c>
      <c r="J430" s="615">
        <f>ROUND(I430*H430,2)</f>
        <v>54888</v>
      </c>
      <c r="K430" s="460"/>
      <c r="L430" s="458">
        <v>24000</v>
      </c>
      <c r="M430" s="459">
        <f>ROUND(L430*K430,2)</f>
        <v>0</v>
      </c>
      <c r="N430" s="460"/>
      <c r="O430" s="458">
        <v>24000</v>
      </c>
      <c r="P430" s="459">
        <f>ROUND(O430*N430,2)</f>
        <v>0</v>
      </c>
      <c r="Q430" s="460">
        <f t="shared" si="5"/>
        <v>2.287</v>
      </c>
      <c r="R430" s="458">
        <v>24000</v>
      </c>
      <c r="S430" s="459">
        <f>ROUND(R430*Q430,2)</f>
        <v>54888</v>
      </c>
    </row>
    <row r="431" spans="2:19" s="411" customFormat="1" ht="13.5" hidden="1" outlineLevel="3">
      <c r="B431" s="402"/>
      <c r="C431" s="403"/>
      <c r="D431" s="404" t="s">
        <v>223</v>
      </c>
      <c r="E431" s="407" t="s">
        <v>34</v>
      </c>
      <c r="F431" s="481" t="s">
        <v>686</v>
      </c>
      <c r="G431" s="403"/>
      <c r="H431" s="407" t="s">
        <v>34</v>
      </c>
      <c r="I431" s="408" t="s">
        <v>34</v>
      </c>
      <c r="J431" s="403"/>
      <c r="K431" s="410"/>
      <c r="L431" s="408" t="s">
        <v>34</v>
      </c>
      <c r="M431" s="409"/>
      <c r="N431" s="410"/>
      <c r="O431" s="408" t="s">
        <v>34</v>
      </c>
      <c r="P431" s="409"/>
      <c r="Q431" s="410" t="e">
        <f t="shared" si="5"/>
        <v>#VALUE!</v>
      </c>
      <c r="R431" s="408" t="s">
        <v>34</v>
      </c>
      <c r="S431" s="409"/>
    </row>
    <row r="432" spans="2:19" s="420" customFormat="1" ht="13.5" hidden="1" outlineLevel="3">
      <c r="B432" s="412"/>
      <c r="C432" s="413"/>
      <c r="D432" s="404" t="s">
        <v>223</v>
      </c>
      <c r="E432" s="462" t="s">
        <v>34</v>
      </c>
      <c r="F432" s="480" t="s">
        <v>3252</v>
      </c>
      <c r="G432" s="413"/>
      <c r="H432" s="416">
        <v>1.539</v>
      </c>
      <c r="I432" s="417" t="s">
        <v>34</v>
      </c>
      <c r="J432" s="413"/>
      <c r="K432" s="419"/>
      <c r="L432" s="417" t="s">
        <v>34</v>
      </c>
      <c r="M432" s="418"/>
      <c r="N432" s="419"/>
      <c r="O432" s="417" t="s">
        <v>34</v>
      </c>
      <c r="P432" s="418"/>
      <c r="Q432" s="419">
        <f t="shared" si="5"/>
        <v>1.539</v>
      </c>
      <c r="R432" s="417" t="s">
        <v>34</v>
      </c>
      <c r="S432" s="418"/>
    </row>
    <row r="433" spans="2:19" s="420" customFormat="1" ht="13.5" hidden="1" outlineLevel="3">
      <c r="B433" s="412"/>
      <c r="C433" s="413"/>
      <c r="D433" s="404" t="s">
        <v>223</v>
      </c>
      <c r="E433" s="462" t="s">
        <v>34</v>
      </c>
      <c r="F433" s="480" t="s">
        <v>3253</v>
      </c>
      <c r="G433" s="413"/>
      <c r="H433" s="416">
        <v>0.748</v>
      </c>
      <c r="I433" s="417" t="s">
        <v>34</v>
      </c>
      <c r="J433" s="413"/>
      <c r="K433" s="419"/>
      <c r="L433" s="417" t="s">
        <v>34</v>
      </c>
      <c r="M433" s="418"/>
      <c r="N433" s="419"/>
      <c r="O433" s="417" t="s">
        <v>34</v>
      </c>
      <c r="P433" s="418"/>
      <c r="Q433" s="419">
        <f t="shared" si="5"/>
        <v>0.748</v>
      </c>
      <c r="R433" s="417" t="s">
        <v>34</v>
      </c>
      <c r="S433" s="418"/>
    </row>
    <row r="434" spans="2:19" s="429" customFormat="1" ht="13.5" hidden="1" outlineLevel="3">
      <c r="B434" s="421"/>
      <c r="C434" s="422"/>
      <c r="D434" s="404" t="s">
        <v>223</v>
      </c>
      <c r="E434" s="464" t="s">
        <v>34</v>
      </c>
      <c r="F434" s="566" t="s">
        <v>227</v>
      </c>
      <c r="G434" s="422"/>
      <c r="H434" s="425">
        <v>2.287</v>
      </c>
      <c r="I434" s="426" t="s">
        <v>34</v>
      </c>
      <c r="J434" s="422"/>
      <c r="K434" s="428"/>
      <c r="L434" s="426" t="s">
        <v>34</v>
      </c>
      <c r="M434" s="427"/>
      <c r="N434" s="428"/>
      <c r="O434" s="426" t="s">
        <v>34</v>
      </c>
      <c r="P434" s="427"/>
      <c r="Q434" s="428">
        <f t="shared" si="5"/>
        <v>2.287</v>
      </c>
      <c r="R434" s="426" t="s">
        <v>34</v>
      </c>
      <c r="S434" s="427"/>
    </row>
    <row r="435" spans="2:19" s="320" customFormat="1" ht="22.5" customHeight="1" hidden="1" outlineLevel="2" collapsed="1">
      <c r="B435" s="321"/>
      <c r="C435" s="453" t="s">
        <v>618</v>
      </c>
      <c r="D435" s="453" t="s">
        <v>316</v>
      </c>
      <c r="E435" s="472" t="s">
        <v>2337</v>
      </c>
      <c r="F435" s="570" t="s">
        <v>2338</v>
      </c>
      <c r="G435" s="456" t="s">
        <v>292</v>
      </c>
      <c r="H435" s="457">
        <v>1.133</v>
      </c>
      <c r="I435" s="458">
        <v>8000</v>
      </c>
      <c r="J435" s="615">
        <f>ROUND(I435*H435,2)</f>
        <v>9064</v>
      </c>
      <c r="K435" s="460"/>
      <c r="L435" s="458">
        <v>8000</v>
      </c>
      <c r="M435" s="459">
        <f>ROUND(L435*K435,2)</f>
        <v>0</v>
      </c>
      <c r="N435" s="460"/>
      <c r="O435" s="458">
        <v>8000</v>
      </c>
      <c r="P435" s="459">
        <f>ROUND(O435*N435,2)</f>
        <v>0</v>
      </c>
      <c r="Q435" s="460">
        <f t="shared" si="5"/>
        <v>1.133</v>
      </c>
      <c r="R435" s="458">
        <v>8000</v>
      </c>
      <c r="S435" s="459">
        <f>ROUND(R435*Q435,2)</f>
        <v>9064</v>
      </c>
    </row>
    <row r="436" spans="2:19" s="411" customFormat="1" ht="13.5" hidden="1" outlineLevel="3">
      <c r="B436" s="402"/>
      <c r="C436" s="403"/>
      <c r="D436" s="404" t="s">
        <v>223</v>
      </c>
      <c r="E436" s="407" t="s">
        <v>34</v>
      </c>
      <c r="F436" s="481" t="s">
        <v>3254</v>
      </c>
      <c r="G436" s="403"/>
      <c r="H436" s="407" t="s">
        <v>34</v>
      </c>
      <c r="I436" s="408" t="s">
        <v>34</v>
      </c>
      <c r="J436" s="403"/>
      <c r="K436" s="410"/>
      <c r="L436" s="408" t="s">
        <v>34</v>
      </c>
      <c r="M436" s="409"/>
      <c r="N436" s="410"/>
      <c r="O436" s="408" t="s">
        <v>34</v>
      </c>
      <c r="P436" s="409"/>
      <c r="Q436" s="410" t="e">
        <f t="shared" si="5"/>
        <v>#VALUE!</v>
      </c>
      <c r="R436" s="408" t="s">
        <v>34</v>
      </c>
      <c r="S436" s="409"/>
    </row>
    <row r="437" spans="2:19" s="420" customFormat="1" ht="13.5" hidden="1" outlineLevel="3">
      <c r="B437" s="412"/>
      <c r="C437" s="413"/>
      <c r="D437" s="404" t="s">
        <v>223</v>
      </c>
      <c r="E437" s="462" t="s">
        <v>34</v>
      </c>
      <c r="F437" s="480" t="s">
        <v>3255</v>
      </c>
      <c r="G437" s="413"/>
      <c r="H437" s="416">
        <v>0.385</v>
      </c>
      <c r="I437" s="417" t="s">
        <v>34</v>
      </c>
      <c r="J437" s="413"/>
      <c r="K437" s="419"/>
      <c r="L437" s="417" t="s">
        <v>34</v>
      </c>
      <c r="M437" s="418"/>
      <c r="N437" s="419"/>
      <c r="O437" s="417" t="s">
        <v>34</v>
      </c>
      <c r="P437" s="418"/>
      <c r="Q437" s="419">
        <f t="shared" si="5"/>
        <v>0.385</v>
      </c>
      <c r="R437" s="417" t="s">
        <v>34</v>
      </c>
      <c r="S437" s="418"/>
    </row>
    <row r="438" spans="2:19" s="420" customFormat="1" ht="13.5" hidden="1" outlineLevel="3">
      <c r="B438" s="412"/>
      <c r="C438" s="413"/>
      <c r="D438" s="404" t="s">
        <v>223</v>
      </c>
      <c r="E438" s="462" t="s">
        <v>34</v>
      </c>
      <c r="F438" s="480" t="s">
        <v>3253</v>
      </c>
      <c r="G438" s="413"/>
      <c r="H438" s="416">
        <v>0.748</v>
      </c>
      <c r="I438" s="417" t="s">
        <v>34</v>
      </c>
      <c r="J438" s="413"/>
      <c r="K438" s="419"/>
      <c r="L438" s="417" t="s">
        <v>34</v>
      </c>
      <c r="M438" s="418"/>
      <c r="N438" s="419"/>
      <c r="O438" s="417" t="s">
        <v>34</v>
      </c>
      <c r="P438" s="418"/>
      <c r="Q438" s="419">
        <f t="shared" si="5"/>
        <v>0.748</v>
      </c>
      <c r="R438" s="417" t="s">
        <v>34</v>
      </c>
      <c r="S438" s="418"/>
    </row>
    <row r="439" spans="2:19" s="429" customFormat="1" ht="13.5" hidden="1" outlineLevel="3">
      <c r="B439" s="421"/>
      <c r="C439" s="422"/>
      <c r="D439" s="404" t="s">
        <v>223</v>
      </c>
      <c r="E439" s="464" t="s">
        <v>129</v>
      </c>
      <c r="F439" s="566" t="s">
        <v>227</v>
      </c>
      <c r="G439" s="422"/>
      <c r="H439" s="425">
        <v>1.133</v>
      </c>
      <c r="I439" s="426" t="s">
        <v>34</v>
      </c>
      <c r="J439" s="422"/>
      <c r="K439" s="428"/>
      <c r="L439" s="426" t="s">
        <v>34</v>
      </c>
      <c r="M439" s="427"/>
      <c r="N439" s="428"/>
      <c r="O439" s="426" t="s">
        <v>34</v>
      </c>
      <c r="P439" s="427"/>
      <c r="Q439" s="428">
        <f t="shared" si="5"/>
        <v>1.133</v>
      </c>
      <c r="R439" s="426" t="s">
        <v>34</v>
      </c>
      <c r="S439" s="427"/>
    </row>
    <row r="440" spans="2:19" s="320" customFormat="1" ht="22.5" customHeight="1" hidden="1" outlineLevel="2" collapsed="1">
      <c r="B440" s="321"/>
      <c r="C440" s="453" t="s">
        <v>638</v>
      </c>
      <c r="D440" s="453" t="s">
        <v>316</v>
      </c>
      <c r="E440" s="472" t="s">
        <v>696</v>
      </c>
      <c r="F440" s="570" t="s">
        <v>697</v>
      </c>
      <c r="G440" s="456" t="s">
        <v>292</v>
      </c>
      <c r="H440" s="457">
        <v>0.202</v>
      </c>
      <c r="I440" s="458">
        <v>24000</v>
      </c>
      <c r="J440" s="615">
        <f>ROUND(I440*H440,2)</f>
        <v>4848</v>
      </c>
      <c r="K440" s="460"/>
      <c r="L440" s="458">
        <v>24000</v>
      </c>
      <c r="M440" s="459">
        <f>ROUND(L440*K440,2)</f>
        <v>0</v>
      </c>
      <c r="N440" s="460"/>
      <c r="O440" s="458">
        <v>24000</v>
      </c>
      <c r="P440" s="459">
        <f>ROUND(O440*N440,2)</f>
        <v>0</v>
      </c>
      <c r="Q440" s="460">
        <f aca="true" t="shared" si="6" ref="Q440:Q503">H440+K440+N440</f>
        <v>0.202</v>
      </c>
      <c r="R440" s="458">
        <v>24000</v>
      </c>
      <c r="S440" s="459">
        <f>ROUND(R440*Q440,2)</f>
        <v>4848</v>
      </c>
    </row>
    <row r="441" spans="2:19" s="411" customFormat="1" ht="13.5" hidden="1" outlineLevel="3">
      <c r="B441" s="402"/>
      <c r="C441" s="403"/>
      <c r="D441" s="404" t="s">
        <v>223</v>
      </c>
      <c r="E441" s="407" t="s">
        <v>34</v>
      </c>
      <c r="F441" s="481" t="s">
        <v>698</v>
      </c>
      <c r="G441" s="403"/>
      <c r="H441" s="407" t="s">
        <v>34</v>
      </c>
      <c r="I441" s="408" t="s">
        <v>34</v>
      </c>
      <c r="J441" s="403"/>
      <c r="K441" s="410"/>
      <c r="L441" s="408" t="s">
        <v>34</v>
      </c>
      <c r="M441" s="409"/>
      <c r="N441" s="410"/>
      <c r="O441" s="408" t="s">
        <v>34</v>
      </c>
      <c r="P441" s="409"/>
      <c r="Q441" s="410" t="e">
        <f t="shared" si="6"/>
        <v>#VALUE!</v>
      </c>
      <c r="R441" s="408" t="s">
        <v>34</v>
      </c>
      <c r="S441" s="409"/>
    </row>
    <row r="442" spans="2:19" s="411" customFormat="1" ht="13.5" hidden="1" outlineLevel="3">
      <c r="B442" s="402"/>
      <c r="C442" s="403"/>
      <c r="D442" s="404" t="s">
        <v>223</v>
      </c>
      <c r="E442" s="407" t="s">
        <v>34</v>
      </c>
      <c r="F442" s="481" t="s">
        <v>699</v>
      </c>
      <c r="G442" s="403"/>
      <c r="H442" s="407" t="s">
        <v>34</v>
      </c>
      <c r="I442" s="408" t="s">
        <v>34</v>
      </c>
      <c r="J442" s="403"/>
      <c r="K442" s="410"/>
      <c r="L442" s="408" t="s">
        <v>34</v>
      </c>
      <c r="M442" s="409"/>
      <c r="N442" s="410"/>
      <c r="O442" s="408" t="s">
        <v>34</v>
      </c>
      <c r="P442" s="409"/>
      <c r="Q442" s="410" t="e">
        <f t="shared" si="6"/>
        <v>#VALUE!</v>
      </c>
      <c r="R442" s="408" t="s">
        <v>34</v>
      </c>
      <c r="S442" s="409"/>
    </row>
    <row r="443" spans="2:19" s="420" customFormat="1" ht="13.5" hidden="1" outlineLevel="3">
      <c r="B443" s="412"/>
      <c r="C443" s="413"/>
      <c r="D443" s="404" t="s">
        <v>223</v>
      </c>
      <c r="E443" s="462" t="s">
        <v>34</v>
      </c>
      <c r="F443" s="480" t="s">
        <v>3256</v>
      </c>
      <c r="G443" s="413"/>
      <c r="H443" s="416">
        <v>0.081</v>
      </c>
      <c r="I443" s="417" t="s">
        <v>34</v>
      </c>
      <c r="J443" s="413"/>
      <c r="K443" s="419"/>
      <c r="L443" s="417" t="s">
        <v>34</v>
      </c>
      <c r="M443" s="418"/>
      <c r="N443" s="419"/>
      <c r="O443" s="417" t="s">
        <v>34</v>
      </c>
      <c r="P443" s="418"/>
      <c r="Q443" s="419">
        <f t="shared" si="6"/>
        <v>0.081</v>
      </c>
      <c r="R443" s="417" t="s">
        <v>34</v>
      </c>
      <c r="S443" s="418"/>
    </row>
    <row r="444" spans="2:19" s="420" customFormat="1" ht="13.5" hidden="1" outlineLevel="3">
      <c r="B444" s="412"/>
      <c r="C444" s="413"/>
      <c r="D444" s="404" t="s">
        <v>223</v>
      </c>
      <c r="E444" s="462" t="s">
        <v>34</v>
      </c>
      <c r="F444" s="480" t="s">
        <v>3257</v>
      </c>
      <c r="G444" s="413"/>
      <c r="H444" s="416">
        <v>0.05</v>
      </c>
      <c r="I444" s="417" t="s">
        <v>34</v>
      </c>
      <c r="J444" s="413"/>
      <c r="K444" s="419"/>
      <c r="L444" s="417" t="s">
        <v>34</v>
      </c>
      <c r="M444" s="418"/>
      <c r="N444" s="419"/>
      <c r="O444" s="417" t="s">
        <v>34</v>
      </c>
      <c r="P444" s="418"/>
      <c r="Q444" s="419">
        <f t="shared" si="6"/>
        <v>0.05</v>
      </c>
      <c r="R444" s="417" t="s">
        <v>34</v>
      </c>
      <c r="S444" s="418"/>
    </row>
    <row r="445" spans="2:19" s="420" customFormat="1" ht="13.5" hidden="1" outlineLevel="3">
      <c r="B445" s="412"/>
      <c r="C445" s="413"/>
      <c r="D445" s="404" t="s">
        <v>223</v>
      </c>
      <c r="E445" s="462" t="s">
        <v>34</v>
      </c>
      <c r="F445" s="480" t="s">
        <v>3258</v>
      </c>
      <c r="G445" s="413"/>
      <c r="H445" s="416">
        <v>0.071</v>
      </c>
      <c r="I445" s="417" t="s">
        <v>34</v>
      </c>
      <c r="J445" s="413"/>
      <c r="K445" s="419"/>
      <c r="L445" s="417" t="s">
        <v>34</v>
      </c>
      <c r="M445" s="418"/>
      <c r="N445" s="419"/>
      <c r="O445" s="417" t="s">
        <v>34</v>
      </c>
      <c r="P445" s="418"/>
      <c r="Q445" s="419">
        <f t="shared" si="6"/>
        <v>0.071</v>
      </c>
      <c r="R445" s="417" t="s">
        <v>34</v>
      </c>
      <c r="S445" s="418"/>
    </row>
    <row r="446" spans="2:19" s="429" customFormat="1" ht="13.5" hidden="1" outlineLevel="3">
      <c r="B446" s="421"/>
      <c r="C446" s="422"/>
      <c r="D446" s="404" t="s">
        <v>223</v>
      </c>
      <c r="E446" s="464" t="s">
        <v>34</v>
      </c>
      <c r="F446" s="566" t="s">
        <v>227</v>
      </c>
      <c r="G446" s="422"/>
      <c r="H446" s="425">
        <v>0.202</v>
      </c>
      <c r="I446" s="426" t="s">
        <v>34</v>
      </c>
      <c r="J446" s="422"/>
      <c r="K446" s="428"/>
      <c r="L446" s="426" t="s">
        <v>34</v>
      </c>
      <c r="M446" s="427"/>
      <c r="N446" s="428"/>
      <c r="O446" s="426" t="s">
        <v>34</v>
      </c>
      <c r="P446" s="427"/>
      <c r="Q446" s="428">
        <f t="shared" si="6"/>
        <v>0.202</v>
      </c>
      <c r="R446" s="426" t="s">
        <v>34</v>
      </c>
      <c r="S446" s="427"/>
    </row>
    <row r="447" spans="2:19" s="320" customFormat="1" ht="22.5" customHeight="1" hidden="1" outlineLevel="2" collapsed="1">
      <c r="B447" s="321"/>
      <c r="C447" s="453" t="s">
        <v>641</v>
      </c>
      <c r="D447" s="453" t="s">
        <v>316</v>
      </c>
      <c r="E447" s="472" t="s">
        <v>705</v>
      </c>
      <c r="F447" s="570" t="s">
        <v>706</v>
      </c>
      <c r="G447" s="456" t="s">
        <v>292</v>
      </c>
      <c r="H447" s="457">
        <v>0.108</v>
      </c>
      <c r="I447" s="458">
        <v>8000</v>
      </c>
      <c r="J447" s="615">
        <f>ROUND(I447*H447,2)</f>
        <v>864</v>
      </c>
      <c r="K447" s="460"/>
      <c r="L447" s="458">
        <v>8000</v>
      </c>
      <c r="M447" s="459">
        <f>ROUND(L447*K447,2)</f>
        <v>0</v>
      </c>
      <c r="N447" s="460"/>
      <c r="O447" s="458">
        <v>8000</v>
      </c>
      <c r="P447" s="459">
        <f>ROUND(O447*N447,2)</f>
        <v>0</v>
      </c>
      <c r="Q447" s="460">
        <f t="shared" si="6"/>
        <v>0.108</v>
      </c>
      <c r="R447" s="458">
        <v>8000</v>
      </c>
      <c r="S447" s="459">
        <f>ROUND(R447*Q447,2)</f>
        <v>864</v>
      </c>
    </row>
    <row r="448" spans="2:19" s="411" customFormat="1" ht="13.5" hidden="1" outlineLevel="3">
      <c r="B448" s="402"/>
      <c r="C448" s="403"/>
      <c r="D448" s="404" t="s">
        <v>223</v>
      </c>
      <c r="E448" s="407" t="s">
        <v>34</v>
      </c>
      <c r="F448" s="481" t="s">
        <v>707</v>
      </c>
      <c r="G448" s="403"/>
      <c r="H448" s="407" t="s">
        <v>34</v>
      </c>
      <c r="I448" s="408" t="s">
        <v>34</v>
      </c>
      <c r="J448" s="403"/>
      <c r="K448" s="410"/>
      <c r="L448" s="408" t="s">
        <v>34</v>
      </c>
      <c r="M448" s="409"/>
      <c r="N448" s="410"/>
      <c r="O448" s="408" t="s">
        <v>34</v>
      </c>
      <c r="P448" s="409"/>
      <c r="Q448" s="410" t="e">
        <f t="shared" si="6"/>
        <v>#VALUE!</v>
      </c>
      <c r="R448" s="408" t="s">
        <v>34</v>
      </c>
      <c r="S448" s="409"/>
    </row>
    <row r="449" spans="2:19" s="411" customFormat="1" ht="13.5" hidden="1" outlineLevel="3">
      <c r="B449" s="402"/>
      <c r="C449" s="403"/>
      <c r="D449" s="404" t="s">
        <v>223</v>
      </c>
      <c r="E449" s="407" t="s">
        <v>34</v>
      </c>
      <c r="F449" s="481" t="s">
        <v>699</v>
      </c>
      <c r="G449" s="403"/>
      <c r="H449" s="407" t="s">
        <v>34</v>
      </c>
      <c r="I449" s="408" t="s">
        <v>34</v>
      </c>
      <c r="J449" s="403"/>
      <c r="K449" s="410"/>
      <c r="L449" s="408" t="s">
        <v>34</v>
      </c>
      <c r="M449" s="409"/>
      <c r="N449" s="410"/>
      <c r="O449" s="408" t="s">
        <v>34</v>
      </c>
      <c r="P449" s="409"/>
      <c r="Q449" s="410" t="e">
        <f t="shared" si="6"/>
        <v>#VALUE!</v>
      </c>
      <c r="R449" s="408" t="s">
        <v>34</v>
      </c>
      <c r="S449" s="409"/>
    </row>
    <row r="450" spans="2:19" s="420" customFormat="1" ht="13.5" hidden="1" outlineLevel="3">
      <c r="B450" s="412"/>
      <c r="C450" s="413"/>
      <c r="D450" s="404" t="s">
        <v>223</v>
      </c>
      <c r="E450" s="462" t="s">
        <v>34</v>
      </c>
      <c r="F450" s="480" t="s">
        <v>3259</v>
      </c>
      <c r="G450" s="413"/>
      <c r="H450" s="416">
        <v>0.012</v>
      </c>
      <c r="I450" s="417" t="s">
        <v>34</v>
      </c>
      <c r="J450" s="413"/>
      <c r="K450" s="419"/>
      <c r="L450" s="417" t="s">
        <v>34</v>
      </c>
      <c r="M450" s="418"/>
      <c r="N450" s="419"/>
      <c r="O450" s="417" t="s">
        <v>34</v>
      </c>
      <c r="P450" s="418"/>
      <c r="Q450" s="419">
        <f t="shared" si="6"/>
        <v>0.012</v>
      </c>
      <c r="R450" s="417" t="s">
        <v>34</v>
      </c>
      <c r="S450" s="418"/>
    </row>
    <row r="451" spans="2:19" s="420" customFormat="1" ht="13.5" hidden="1" outlineLevel="3">
      <c r="B451" s="412"/>
      <c r="C451" s="413"/>
      <c r="D451" s="404" t="s">
        <v>223</v>
      </c>
      <c r="E451" s="462" t="s">
        <v>34</v>
      </c>
      <c r="F451" s="480" t="s">
        <v>3260</v>
      </c>
      <c r="G451" s="413"/>
      <c r="H451" s="416">
        <v>0.043</v>
      </c>
      <c r="I451" s="417" t="s">
        <v>34</v>
      </c>
      <c r="J451" s="413"/>
      <c r="K451" s="419"/>
      <c r="L451" s="417" t="s">
        <v>34</v>
      </c>
      <c r="M451" s="418"/>
      <c r="N451" s="419"/>
      <c r="O451" s="417" t="s">
        <v>34</v>
      </c>
      <c r="P451" s="418"/>
      <c r="Q451" s="419">
        <f t="shared" si="6"/>
        <v>0.043</v>
      </c>
      <c r="R451" s="417" t="s">
        <v>34</v>
      </c>
      <c r="S451" s="418"/>
    </row>
    <row r="452" spans="2:19" s="420" customFormat="1" ht="13.5" hidden="1" outlineLevel="3">
      <c r="B452" s="412"/>
      <c r="C452" s="413"/>
      <c r="D452" s="404" t="s">
        <v>223</v>
      </c>
      <c r="E452" s="462" t="s">
        <v>34</v>
      </c>
      <c r="F452" s="480" t="s">
        <v>3261</v>
      </c>
      <c r="G452" s="413"/>
      <c r="H452" s="416">
        <v>0.053</v>
      </c>
      <c r="I452" s="417" t="s">
        <v>34</v>
      </c>
      <c r="J452" s="413"/>
      <c r="K452" s="419"/>
      <c r="L452" s="417" t="s">
        <v>34</v>
      </c>
      <c r="M452" s="418"/>
      <c r="N452" s="419"/>
      <c r="O452" s="417" t="s">
        <v>34</v>
      </c>
      <c r="P452" s="418"/>
      <c r="Q452" s="419">
        <f t="shared" si="6"/>
        <v>0.053</v>
      </c>
      <c r="R452" s="417" t="s">
        <v>34</v>
      </c>
      <c r="S452" s="418"/>
    </row>
    <row r="453" spans="2:19" s="429" customFormat="1" ht="13.5" hidden="1" outlineLevel="3">
      <c r="B453" s="421"/>
      <c r="C453" s="422"/>
      <c r="D453" s="404" t="s">
        <v>223</v>
      </c>
      <c r="E453" s="464" t="s">
        <v>130</v>
      </c>
      <c r="F453" s="566" t="s">
        <v>227</v>
      </c>
      <c r="G453" s="422"/>
      <c r="H453" s="425">
        <v>0.108</v>
      </c>
      <c r="I453" s="426" t="s">
        <v>34</v>
      </c>
      <c r="J453" s="422"/>
      <c r="K453" s="428"/>
      <c r="L453" s="426" t="s">
        <v>34</v>
      </c>
      <c r="M453" s="427"/>
      <c r="N453" s="428"/>
      <c r="O453" s="426" t="s">
        <v>34</v>
      </c>
      <c r="P453" s="427"/>
      <c r="Q453" s="428">
        <f t="shared" si="6"/>
        <v>0.108</v>
      </c>
      <c r="R453" s="426" t="s">
        <v>34</v>
      </c>
      <c r="S453" s="427"/>
    </row>
    <row r="454" spans="2:19" s="320" customFormat="1" ht="22.5" customHeight="1" hidden="1" outlineLevel="2" collapsed="1">
      <c r="B454" s="321"/>
      <c r="C454" s="394" t="s">
        <v>644</v>
      </c>
      <c r="D454" s="394" t="s">
        <v>218</v>
      </c>
      <c r="E454" s="461" t="s">
        <v>713</v>
      </c>
      <c r="F454" s="479" t="s">
        <v>714</v>
      </c>
      <c r="G454" s="397" t="s">
        <v>319</v>
      </c>
      <c r="H454" s="398">
        <v>1446.602</v>
      </c>
      <c r="I454" s="399">
        <v>20.9</v>
      </c>
      <c r="J454" s="613">
        <f>ROUND(I454*H454,2)</f>
        <v>30233.98</v>
      </c>
      <c r="K454" s="401"/>
      <c r="L454" s="399">
        <v>20.9</v>
      </c>
      <c r="M454" s="400">
        <f>ROUND(L454*K454,2)</f>
        <v>0</v>
      </c>
      <c r="N454" s="401"/>
      <c r="O454" s="399">
        <v>20.9</v>
      </c>
      <c r="P454" s="400">
        <f>ROUND(O454*N454,2)</f>
        <v>0</v>
      </c>
      <c r="Q454" s="401">
        <f t="shared" si="6"/>
        <v>1446.602</v>
      </c>
      <c r="R454" s="399">
        <v>20.9</v>
      </c>
      <c r="S454" s="400">
        <f>ROUND(R454*Q454,2)</f>
        <v>30233.98</v>
      </c>
    </row>
    <row r="455" spans="2:19" s="411" customFormat="1" ht="13.5" hidden="1" outlineLevel="3">
      <c r="B455" s="402"/>
      <c r="C455" s="403"/>
      <c r="D455" s="404" t="s">
        <v>223</v>
      </c>
      <c r="E455" s="407" t="s">
        <v>34</v>
      </c>
      <c r="F455" s="481" t="s">
        <v>715</v>
      </c>
      <c r="G455" s="403"/>
      <c r="H455" s="407" t="s">
        <v>34</v>
      </c>
      <c r="I455" s="408" t="s">
        <v>34</v>
      </c>
      <c r="J455" s="403"/>
      <c r="K455" s="410"/>
      <c r="L455" s="408" t="s">
        <v>34</v>
      </c>
      <c r="M455" s="409"/>
      <c r="N455" s="410"/>
      <c r="O455" s="408" t="s">
        <v>34</v>
      </c>
      <c r="P455" s="409"/>
      <c r="Q455" s="410" t="e">
        <f t="shared" si="6"/>
        <v>#VALUE!</v>
      </c>
      <c r="R455" s="408" t="s">
        <v>34</v>
      </c>
      <c r="S455" s="409"/>
    </row>
    <row r="456" spans="2:19" s="420" customFormat="1" ht="13.5" hidden="1" outlineLevel="3">
      <c r="B456" s="412"/>
      <c r="C456" s="413"/>
      <c r="D456" s="404" t="s">
        <v>223</v>
      </c>
      <c r="E456" s="462" t="s">
        <v>34</v>
      </c>
      <c r="F456" s="480" t="s">
        <v>716</v>
      </c>
      <c r="G456" s="413"/>
      <c r="H456" s="416">
        <v>241.748</v>
      </c>
      <c r="I456" s="417" t="s">
        <v>34</v>
      </c>
      <c r="J456" s="413"/>
      <c r="K456" s="419"/>
      <c r="L456" s="417" t="s">
        <v>34</v>
      </c>
      <c r="M456" s="418"/>
      <c r="N456" s="419"/>
      <c r="O456" s="417" t="s">
        <v>34</v>
      </c>
      <c r="P456" s="418"/>
      <c r="Q456" s="419">
        <f t="shared" si="6"/>
        <v>241.748</v>
      </c>
      <c r="R456" s="417" t="s">
        <v>34</v>
      </c>
      <c r="S456" s="418"/>
    </row>
    <row r="457" spans="2:19" s="420" customFormat="1" ht="13.5" hidden="1" outlineLevel="3">
      <c r="B457" s="412"/>
      <c r="C457" s="413"/>
      <c r="D457" s="404" t="s">
        <v>223</v>
      </c>
      <c r="E457" s="462" t="s">
        <v>34</v>
      </c>
      <c r="F457" s="480" t="s">
        <v>717</v>
      </c>
      <c r="G457" s="413"/>
      <c r="H457" s="416">
        <v>1100</v>
      </c>
      <c r="I457" s="417" t="s">
        <v>34</v>
      </c>
      <c r="J457" s="413"/>
      <c r="K457" s="419"/>
      <c r="L457" s="417" t="s">
        <v>34</v>
      </c>
      <c r="M457" s="418"/>
      <c r="N457" s="419"/>
      <c r="O457" s="417" t="s">
        <v>34</v>
      </c>
      <c r="P457" s="418"/>
      <c r="Q457" s="419">
        <f t="shared" si="6"/>
        <v>1100</v>
      </c>
      <c r="R457" s="417" t="s">
        <v>34</v>
      </c>
      <c r="S457" s="418"/>
    </row>
    <row r="458" spans="2:19" s="420" customFormat="1" ht="13.5" hidden="1" outlineLevel="3">
      <c r="B458" s="412"/>
      <c r="C458" s="413"/>
      <c r="D458" s="404" t="s">
        <v>223</v>
      </c>
      <c r="E458" s="462" t="s">
        <v>34</v>
      </c>
      <c r="F458" s="480" t="s">
        <v>718</v>
      </c>
      <c r="G458" s="413"/>
      <c r="H458" s="416">
        <v>104.854</v>
      </c>
      <c r="I458" s="417" t="s">
        <v>34</v>
      </c>
      <c r="J458" s="413"/>
      <c r="K458" s="419"/>
      <c r="L458" s="417" t="s">
        <v>34</v>
      </c>
      <c r="M458" s="418"/>
      <c r="N458" s="419"/>
      <c r="O458" s="417" t="s">
        <v>34</v>
      </c>
      <c r="P458" s="418"/>
      <c r="Q458" s="419">
        <f t="shared" si="6"/>
        <v>104.854</v>
      </c>
      <c r="R458" s="417" t="s">
        <v>34</v>
      </c>
      <c r="S458" s="418"/>
    </row>
    <row r="459" spans="2:19" s="429" customFormat="1" ht="13.5" hidden="1" outlineLevel="3">
      <c r="B459" s="421"/>
      <c r="C459" s="422"/>
      <c r="D459" s="404" t="s">
        <v>223</v>
      </c>
      <c r="E459" s="464" t="s">
        <v>34</v>
      </c>
      <c r="F459" s="566" t="s">
        <v>227</v>
      </c>
      <c r="G459" s="422"/>
      <c r="H459" s="425">
        <v>1446.602</v>
      </c>
      <c r="I459" s="426" t="s">
        <v>34</v>
      </c>
      <c r="J459" s="422"/>
      <c r="K459" s="428"/>
      <c r="L459" s="426" t="s">
        <v>34</v>
      </c>
      <c r="M459" s="427"/>
      <c r="N459" s="428"/>
      <c r="O459" s="426" t="s">
        <v>34</v>
      </c>
      <c r="P459" s="427"/>
      <c r="Q459" s="428">
        <f t="shared" si="6"/>
        <v>1446.602</v>
      </c>
      <c r="R459" s="426" t="s">
        <v>34</v>
      </c>
      <c r="S459" s="427"/>
    </row>
    <row r="460" spans="2:19" s="320" customFormat="1" ht="22.5" customHeight="1" hidden="1" outlineLevel="2" collapsed="1">
      <c r="B460" s="321"/>
      <c r="C460" s="394" t="s">
        <v>647</v>
      </c>
      <c r="D460" s="394" t="s">
        <v>218</v>
      </c>
      <c r="E460" s="461" t="s">
        <v>531</v>
      </c>
      <c r="F460" s="479" t="s">
        <v>532</v>
      </c>
      <c r="G460" s="397" t="s">
        <v>221</v>
      </c>
      <c r="H460" s="398">
        <v>86.177</v>
      </c>
      <c r="I460" s="399">
        <v>25.8</v>
      </c>
      <c r="J460" s="613">
        <f>ROUND(I460*H460,2)</f>
        <v>2223.37</v>
      </c>
      <c r="K460" s="401"/>
      <c r="L460" s="399">
        <v>25.8</v>
      </c>
      <c r="M460" s="400">
        <f>ROUND(L460*K460,2)</f>
        <v>0</v>
      </c>
      <c r="N460" s="401"/>
      <c r="O460" s="399">
        <v>25.8</v>
      </c>
      <c r="P460" s="400">
        <f>ROUND(O460*N460,2)</f>
        <v>0</v>
      </c>
      <c r="Q460" s="401">
        <f t="shared" si="6"/>
        <v>86.177</v>
      </c>
      <c r="R460" s="399">
        <v>25.8</v>
      </c>
      <c r="S460" s="400">
        <f>ROUND(R460*Q460,2)</f>
        <v>2223.37</v>
      </c>
    </row>
    <row r="461" spans="2:19" s="411" customFormat="1" ht="13.5" hidden="1" outlineLevel="3">
      <c r="B461" s="402"/>
      <c r="C461" s="403"/>
      <c r="D461" s="404" t="s">
        <v>223</v>
      </c>
      <c r="E461" s="407" t="s">
        <v>34</v>
      </c>
      <c r="F461" s="481" t="s">
        <v>3262</v>
      </c>
      <c r="G461" s="403"/>
      <c r="H461" s="407" t="s">
        <v>34</v>
      </c>
      <c r="I461" s="408" t="s">
        <v>34</v>
      </c>
      <c r="J461" s="403"/>
      <c r="K461" s="410"/>
      <c r="L461" s="408" t="s">
        <v>34</v>
      </c>
      <c r="M461" s="409"/>
      <c r="N461" s="410"/>
      <c r="O461" s="408" t="s">
        <v>34</v>
      </c>
      <c r="P461" s="409"/>
      <c r="Q461" s="410" t="e">
        <f t="shared" si="6"/>
        <v>#VALUE!</v>
      </c>
      <c r="R461" s="408" t="s">
        <v>34</v>
      </c>
      <c r="S461" s="409"/>
    </row>
    <row r="462" spans="2:19" s="420" customFormat="1" ht="13.5" hidden="1" outlineLevel="3">
      <c r="B462" s="412"/>
      <c r="C462" s="413"/>
      <c r="D462" s="404" t="s">
        <v>223</v>
      </c>
      <c r="E462" s="462" t="s">
        <v>34</v>
      </c>
      <c r="F462" s="480" t="s">
        <v>3263</v>
      </c>
      <c r="G462" s="413"/>
      <c r="H462" s="416">
        <v>86.177</v>
      </c>
      <c r="I462" s="417" t="s">
        <v>34</v>
      </c>
      <c r="J462" s="413"/>
      <c r="K462" s="419"/>
      <c r="L462" s="417" t="s">
        <v>34</v>
      </c>
      <c r="M462" s="418"/>
      <c r="N462" s="419"/>
      <c r="O462" s="417" t="s">
        <v>34</v>
      </c>
      <c r="P462" s="418"/>
      <c r="Q462" s="419">
        <f t="shared" si="6"/>
        <v>86.177</v>
      </c>
      <c r="R462" s="417" t="s">
        <v>34</v>
      </c>
      <c r="S462" s="418"/>
    </row>
    <row r="463" spans="2:19" s="320" customFormat="1" ht="22.5" customHeight="1" hidden="1" outlineLevel="2" collapsed="1">
      <c r="B463" s="321"/>
      <c r="C463" s="394" t="s">
        <v>654</v>
      </c>
      <c r="D463" s="394" t="s">
        <v>218</v>
      </c>
      <c r="E463" s="461" t="s">
        <v>535</v>
      </c>
      <c r="F463" s="479" t="s">
        <v>536</v>
      </c>
      <c r="G463" s="397" t="s">
        <v>221</v>
      </c>
      <c r="H463" s="398">
        <v>9.575</v>
      </c>
      <c r="I463" s="399">
        <v>51.6</v>
      </c>
      <c r="J463" s="613">
        <f>ROUND(I463*H463,2)</f>
        <v>494.07</v>
      </c>
      <c r="K463" s="401"/>
      <c r="L463" s="399">
        <v>51.6</v>
      </c>
      <c r="M463" s="400">
        <f>ROUND(L463*K463,2)</f>
        <v>0</v>
      </c>
      <c r="N463" s="401"/>
      <c r="O463" s="399">
        <v>51.6</v>
      </c>
      <c r="P463" s="400">
        <f>ROUND(O463*N463,2)</f>
        <v>0</v>
      </c>
      <c r="Q463" s="401">
        <f t="shared" si="6"/>
        <v>9.575</v>
      </c>
      <c r="R463" s="399">
        <v>51.6</v>
      </c>
      <c r="S463" s="400">
        <f>ROUND(R463*Q463,2)</f>
        <v>494.07</v>
      </c>
    </row>
    <row r="464" spans="2:19" s="420" customFormat="1" ht="13.5" hidden="1" outlineLevel="3">
      <c r="B464" s="412"/>
      <c r="C464" s="413"/>
      <c r="D464" s="404" t="s">
        <v>223</v>
      </c>
      <c r="E464" s="462" t="s">
        <v>34</v>
      </c>
      <c r="F464" s="480" t="s">
        <v>3264</v>
      </c>
      <c r="G464" s="413"/>
      <c r="H464" s="416">
        <v>9.575</v>
      </c>
      <c r="I464" s="417" t="s">
        <v>34</v>
      </c>
      <c r="J464" s="413"/>
      <c r="K464" s="419"/>
      <c r="L464" s="417" t="s">
        <v>34</v>
      </c>
      <c r="M464" s="418"/>
      <c r="N464" s="419"/>
      <c r="O464" s="417" t="s">
        <v>34</v>
      </c>
      <c r="P464" s="418"/>
      <c r="Q464" s="419">
        <f t="shared" si="6"/>
        <v>9.575</v>
      </c>
      <c r="R464" s="417" t="s">
        <v>34</v>
      </c>
      <c r="S464" s="418"/>
    </row>
    <row r="465" spans="2:19" s="320" customFormat="1" ht="22.5" customHeight="1" hidden="1" outlineLevel="2" collapsed="1">
      <c r="B465" s="321"/>
      <c r="C465" s="394" t="s">
        <v>657</v>
      </c>
      <c r="D465" s="394" t="s">
        <v>218</v>
      </c>
      <c r="E465" s="461" t="s">
        <v>3202</v>
      </c>
      <c r="F465" s="479" t="s">
        <v>3203</v>
      </c>
      <c r="G465" s="397" t="s">
        <v>221</v>
      </c>
      <c r="H465" s="398">
        <v>51.229</v>
      </c>
      <c r="I465" s="399">
        <v>56.8</v>
      </c>
      <c r="J465" s="613">
        <f>ROUND(I465*H465,2)</f>
        <v>2909.81</v>
      </c>
      <c r="K465" s="401"/>
      <c r="L465" s="399">
        <v>56.8</v>
      </c>
      <c r="M465" s="400">
        <f>ROUND(L465*K465,2)</f>
        <v>0</v>
      </c>
      <c r="N465" s="401"/>
      <c r="O465" s="399">
        <v>56.8</v>
      </c>
      <c r="P465" s="400">
        <f>ROUND(O465*N465,2)</f>
        <v>0</v>
      </c>
      <c r="Q465" s="401">
        <f t="shared" si="6"/>
        <v>51.229</v>
      </c>
      <c r="R465" s="399">
        <v>56.8</v>
      </c>
      <c r="S465" s="400">
        <f>ROUND(R465*Q465,2)</f>
        <v>2909.81</v>
      </c>
    </row>
    <row r="466" spans="2:19" s="411" customFormat="1" ht="13.5" hidden="1" outlineLevel="3">
      <c r="B466" s="402"/>
      <c r="C466" s="403"/>
      <c r="D466" s="404" t="s">
        <v>223</v>
      </c>
      <c r="E466" s="407" t="s">
        <v>34</v>
      </c>
      <c r="F466" s="481" t="s">
        <v>474</v>
      </c>
      <c r="G466" s="403"/>
      <c r="H466" s="407" t="s">
        <v>34</v>
      </c>
      <c r="I466" s="408" t="s">
        <v>34</v>
      </c>
      <c r="J466" s="403"/>
      <c r="K466" s="410"/>
      <c r="L466" s="408" t="s">
        <v>34</v>
      </c>
      <c r="M466" s="409"/>
      <c r="N466" s="410"/>
      <c r="O466" s="408" t="s">
        <v>34</v>
      </c>
      <c r="P466" s="409"/>
      <c r="Q466" s="410" t="e">
        <f t="shared" si="6"/>
        <v>#VALUE!</v>
      </c>
      <c r="R466" s="408" t="s">
        <v>34</v>
      </c>
      <c r="S466" s="409"/>
    </row>
    <row r="467" spans="2:19" s="420" customFormat="1" ht="13.5" hidden="1" outlineLevel="3">
      <c r="B467" s="412"/>
      <c r="C467" s="413"/>
      <c r="D467" s="404" t="s">
        <v>223</v>
      </c>
      <c r="E467" s="462" t="s">
        <v>34</v>
      </c>
      <c r="F467" s="480" t="s">
        <v>3265</v>
      </c>
      <c r="G467" s="413"/>
      <c r="H467" s="416">
        <v>51.229</v>
      </c>
      <c r="I467" s="417" t="s">
        <v>34</v>
      </c>
      <c r="J467" s="413"/>
      <c r="K467" s="419"/>
      <c r="L467" s="417" t="s">
        <v>34</v>
      </c>
      <c r="M467" s="418"/>
      <c r="N467" s="419"/>
      <c r="O467" s="417" t="s">
        <v>34</v>
      </c>
      <c r="P467" s="418"/>
      <c r="Q467" s="419">
        <f t="shared" si="6"/>
        <v>51.229</v>
      </c>
      <c r="R467" s="417" t="s">
        <v>34</v>
      </c>
      <c r="S467" s="418"/>
    </row>
    <row r="468" spans="2:19" s="320" customFormat="1" ht="22.5" customHeight="1" hidden="1" outlineLevel="2" collapsed="1">
      <c r="B468" s="321"/>
      <c r="C468" s="394" t="s">
        <v>664</v>
      </c>
      <c r="D468" s="394" t="s">
        <v>218</v>
      </c>
      <c r="E468" s="461" t="s">
        <v>327</v>
      </c>
      <c r="F468" s="479" t="s">
        <v>328</v>
      </c>
      <c r="G468" s="397" t="s">
        <v>221</v>
      </c>
      <c r="H468" s="398">
        <v>107.689</v>
      </c>
      <c r="I468" s="399">
        <v>181.1</v>
      </c>
      <c r="J468" s="613">
        <f>ROUND(I468*H468,2)</f>
        <v>19502.48</v>
      </c>
      <c r="K468" s="401"/>
      <c r="L468" s="399">
        <v>181.1</v>
      </c>
      <c r="M468" s="400">
        <f>ROUND(L468*K468,2)</f>
        <v>0</v>
      </c>
      <c r="N468" s="401"/>
      <c r="O468" s="399">
        <v>181.1</v>
      </c>
      <c r="P468" s="400">
        <f>ROUND(O468*N468,2)</f>
        <v>0</v>
      </c>
      <c r="Q468" s="401">
        <f t="shared" si="6"/>
        <v>107.689</v>
      </c>
      <c r="R468" s="399">
        <v>181.1</v>
      </c>
      <c r="S468" s="400">
        <f>ROUND(R468*Q468,2)</f>
        <v>19502.48</v>
      </c>
    </row>
    <row r="469" spans="2:19" s="411" customFormat="1" ht="13.5" hidden="1" outlineLevel="3">
      <c r="B469" s="402"/>
      <c r="C469" s="403"/>
      <c r="D469" s="404" t="s">
        <v>223</v>
      </c>
      <c r="E469" s="407" t="s">
        <v>34</v>
      </c>
      <c r="F469" s="481" t="s">
        <v>3266</v>
      </c>
      <c r="G469" s="403"/>
      <c r="H469" s="407" t="s">
        <v>34</v>
      </c>
      <c r="I469" s="408" t="s">
        <v>34</v>
      </c>
      <c r="J469" s="403"/>
      <c r="K469" s="410"/>
      <c r="L469" s="408" t="s">
        <v>34</v>
      </c>
      <c r="M469" s="409"/>
      <c r="N469" s="410"/>
      <c r="O469" s="408" t="s">
        <v>34</v>
      </c>
      <c r="P469" s="409"/>
      <c r="Q469" s="410" t="e">
        <f t="shared" si="6"/>
        <v>#VALUE!</v>
      </c>
      <c r="R469" s="408" t="s">
        <v>34</v>
      </c>
      <c r="S469" s="409"/>
    </row>
    <row r="470" spans="2:19" s="420" customFormat="1" ht="13.5" hidden="1" outlineLevel="3">
      <c r="B470" s="412"/>
      <c r="C470" s="413"/>
      <c r="D470" s="404" t="s">
        <v>223</v>
      </c>
      <c r="E470" s="462" t="s">
        <v>34</v>
      </c>
      <c r="F470" s="480" t="s">
        <v>2589</v>
      </c>
      <c r="G470" s="413"/>
      <c r="H470" s="416">
        <v>174.094</v>
      </c>
      <c r="I470" s="417" t="s">
        <v>34</v>
      </c>
      <c r="J470" s="413"/>
      <c r="K470" s="419"/>
      <c r="L470" s="417" t="s">
        <v>34</v>
      </c>
      <c r="M470" s="418"/>
      <c r="N470" s="419"/>
      <c r="O470" s="417" t="s">
        <v>34</v>
      </c>
      <c r="P470" s="418"/>
      <c r="Q470" s="419">
        <f t="shared" si="6"/>
        <v>174.094</v>
      </c>
      <c r="R470" s="417" t="s">
        <v>34</v>
      </c>
      <c r="S470" s="418"/>
    </row>
    <row r="471" spans="2:19" s="420" customFormat="1" ht="13.5" hidden="1" outlineLevel="3">
      <c r="B471" s="412"/>
      <c r="C471" s="413"/>
      <c r="D471" s="404" t="s">
        <v>223</v>
      </c>
      <c r="E471" s="462" t="s">
        <v>34</v>
      </c>
      <c r="F471" s="480" t="s">
        <v>2590</v>
      </c>
      <c r="G471" s="413"/>
      <c r="H471" s="416">
        <v>3.939</v>
      </c>
      <c r="I471" s="417" t="s">
        <v>34</v>
      </c>
      <c r="J471" s="413"/>
      <c r="K471" s="419"/>
      <c r="L471" s="417" t="s">
        <v>34</v>
      </c>
      <c r="M471" s="418"/>
      <c r="N471" s="419"/>
      <c r="O471" s="417" t="s">
        <v>34</v>
      </c>
      <c r="P471" s="418"/>
      <c r="Q471" s="419">
        <f t="shared" si="6"/>
        <v>3.939</v>
      </c>
      <c r="R471" s="417" t="s">
        <v>34</v>
      </c>
      <c r="S471" s="418"/>
    </row>
    <row r="472" spans="2:19" s="411" customFormat="1" ht="13.5" hidden="1" outlineLevel="3">
      <c r="B472" s="402"/>
      <c r="C472" s="403"/>
      <c r="D472" s="404" t="s">
        <v>223</v>
      </c>
      <c r="E472" s="407" t="s">
        <v>34</v>
      </c>
      <c r="F472" s="481" t="s">
        <v>3267</v>
      </c>
      <c r="G472" s="403"/>
      <c r="H472" s="407" t="s">
        <v>34</v>
      </c>
      <c r="I472" s="408" t="s">
        <v>34</v>
      </c>
      <c r="J472" s="403"/>
      <c r="K472" s="410"/>
      <c r="L472" s="408" t="s">
        <v>34</v>
      </c>
      <c r="M472" s="409"/>
      <c r="N472" s="410"/>
      <c r="O472" s="408" t="s">
        <v>34</v>
      </c>
      <c r="P472" s="409"/>
      <c r="Q472" s="410" t="e">
        <f t="shared" si="6"/>
        <v>#VALUE!</v>
      </c>
      <c r="R472" s="408" t="s">
        <v>34</v>
      </c>
      <c r="S472" s="409"/>
    </row>
    <row r="473" spans="2:19" s="420" customFormat="1" ht="13.5" hidden="1" outlineLevel="3">
      <c r="B473" s="412"/>
      <c r="C473" s="413"/>
      <c r="D473" s="404" t="s">
        <v>223</v>
      </c>
      <c r="E473" s="462" t="s">
        <v>34</v>
      </c>
      <c r="F473" s="480" t="s">
        <v>3268</v>
      </c>
      <c r="G473" s="413"/>
      <c r="H473" s="416">
        <v>-51.229</v>
      </c>
      <c r="I473" s="417" t="s">
        <v>34</v>
      </c>
      <c r="J473" s="413"/>
      <c r="K473" s="419"/>
      <c r="L473" s="417" t="s">
        <v>34</v>
      </c>
      <c r="M473" s="418"/>
      <c r="N473" s="419"/>
      <c r="O473" s="417" t="s">
        <v>34</v>
      </c>
      <c r="P473" s="418"/>
      <c r="Q473" s="419">
        <f t="shared" si="6"/>
        <v>-51.229</v>
      </c>
      <c r="R473" s="417" t="s">
        <v>34</v>
      </c>
      <c r="S473" s="418"/>
    </row>
    <row r="474" spans="2:19" s="411" customFormat="1" ht="13.5" hidden="1" outlineLevel="3">
      <c r="B474" s="402"/>
      <c r="C474" s="403"/>
      <c r="D474" s="404" t="s">
        <v>223</v>
      </c>
      <c r="E474" s="407" t="s">
        <v>34</v>
      </c>
      <c r="F474" s="481" t="s">
        <v>3269</v>
      </c>
      <c r="G474" s="403"/>
      <c r="H474" s="407" t="s">
        <v>34</v>
      </c>
      <c r="I474" s="408" t="s">
        <v>34</v>
      </c>
      <c r="J474" s="403"/>
      <c r="K474" s="410"/>
      <c r="L474" s="408" t="s">
        <v>34</v>
      </c>
      <c r="M474" s="409"/>
      <c r="N474" s="410"/>
      <c r="O474" s="408" t="s">
        <v>34</v>
      </c>
      <c r="P474" s="409"/>
      <c r="Q474" s="410" t="e">
        <f t="shared" si="6"/>
        <v>#VALUE!</v>
      </c>
      <c r="R474" s="408" t="s">
        <v>34</v>
      </c>
      <c r="S474" s="409"/>
    </row>
    <row r="475" spans="2:19" s="420" customFormat="1" ht="13.5" hidden="1" outlineLevel="3">
      <c r="B475" s="412"/>
      <c r="C475" s="413"/>
      <c r="D475" s="404" t="s">
        <v>223</v>
      </c>
      <c r="E475" s="462" t="s">
        <v>34</v>
      </c>
      <c r="F475" s="480" t="s">
        <v>3270</v>
      </c>
      <c r="G475" s="413"/>
      <c r="H475" s="416">
        <v>-159.978</v>
      </c>
      <c r="I475" s="417" t="s">
        <v>34</v>
      </c>
      <c r="J475" s="413"/>
      <c r="K475" s="419"/>
      <c r="L475" s="417" t="s">
        <v>34</v>
      </c>
      <c r="M475" s="418"/>
      <c r="N475" s="419"/>
      <c r="O475" s="417" t="s">
        <v>34</v>
      </c>
      <c r="P475" s="418"/>
      <c r="Q475" s="419">
        <f t="shared" si="6"/>
        <v>-159.978</v>
      </c>
      <c r="R475" s="417" t="s">
        <v>34</v>
      </c>
      <c r="S475" s="418"/>
    </row>
    <row r="476" spans="2:19" s="420" customFormat="1" ht="13.5" hidden="1" outlineLevel="3">
      <c r="B476" s="412"/>
      <c r="C476" s="413"/>
      <c r="D476" s="404" t="s">
        <v>223</v>
      </c>
      <c r="E476" s="462" t="s">
        <v>34</v>
      </c>
      <c r="F476" s="480" t="s">
        <v>3271</v>
      </c>
      <c r="G476" s="413"/>
      <c r="H476" s="416">
        <v>152.828</v>
      </c>
      <c r="I476" s="417" t="s">
        <v>34</v>
      </c>
      <c r="J476" s="413"/>
      <c r="K476" s="419"/>
      <c r="L476" s="417" t="s">
        <v>34</v>
      </c>
      <c r="M476" s="418"/>
      <c r="N476" s="419"/>
      <c r="O476" s="417" t="s">
        <v>34</v>
      </c>
      <c r="P476" s="418"/>
      <c r="Q476" s="419">
        <f t="shared" si="6"/>
        <v>152.828</v>
      </c>
      <c r="R476" s="417" t="s">
        <v>34</v>
      </c>
      <c r="S476" s="418"/>
    </row>
    <row r="477" spans="2:19" s="429" customFormat="1" ht="13.5" hidden="1" outlineLevel="3">
      <c r="B477" s="421"/>
      <c r="C477" s="422"/>
      <c r="D477" s="404" t="s">
        <v>223</v>
      </c>
      <c r="E477" s="464" t="s">
        <v>2499</v>
      </c>
      <c r="F477" s="566" t="s">
        <v>227</v>
      </c>
      <c r="G477" s="422"/>
      <c r="H477" s="425">
        <v>119.654</v>
      </c>
      <c r="I477" s="426" t="s">
        <v>34</v>
      </c>
      <c r="J477" s="422"/>
      <c r="K477" s="428"/>
      <c r="L477" s="426" t="s">
        <v>34</v>
      </c>
      <c r="M477" s="427"/>
      <c r="N477" s="428"/>
      <c r="O477" s="426" t="s">
        <v>34</v>
      </c>
      <c r="P477" s="427"/>
      <c r="Q477" s="428">
        <f t="shared" si="6"/>
        <v>119.654</v>
      </c>
      <c r="R477" s="426" t="s">
        <v>34</v>
      </c>
      <c r="S477" s="427"/>
    </row>
    <row r="478" spans="2:19" s="420" customFormat="1" ht="13.5" hidden="1" outlineLevel="3">
      <c r="B478" s="412"/>
      <c r="C478" s="413"/>
      <c r="D478" s="404" t="s">
        <v>223</v>
      </c>
      <c r="E478" s="462" t="s">
        <v>34</v>
      </c>
      <c r="F478" s="480" t="s">
        <v>3272</v>
      </c>
      <c r="G478" s="413"/>
      <c r="H478" s="416">
        <v>107.689</v>
      </c>
      <c r="I478" s="417" t="s">
        <v>34</v>
      </c>
      <c r="J478" s="413"/>
      <c r="K478" s="419"/>
      <c r="L478" s="417" t="s">
        <v>34</v>
      </c>
      <c r="M478" s="418"/>
      <c r="N478" s="419"/>
      <c r="O478" s="417" t="s">
        <v>34</v>
      </c>
      <c r="P478" s="418"/>
      <c r="Q478" s="419">
        <f t="shared" si="6"/>
        <v>107.689</v>
      </c>
      <c r="R478" s="417" t="s">
        <v>34</v>
      </c>
      <c r="S478" s="418"/>
    </row>
    <row r="479" spans="2:19" s="320" customFormat="1" ht="31.5" customHeight="1" hidden="1" outlineLevel="2" collapsed="1">
      <c r="B479" s="321"/>
      <c r="C479" s="394" t="s">
        <v>674</v>
      </c>
      <c r="D479" s="394" t="s">
        <v>218</v>
      </c>
      <c r="E479" s="461" t="s">
        <v>330</v>
      </c>
      <c r="F479" s="479" t="s">
        <v>331</v>
      </c>
      <c r="G479" s="397" t="s">
        <v>221</v>
      </c>
      <c r="H479" s="398">
        <v>1399.957</v>
      </c>
      <c r="I479" s="399">
        <v>6.2</v>
      </c>
      <c r="J479" s="613">
        <f>ROUND(I479*H479,2)</f>
        <v>8679.73</v>
      </c>
      <c r="K479" s="401"/>
      <c r="L479" s="399">
        <v>6.2</v>
      </c>
      <c r="M479" s="400">
        <f>ROUND(L479*K479,2)</f>
        <v>0</v>
      </c>
      <c r="N479" s="401"/>
      <c r="O479" s="399">
        <v>6.2</v>
      </c>
      <c r="P479" s="400">
        <f>ROUND(O479*N479,2)</f>
        <v>0</v>
      </c>
      <c r="Q479" s="401">
        <f t="shared" si="6"/>
        <v>1399.957</v>
      </c>
      <c r="R479" s="399">
        <v>6.2</v>
      </c>
      <c r="S479" s="400">
        <f>ROUND(R479*Q479,2)</f>
        <v>8679.73</v>
      </c>
    </row>
    <row r="480" spans="2:19" s="420" customFormat="1" ht="13.5" hidden="1" outlineLevel="3">
      <c r="B480" s="412"/>
      <c r="C480" s="413"/>
      <c r="D480" s="404" t="s">
        <v>223</v>
      </c>
      <c r="E480" s="413"/>
      <c r="F480" s="480" t="s">
        <v>3273</v>
      </c>
      <c r="G480" s="413"/>
      <c r="H480" s="416">
        <v>1399.957</v>
      </c>
      <c r="I480" s="417" t="s">
        <v>34</v>
      </c>
      <c r="J480" s="413"/>
      <c r="K480" s="419"/>
      <c r="L480" s="417" t="s">
        <v>34</v>
      </c>
      <c r="M480" s="418"/>
      <c r="N480" s="419"/>
      <c r="O480" s="417" t="s">
        <v>34</v>
      </c>
      <c r="P480" s="418"/>
      <c r="Q480" s="419">
        <f t="shared" si="6"/>
        <v>1399.957</v>
      </c>
      <c r="R480" s="417" t="s">
        <v>34</v>
      </c>
      <c r="S480" s="418"/>
    </row>
    <row r="481" spans="2:19" s="320" customFormat="1" ht="22.5" customHeight="1" hidden="1" outlineLevel="2" collapsed="1">
      <c r="B481" s="321"/>
      <c r="C481" s="394" t="s">
        <v>679</v>
      </c>
      <c r="D481" s="394" t="s">
        <v>218</v>
      </c>
      <c r="E481" s="461" t="s">
        <v>351</v>
      </c>
      <c r="F481" s="479" t="s">
        <v>352</v>
      </c>
      <c r="G481" s="397" t="s">
        <v>221</v>
      </c>
      <c r="H481" s="398">
        <v>11.965</v>
      </c>
      <c r="I481" s="399">
        <v>181.1</v>
      </c>
      <c r="J481" s="613">
        <f>ROUND(I481*H481,2)</f>
        <v>2166.86</v>
      </c>
      <c r="K481" s="401"/>
      <c r="L481" s="399">
        <v>181.1</v>
      </c>
      <c r="M481" s="400">
        <f>ROUND(L481*K481,2)</f>
        <v>0</v>
      </c>
      <c r="N481" s="401"/>
      <c r="O481" s="399">
        <v>181.1</v>
      </c>
      <c r="P481" s="400">
        <f>ROUND(O481*N481,2)</f>
        <v>0</v>
      </c>
      <c r="Q481" s="401">
        <f t="shared" si="6"/>
        <v>11.965</v>
      </c>
      <c r="R481" s="399">
        <v>181.1</v>
      </c>
      <c r="S481" s="400">
        <f>ROUND(R481*Q481,2)</f>
        <v>2166.86</v>
      </c>
    </row>
    <row r="482" spans="2:19" s="420" customFormat="1" ht="13.5" hidden="1" outlineLevel="3">
      <c r="B482" s="412"/>
      <c r="C482" s="413"/>
      <c r="D482" s="404" t="s">
        <v>223</v>
      </c>
      <c r="E482" s="462" t="s">
        <v>34</v>
      </c>
      <c r="F482" s="480" t="s">
        <v>3274</v>
      </c>
      <c r="G482" s="413"/>
      <c r="H482" s="416">
        <v>11.965</v>
      </c>
      <c r="I482" s="417" t="s">
        <v>34</v>
      </c>
      <c r="J482" s="413"/>
      <c r="K482" s="419"/>
      <c r="L482" s="417" t="s">
        <v>34</v>
      </c>
      <c r="M482" s="418"/>
      <c r="N482" s="419"/>
      <c r="O482" s="417" t="s">
        <v>34</v>
      </c>
      <c r="P482" s="418"/>
      <c r="Q482" s="419">
        <f t="shared" si="6"/>
        <v>11.965</v>
      </c>
      <c r="R482" s="417" t="s">
        <v>34</v>
      </c>
      <c r="S482" s="418"/>
    </row>
    <row r="483" spans="2:19" s="320" customFormat="1" ht="31.5" customHeight="1" hidden="1" outlineLevel="2" collapsed="1">
      <c r="B483" s="321"/>
      <c r="C483" s="394" t="s">
        <v>683</v>
      </c>
      <c r="D483" s="394" t="s">
        <v>218</v>
      </c>
      <c r="E483" s="461" t="s">
        <v>354</v>
      </c>
      <c r="F483" s="479" t="s">
        <v>355</v>
      </c>
      <c r="G483" s="397" t="s">
        <v>221</v>
      </c>
      <c r="H483" s="398">
        <v>155.545</v>
      </c>
      <c r="I483" s="399">
        <v>6.2</v>
      </c>
      <c r="J483" s="613">
        <f>ROUND(I483*H483,2)</f>
        <v>964.38</v>
      </c>
      <c r="K483" s="401"/>
      <c r="L483" s="399">
        <v>6.2</v>
      </c>
      <c r="M483" s="400">
        <f>ROUND(L483*K483,2)</f>
        <v>0</v>
      </c>
      <c r="N483" s="401"/>
      <c r="O483" s="399">
        <v>6.2</v>
      </c>
      <c r="P483" s="400">
        <f>ROUND(O483*N483,2)</f>
        <v>0</v>
      </c>
      <c r="Q483" s="401">
        <f t="shared" si="6"/>
        <v>155.545</v>
      </c>
      <c r="R483" s="399">
        <v>6.2</v>
      </c>
      <c r="S483" s="400">
        <f>ROUND(R483*Q483,2)</f>
        <v>964.38</v>
      </c>
    </row>
    <row r="484" spans="2:19" s="420" customFormat="1" ht="13.5" hidden="1" outlineLevel="3">
      <c r="B484" s="412"/>
      <c r="C484" s="413"/>
      <c r="D484" s="404" t="s">
        <v>223</v>
      </c>
      <c r="E484" s="413"/>
      <c r="F484" s="480" t="s">
        <v>3275</v>
      </c>
      <c r="G484" s="413"/>
      <c r="H484" s="416">
        <v>155.545</v>
      </c>
      <c r="I484" s="417" t="s">
        <v>34</v>
      </c>
      <c r="J484" s="413"/>
      <c r="K484" s="419"/>
      <c r="L484" s="417" t="s">
        <v>34</v>
      </c>
      <c r="M484" s="418"/>
      <c r="N484" s="419"/>
      <c r="O484" s="417" t="s">
        <v>34</v>
      </c>
      <c r="P484" s="418"/>
      <c r="Q484" s="419">
        <f t="shared" si="6"/>
        <v>155.545</v>
      </c>
      <c r="R484" s="417" t="s">
        <v>34</v>
      </c>
      <c r="S484" s="418"/>
    </row>
    <row r="485" spans="2:19" s="320" customFormat="1" ht="22.5" customHeight="1" hidden="1" outlineLevel="2" collapsed="1">
      <c r="B485" s="321"/>
      <c r="C485" s="394" t="s">
        <v>31</v>
      </c>
      <c r="D485" s="394" t="s">
        <v>218</v>
      </c>
      <c r="E485" s="461" t="s">
        <v>333</v>
      </c>
      <c r="F485" s="479" t="s">
        <v>334</v>
      </c>
      <c r="G485" s="397" t="s">
        <v>221</v>
      </c>
      <c r="H485" s="398">
        <v>119.654</v>
      </c>
      <c r="I485" s="399">
        <v>167.2</v>
      </c>
      <c r="J485" s="613">
        <f>ROUND(I485*H485,2)</f>
        <v>20006.15</v>
      </c>
      <c r="K485" s="401"/>
      <c r="L485" s="399">
        <v>167.2</v>
      </c>
      <c r="M485" s="400">
        <f>ROUND(L485*K485,2)</f>
        <v>0</v>
      </c>
      <c r="N485" s="401"/>
      <c r="O485" s="399">
        <v>167.2</v>
      </c>
      <c r="P485" s="400">
        <f>ROUND(O485*N485,2)</f>
        <v>0</v>
      </c>
      <c r="Q485" s="401">
        <f t="shared" si="6"/>
        <v>119.654</v>
      </c>
      <c r="R485" s="399">
        <v>167.2</v>
      </c>
      <c r="S485" s="400">
        <f>ROUND(R485*Q485,2)</f>
        <v>20006.15</v>
      </c>
    </row>
    <row r="486" spans="2:19" s="420" customFormat="1" ht="13.5" hidden="1" outlineLevel="3">
      <c r="B486" s="412"/>
      <c r="C486" s="413"/>
      <c r="D486" s="404" t="s">
        <v>223</v>
      </c>
      <c r="E486" s="462" t="s">
        <v>34</v>
      </c>
      <c r="F486" s="480" t="s">
        <v>2499</v>
      </c>
      <c r="G486" s="413"/>
      <c r="H486" s="416">
        <v>119.654</v>
      </c>
      <c r="I486" s="417" t="s">
        <v>34</v>
      </c>
      <c r="J486" s="413"/>
      <c r="K486" s="419"/>
      <c r="L486" s="417" t="s">
        <v>34</v>
      </c>
      <c r="M486" s="418"/>
      <c r="N486" s="419"/>
      <c r="O486" s="417" t="s">
        <v>34</v>
      </c>
      <c r="P486" s="418"/>
      <c r="Q486" s="419">
        <f t="shared" si="6"/>
        <v>119.654</v>
      </c>
      <c r="R486" s="417" t="s">
        <v>34</v>
      </c>
      <c r="S486" s="418"/>
    </row>
    <row r="487" spans="2:19" s="320" customFormat="1" ht="22.5" customHeight="1" hidden="1" outlineLevel="2" collapsed="1">
      <c r="B487" s="321"/>
      <c r="C487" s="394" t="s">
        <v>695</v>
      </c>
      <c r="D487" s="394" t="s">
        <v>218</v>
      </c>
      <c r="E487" s="461" t="s">
        <v>275</v>
      </c>
      <c r="F487" s="479" t="s">
        <v>276</v>
      </c>
      <c r="G487" s="397" t="s">
        <v>221</v>
      </c>
      <c r="H487" s="398">
        <v>77.57</v>
      </c>
      <c r="I487" s="399">
        <v>75.2</v>
      </c>
      <c r="J487" s="613">
        <f>ROUND(I487*H487,2)</f>
        <v>5833.26</v>
      </c>
      <c r="K487" s="401"/>
      <c r="L487" s="399">
        <v>75.2</v>
      </c>
      <c r="M487" s="400">
        <f>ROUND(L487*K487,2)</f>
        <v>0</v>
      </c>
      <c r="N487" s="401"/>
      <c r="O487" s="399">
        <v>75.2</v>
      </c>
      <c r="P487" s="400">
        <f>ROUND(O487*N487,2)</f>
        <v>0</v>
      </c>
      <c r="Q487" s="401">
        <f t="shared" si="6"/>
        <v>77.57</v>
      </c>
      <c r="R487" s="399">
        <v>75.2</v>
      </c>
      <c r="S487" s="400">
        <f>ROUND(R487*Q487,2)</f>
        <v>5833.26</v>
      </c>
    </row>
    <row r="488" spans="2:19" s="411" customFormat="1" ht="13.5" hidden="1" outlineLevel="3">
      <c r="B488" s="402"/>
      <c r="C488" s="403"/>
      <c r="D488" s="404" t="s">
        <v>223</v>
      </c>
      <c r="E488" s="407" t="s">
        <v>34</v>
      </c>
      <c r="F488" s="481" t="s">
        <v>746</v>
      </c>
      <c r="G488" s="403"/>
      <c r="H488" s="407" t="s">
        <v>34</v>
      </c>
      <c r="I488" s="408" t="s">
        <v>34</v>
      </c>
      <c r="J488" s="403"/>
      <c r="K488" s="410"/>
      <c r="L488" s="408" t="s">
        <v>34</v>
      </c>
      <c r="M488" s="409"/>
      <c r="N488" s="410"/>
      <c r="O488" s="408" t="s">
        <v>34</v>
      </c>
      <c r="P488" s="409"/>
      <c r="Q488" s="410" t="e">
        <f t="shared" si="6"/>
        <v>#VALUE!</v>
      </c>
      <c r="R488" s="408" t="s">
        <v>34</v>
      </c>
      <c r="S488" s="409"/>
    </row>
    <row r="489" spans="2:19" s="411" customFormat="1" ht="13.5" hidden="1" outlineLevel="3">
      <c r="B489" s="402"/>
      <c r="C489" s="403"/>
      <c r="D489" s="404" t="s">
        <v>223</v>
      </c>
      <c r="E489" s="407" t="s">
        <v>34</v>
      </c>
      <c r="F489" s="481" t="s">
        <v>747</v>
      </c>
      <c r="G489" s="403"/>
      <c r="H489" s="407" t="s">
        <v>34</v>
      </c>
      <c r="I489" s="408" t="s">
        <v>34</v>
      </c>
      <c r="J489" s="403"/>
      <c r="K489" s="410"/>
      <c r="L489" s="408" t="s">
        <v>34</v>
      </c>
      <c r="M489" s="409"/>
      <c r="N489" s="410"/>
      <c r="O489" s="408" t="s">
        <v>34</v>
      </c>
      <c r="P489" s="409"/>
      <c r="Q489" s="410" t="e">
        <f t="shared" si="6"/>
        <v>#VALUE!</v>
      </c>
      <c r="R489" s="408" t="s">
        <v>34</v>
      </c>
      <c r="S489" s="409"/>
    </row>
    <row r="490" spans="2:19" s="420" customFormat="1" ht="13.5" hidden="1" outlineLevel="3">
      <c r="B490" s="412"/>
      <c r="C490" s="413"/>
      <c r="D490" s="404" t="s">
        <v>223</v>
      </c>
      <c r="E490" s="462" t="s">
        <v>34</v>
      </c>
      <c r="F490" s="480" t="s">
        <v>2509</v>
      </c>
      <c r="G490" s="413"/>
      <c r="H490" s="416">
        <v>228.591</v>
      </c>
      <c r="I490" s="417" t="s">
        <v>34</v>
      </c>
      <c r="J490" s="413"/>
      <c r="K490" s="419"/>
      <c r="L490" s="417" t="s">
        <v>34</v>
      </c>
      <c r="M490" s="418"/>
      <c r="N490" s="419"/>
      <c r="O490" s="417" t="s">
        <v>34</v>
      </c>
      <c r="P490" s="418"/>
      <c r="Q490" s="419">
        <f t="shared" si="6"/>
        <v>228.591</v>
      </c>
      <c r="R490" s="417" t="s">
        <v>34</v>
      </c>
      <c r="S490" s="418"/>
    </row>
    <row r="491" spans="2:19" s="411" customFormat="1" ht="13.5" hidden="1" outlineLevel="3">
      <c r="B491" s="402"/>
      <c r="C491" s="403"/>
      <c r="D491" s="404" t="s">
        <v>223</v>
      </c>
      <c r="E491" s="407" t="s">
        <v>34</v>
      </c>
      <c r="F491" s="481" t="s">
        <v>749</v>
      </c>
      <c r="G491" s="403"/>
      <c r="H491" s="407" t="s">
        <v>34</v>
      </c>
      <c r="I491" s="408" t="s">
        <v>34</v>
      </c>
      <c r="J491" s="403"/>
      <c r="K491" s="410"/>
      <c r="L491" s="408" t="s">
        <v>34</v>
      </c>
      <c r="M491" s="409"/>
      <c r="N491" s="410"/>
      <c r="O491" s="408" t="s">
        <v>34</v>
      </c>
      <c r="P491" s="409"/>
      <c r="Q491" s="410" t="e">
        <f t="shared" si="6"/>
        <v>#VALUE!</v>
      </c>
      <c r="R491" s="408" t="s">
        <v>34</v>
      </c>
      <c r="S491" s="409"/>
    </row>
    <row r="492" spans="2:19" s="411" customFormat="1" ht="13.5" hidden="1" outlineLevel="3">
      <c r="B492" s="402"/>
      <c r="C492" s="403"/>
      <c r="D492" s="404" t="s">
        <v>223</v>
      </c>
      <c r="E492" s="407" t="s">
        <v>34</v>
      </c>
      <c r="F492" s="481" t="s">
        <v>750</v>
      </c>
      <c r="G492" s="403"/>
      <c r="H492" s="407" t="s">
        <v>34</v>
      </c>
      <c r="I492" s="408" t="s">
        <v>34</v>
      </c>
      <c r="J492" s="403"/>
      <c r="K492" s="410"/>
      <c r="L492" s="408" t="s">
        <v>34</v>
      </c>
      <c r="M492" s="409"/>
      <c r="N492" s="410"/>
      <c r="O492" s="408" t="s">
        <v>34</v>
      </c>
      <c r="P492" s="409"/>
      <c r="Q492" s="410" t="e">
        <f t="shared" si="6"/>
        <v>#VALUE!</v>
      </c>
      <c r="R492" s="408" t="s">
        <v>34</v>
      </c>
      <c r="S492" s="409"/>
    </row>
    <row r="493" spans="2:19" s="420" customFormat="1" ht="13.5" hidden="1" outlineLevel="3">
      <c r="B493" s="412"/>
      <c r="C493" s="413"/>
      <c r="D493" s="404" t="s">
        <v>223</v>
      </c>
      <c r="E493" s="462" t="s">
        <v>34</v>
      </c>
      <c r="F493" s="480" t="s">
        <v>3276</v>
      </c>
      <c r="G493" s="413"/>
      <c r="H493" s="416">
        <v>-38.92</v>
      </c>
      <c r="I493" s="417" t="s">
        <v>34</v>
      </c>
      <c r="J493" s="413"/>
      <c r="K493" s="419"/>
      <c r="L493" s="417" t="s">
        <v>34</v>
      </c>
      <c r="M493" s="418"/>
      <c r="N493" s="419"/>
      <c r="O493" s="417" t="s">
        <v>34</v>
      </c>
      <c r="P493" s="418"/>
      <c r="Q493" s="419">
        <f t="shared" si="6"/>
        <v>-38.92</v>
      </c>
      <c r="R493" s="417" t="s">
        <v>34</v>
      </c>
      <c r="S493" s="418"/>
    </row>
    <row r="494" spans="2:19" s="411" customFormat="1" ht="13.5" hidden="1" outlineLevel="3">
      <c r="B494" s="402"/>
      <c r="C494" s="403"/>
      <c r="D494" s="404" t="s">
        <v>223</v>
      </c>
      <c r="E494" s="407" t="s">
        <v>34</v>
      </c>
      <c r="F494" s="481" t="s">
        <v>3277</v>
      </c>
      <c r="G494" s="403"/>
      <c r="H494" s="407" t="s">
        <v>34</v>
      </c>
      <c r="I494" s="408" t="s">
        <v>34</v>
      </c>
      <c r="J494" s="403"/>
      <c r="K494" s="410"/>
      <c r="L494" s="408" t="s">
        <v>34</v>
      </c>
      <c r="M494" s="409"/>
      <c r="N494" s="410"/>
      <c r="O494" s="408" t="s">
        <v>34</v>
      </c>
      <c r="P494" s="409"/>
      <c r="Q494" s="410" t="e">
        <f t="shared" si="6"/>
        <v>#VALUE!</v>
      </c>
      <c r="R494" s="408" t="s">
        <v>34</v>
      </c>
      <c r="S494" s="409"/>
    </row>
    <row r="495" spans="2:19" s="420" customFormat="1" ht="13.5" hidden="1" outlineLevel="3">
      <c r="B495" s="412"/>
      <c r="C495" s="413"/>
      <c r="D495" s="404" t="s">
        <v>223</v>
      </c>
      <c r="E495" s="462" t="s">
        <v>34</v>
      </c>
      <c r="F495" s="480" t="s">
        <v>3278</v>
      </c>
      <c r="G495" s="413"/>
      <c r="H495" s="416">
        <v>-21.4</v>
      </c>
      <c r="I495" s="417" t="s">
        <v>34</v>
      </c>
      <c r="J495" s="413"/>
      <c r="K495" s="419"/>
      <c r="L495" s="417" t="s">
        <v>34</v>
      </c>
      <c r="M495" s="418"/>
      <c r="N495" s="419"/>
      <c r="O495" s="417" t="s">
        <v>34</v>
      </c>
      <c r="P495" s="418"/>
      <c r="Q495" s="419">
        <f t="shared" si="6"/>
        <v>-21.4</v>
      </c>
      <c r="R495" s="417" t="s">
        <v>34</v>
      </c>
      <c r="S495" s="418"/>
    </row>
    <row r="496" spans="2:19" s="411" customFormat="1" ht="13.5" hidden="1" outlineLevel="3">
      <c r="B496" s="402"/>
      <c r="C496" s="403"/>
      <c r="D496" s="404" t="s">
        <v>223</v>
      </c>
      <c r="E496" s="407" t="s">
        <v>34</v>
      </c>
      <c r="F496" s="481" t="s">
        <v>3279</v>
      </c>
      <c r="G496" s="403"/>
      <c r="H496" s="407" t="s">
        <v>34</v>
      </c>
      <c r="I496" s="408" t="s">
        <v>34</v>
      </c>
      <c r="J496" s="403"/>
      <c r="K496" s="410"/>
      <c r="L496" s="408" t="s">
        <v>34</v>
      </c>
      <c r="M496" s="409"/>
      <c r="N496" s="410"/>
      <c r="O496" s="408" t="s">
        <v>34</v>
      </c>
      <c r="P496" s="409"/>
      <c r="Q496" s="410" t="e">
        <f t="shared" si="6"/>
        <v>#VALUE!</v>
      </c>
      <c r="R496" s="408" t="s">
        <v>34</v>
      </c>
      <c r="S496" s="409"/>
    </row>
    <row r="497" spans="2:19" s="420" customFormat="1" ht="13.5" hidden="1" outlineLevel="3">
      <c r="B497" s="412"/>
      <c r="C497" s="413"/>
      <c r="D497" s="404" t="s">
        <v>223</v>
      </c>
      <c r="E497" s="462" t="s">
        <v>34</v>
      </c>
      <c r="F497" s="480" t="s">
        <v>3280</v>
      </c>
      <c r="G497" s="413"/>
      <c r="H497" s="416">
        <v>-1.059</v>
      </c>
      <c r="I497" s="417" t="s">
        <v>34</v>
      </c>
      <c r="J497" s="413"/>
      <c r="K497" s="419"/>
      <c r="L497" s="417" t="s">
        <v>34</v>
      </c>
      <c r="M497" s="418"/>
      <c r="N497" s="419"/>
      <c r="O497" s="417" t="s">
        <v>34</v>
      </c>
      <c r="P497" s="418"/>
      <c r="Q497" s="419">
        <f t="shared" si="6"/>
        <v>-1.059</v>
      </c>
      <c r="R497" s="417" t="s">
        <v>34</v>
      </c>
      <c r="S497" s="418"/>
    </row>
    <row r="498" spans="2:19" s="411" customFormat="1" ht="13.5" hidden="1" outlineLevel="3">
      <c r="B498" s="402"/>
      <c r="C498" s="403"/>
      <c r="D498" s="404" t="s">
        <v>223</v>
      </c>
      <c r="E498" s="407" t="s">
        <v>34</v>
      </c>
      <c r="F498" s="481" t="s">
        <v>500</v>
      </c>
      <c r="G498" s="403"/>
      <c r="H498" s="407" t="s">
        <v>34</v>
      </c>
      <c r="I498" s="408" t="s">
        <v>34</v>
      </c>
      <c r="J498" s="403"/>
      <c r="K498" s="410"/>
      <c r="L498" s="408" t="s">
        <v>34</v>
      </c>
      <c r="M498" s="409"/>
      <c r="N498" s="410"/>
      <c r="O498" s="408" t="s">
        <v>34</v>
      </c>
      <c r="P498" s="409"/>
      <c r="Q498" s="410" t="e">
        <f t="shared" si="6"/>
        <v>#VALUE!</v>
      </c>
      <c r="R498" s="408" t="s">
        <v>34</v>
      </c>
      <c r="S498" s="409"/>
    </row>
    <row r="499" spans="2:19" s="411" customFormat="1" ht="13.5" hidden="1" outlineLevel="3">
      <c r="B499" s="402"/>
      <c r="C499" s="403"/>
      <c r="D499" s="404" t="s">
        <v>223</v>
      </c>
      <c r="E499" s="407" t="s">
        <v>34</v>
      </c>
      <c r="F499" s="481" t="s">
        <v>3281</v>
      </c>
      <c r="G499" s="403"/>
      <c r="H499" s="407" t="s">
        <v>34</v>
      </c>
      <c r="I499" s="408" t="s">
        <v>34</v>
      </c>
      <c r="J499" s="403"/>
      <c r="K499" s="410"/>
      <c r="L499" s="408" t="s">
        <v>34</v>
      </c>
      <c r="M499" s="409"/>
      <c r="N499" s="410"/>
      <c r="O499" s="408" t="s">
        <v>34</v>
      </c>
      <c r="P499" s="409"/>
      <c r="Q499" s="410" t="e">
        <f t="shared" si="6"/>
        <v>#VALUE!</v>
      </c>
      <c r="R499" s="408" t="s">
        <v>34</v>
      </c>
      <c r="S499" s="409"/>
    </row>
    <row r="500" spans="2:19" s="420" customFormat="1" ht="13.5" hidden="1" outlineLevel="3">
      <c r="B500" s="412"/>
      <c r="C500" s="413"/>
      <c r="D500" s="404" t="s">
        <v>223</v>
      </c>
      <c r="E500" s="462" t="s">
        <v>34</v>
      </c>
      <c r="F500" s="480" t="s">
        <v>3282</v>
      </c>
      <c r="G500" s="413"/>
      <c r="H500" s="416">
        <v>-32.832</v>
      </c>
      <c r="I500" s="417" t="s">
        <v>34</v>
      </c>
      <c r="J500" s="413"/>
      <c r="K500" s="419"/>
      <c r="L500" s="417" t="s">
        <v>34</v>
      </c>
      <c r="M500" s="418"/>
      <c r="N500" s="419"/>
      <c r="O500" s="417" t="s">
        <v>34</v>
      </c>
      <c r="P500" s="418"/>
      <c r="Q500" s="419">
        <f t="shared" si="6"/>
        <v>-32.832</v>
      </c>
      <c r="R500" s="417" t="s">
        <v>34</v>
      </c>
      <c r="S500" s="418"/>
    </row>
    <row r="501" spans="2:19" s="411" customFormat="1" ht="13.5" hidden="1" outlineLevel="3">
      <c r="B501" s="402"/>
      <c r="C501" s="403"/>
      <c r="D501" s="404" t="s">
        <v>223</v>
      </c>
      <c r="E501" s="407" t="s">
        <v>34</v>
      </c>
      <c r="F501" s="481" t="s">
        <v>3249</v>
      </c>
      <c r="G501" s="403"/>
      <c r="H501" s="407" t="s">
        <v>34</v>
      </c>
      <c r="I501" s="408" t="s">
        <v>34</v>
      </c>
      <c r="J501" s="403"/>
      <c r="K501" s="410"/>
      <c r="L501" s="408" t="s">
        <v>34</v>
      </c>
      <c r="M501" s="409"/>
      <c r="N501" s="410"/>
      <c r="O501" s="408" t="s">
        <v>34</v>
      </c>
      <c r="P501" s="409"/>
      <c r="Q501" s="410" t="e">
        <f t="shared" si="6"/>
        <v>#VALUE!</v>
      </c>
      <c r="R501" s="408" t="s">
        <v>34</v>
      </c>
      <c r="S501" s="409"/>
    </row>
    <row r="502" spans="2:19" s="420" customFormat="1" ht="13.5" hidden="1" outlineLevel="3">
      <c r="B502" s="412"/>
      <c r="C502" s="413"/>
      <c r="D502" s="404" t="s">
        <v>223</v>
      </c>
      <c r="E502" s="462" t="s">
        <v>34</v>
      </c>
      <c r="F502" s="480" t="s">
        <v>3283</v>
      </c>
      <c r="G502" s="413"/>
      <c r="H502" s="416">
        <v>-7.345</v>
      </c>
      <c r="I502" s="417" t="s">
        <v>34</v>
      </c>
      <c r="J502" s="413"/>
      <c r="K502" s="419"/>
      <c r="L502" s="417" t="s">
        <v>34</v>
      </c>
      <c r="M502" s="418"/>
      <c r="N502" s="419"/>
      <c r="O502" s="417" t="s">
        <v>34</v>
      </c>
      <c r="P502" s="418"/>
      <c r="Q502" s="419">
        <f t="shared" si="6"/>
        <v>-7.345</v>
      </c>
      <c r="R502" s="417" t="s">
        <v>34</v>
      </c>
      <c r="S502" s="418"/>
    </row>
    <row r="503" spans="2:19" s="420" customFormat="1" ht="13.5" hidden="1" outlineLevel="3">
      <c r="B503" s="412"/>
      <c r="C503" s="413"/>
      <c r="D503" s="404" t="s">
        <v>223</v>
      </c>
      <c r="E503" s="462" t="s">
        <v>34</v>
      </c>
      <c r="F503" s="480" t="s">
        <v>3284</v>
      </c>
      <c r="G503" s="413"/>
      <c r="H503" s="416">
        <v>-0.906</v>
      </c>
      <c r="I503" s="417" t="s">
        <v>34</v>
      </c>
      <c r="J503" s="413"/>
      <c r="K503" s="419"/>
      <c r="L503" s="417" t="s">
        <v>34</v>
      </c>
      <c r="M503" s="418"/>
      <c r="N503" s="419"/>
      <c r="O503" s="417" t="s">
        <v>34</v>
      </c>
      <c r="P503" s="418"/>
      <c r="Q503" s="419">
        <f t="shared" si="6"/>
        <v>-0.906</v>
      </c>
      <c r="R503" s="417" t="s">
        <v>34</v>
      </c>
      <c r="S503" s="418"/>
    </row>
    <row r="504" spans="2:19" s="420" customFormat="1" ht="13.5" hidden="1" outlineLevel="3">
      <c r="B504" s="412"/>
      <c r="C504" s="413"/>
      <c r="D504" s="404" t="s">
        <v>223</v>
      </c>
      <c r="E504" s="462" t="s">
        <v>34</v>
      </c>
      <c r="F504" s="480" t="s">
        <v>3285</v>
      </c>
      <c r="G504" s="413"/>
      <c r="H504" s="416">
        <v>-1.428</v>
      </c>
      <c r="I504" s="417" t="s">
        <v>34</v>
      </c>
      <c r="J504" s="413"/>
      <c r="K504" s="419"/>
      <c r="L504" s="417" t="s">
        <v>34</v>
      </c>
      <c r="M504" s="418"/>
      <c r="N504" s="419"/>
      <c r="O504" s="417" t="s">
        <v>34</v>
      </c>
      <c r="P504" s="418"/>
      <c r="Q504" s="419">
        <f aca="true" t="shared" si="7" ref="Q504:Q566">H504+K504+N504</f>
        <v>-1.428</v>
      </c>
      <c r="R504" s="417" t="s">
        <v>34</v>
      </c>
      <c r="S504" s="418"/>
    </row>
    <row r="505" spans="2:19" s="420" customFormat="1" ht="13.5" hidden="1" outlineLevel="3">
      <c r="B505" s="412"/>
      <c r="C505" s="413"/>
      <c r="D505" s="404" t="s">
        <v>223</v>
      </c>
      <c r="E505" s="462" t="s">
        <v>34</v>
      </c>
      <c r="F505" s="480" t="s">
        <v>3286</v>
      </c>
      <c r="G505" s="413"/>
      <c r="H505" s="416">
        <v>-0.512</v>
      </c>
      <c r="I505" s="417" t="s">
        <v>34</v>
      </c>
      <c r="J505" s="413"/>
      <c r="K505" s="419"/>
      <c r="L505" s="417" t="s">
        <v>34</v>
      </c>
      <c r="M505" s="418"/>
      <c r="N505" s="419"/>
      <c r="O505" s="417" t="s">
        <v>34</v>
      </c>
      <c r="P505" s="418"/>
      <c r="Q505" s="419">
        <f t="shared" si="7"/>
        <v>-0.512</v>
      </c>
      <c r="R505" s="417" t="s">
        <v>34</v>
      </c>
      <c r="S505" s="418"/>
    </row>
    <row r="506" spans="2:19" s="411" customFormat="1" ht="13.5" hidden="1" outlineLevel="3">
      <c r="B506" s="402"/>
      <c r="C506" s="403"/>
      <c r="D506" s="404" t="s">
        <v>223</v>
      </c>
      <c r="E506" s="407" t="s">
        <v>34</v>
      </c>
      <c r="F506" s="481" t="s">
        <v>3287</v>
      </c>
      <c r="G506" s="403"/>
      <c r="H506" s="407" t="s">
        <v>34</v>
      </c>
      <c r="I506" s="408" t="s">
        <v>34</v>
      </c>
      <c r="J506" s="403"/>
      <c r="K506" s="410"/>
      <c r="L506" s="408" t="s">
        <v>34</v>
      </c>
      <c r="M506" s="409"/>
      <c r="N506" s="410"/>
      <c r="O506" s="408" t="s">
        <v>34</v>
      </c>
      <c r="P506" s="409"/>
      <c r="Q506" s="410" t="e">
        <f t="shared" si="7"/>
        <v>#VALUE!</v>
      </c>
      <c r="R506" s="408" t="s">
        <v>34</v>
      </c>
      <c r="S506" s="409"/>
    </row>
    <row r="507" spans="2:19" s="420" customFormat="1" ht="13.5" hidden="1" outlineLevel="3">
      <c r="B507" s="412"/>
      <c r="C507" s="413"/>
      <c r="D507" s="404" t="s">
        <v>223</v>
      </c>
      <c r="E507" s="462" t="s">
        <v>34</v>
      </c>
      <c r="F507" s="480" t="s">
        <v>2606</v>
      </c>
      <c r="G507" s="413"/>
      <c r="H507" s="416">
        <v>-16.9</v>
      </c>
      <c r="I507" s="417" t="s">
        <v>34</v>
      </c>
      <c r="J507" s="413"/>
      <c r="K507" s="419"/>
      <c r="L507" s="417" t="s">
        <v>34</v>
      </c>
      <c r="M507" s="418"/>
      <c r="N507" s="419"/>
      <c r="O507" s="417" t="s">
        <v>34</v>
      </c>
      <c r="P507" s="418"/>
      <c r="Q507" s="419">
        <f t="shared" si="7"/>
        <v>-16.9</v>
      </c>
      <c r="R507" s="417" t="s">
        <v>34</v>
      </c>
      <c r="S507" s="418"/>
    </row>
    <row r="508" spans="2:19" s="420" customFormat="1" ht="13.5" hidden="1" outlineLevel="3">
      <c r="B508" s="412"/>
      <c r="C508" s="413"/>
      <c r="D508" s="404" t="s">
        <v>223</v>
      </c>
      <c r="E508" s="462" t="s">
        <v>34</v>
      </c>
      <c r="F508" s="480" t="s">
        <v>3288</v>
      </c>
      <c r="G508" s="413"/>
      <c r="H508" s="416">
        <v>-1.304</v>
      </c>
      <c r="I508" s="417" t="s">
        <v>34</v>
      </c>
      <c r="J508" s="413"/>
      <c r="K508" s="419"/>
      <c r="L508" s="417" t="s">
        <v>34</v>
      </c>
      <c r="M508" s="418"/>
      <c r="N508" s="419"/>
      <c r="O508" s="417" t="s">
        <v>34</v>
      </c>
      <c r="P508" s="418"/>
      <c r="Q508" s="419">
        <f t="shared" si="7"/>
        <v>-1.304</v>
      </c>
      <c r="R508" s="417" t="s">
        <v>34</v>
      </c>
      <c r="S508" s="418"/>
    </row>
    <row r="509" spans="2:19" s="420" customFormat="1" ht="13.5" hidden="1" outlineLevel="3">
      <c r="B509" s="412"/>
      <c r="C509" s="413"/>
      <c r="D509" s="404" t="s">
        <v>223</v>
      </c>
      <c r="E509" s="462" t="s">
        <v>34</v>
      </c>
      <c r="F509" s="480" t="s">
        <v>3289</v>
      </c>
      <c r="G509" s="413"/>
      <c r="H509" s="416">
        <v>-2.366</v>
      </c>
      <c r="I509" s="417" t="s">
        <v>34</v>
      </c>
      <c r="J509" s="413"/>
      <c r="K509" s="419"/>
      <c r="L509" s="417" t="s">
        <v>34</v>
      </c>
      <c r="M509" s="418"/>
      <c r="N509" s="419"/>
      <c r="O509" s="417" t="s">
        <v>34</v>
      </c>
      <c r="P509" s="418"/>
      <c r="Q509" s="419">
        <f t="shared" si="7"/>
        <v>-2.366</v>
      </c>
      <c r="R509" s="417" t="s">
        <v>34</v>
      </c>
      <c r="S509" s="418"/>
    </row>
    <row r="510" spans="2:19" s="420" customFormat="1" ht="13.5" hidden="1" outlineLevel="3">
      <c r="B510" s="412"/>
      <c r="C510" s="413"/>
      <c r="D510" s="404" t="s">
        <v>223</v>
      </c>
      <c r="E510" s="462" t="s">
        <v>34</v>
      </c>
      <c r="F510" s="480" t="s">
        <v>3286</v>
      </c>
      <c r="G510" s="413"/>
      <c r="H510" s="416">
        <v>-0.512</v>
      </c>
      <c r="I510" s="417" t="s">
        <v>34</v>
      </c>
      <c r="J510" s="413"/>
      <c r="K510" s="419"/>
      <c r="L510" s="417" t="s">
        <v>34</v>
      </c>
      <c r="M510" s="418"/>
      <c r="N510" s="419"/>
      <c r="O510" s="417" t="s">
        <v>34</v>
      </c>
      <c r="P510" s="418"/>
      <c r="Q510" s="419">
        <f t="shared" si="7"/>
        <v>-0.512</v>
      </c>
      <c r="R510" s="417" t="s">
        <v>34</v>
      </c>
      <c r="S510" s="418"/>
    </row>
    <row r="511" spans="2:19" s="411" customFormat="1" ht="13.5" hidden="1" outlineLevel="3">
      <c r="B511" s="402"/>
      <c r="C511" s="403"/>
      <c r="D511" s="404" t="s">
        <v>223</v>
      </c>
      <c r="E511" s="407" t="s">
        <v>34</v>
      </c>
      <c r="F511" s="481" t="s">
        <v>502</v>
      </c>
      <c r="G511" s="403"/>
      <c r="H511" s="407" t="s">
        <v>34</v>
      </c>
      <c r="I511" s="408" t="s">
        <v>34</v>
      </c>
      <c r="J511" s="403"/>
      <c r="K511" s="410"/>
      <c r="L511" s="408" t="s">
        <v>34</v>
      </c>
      <c r="M511" s="409"/>
      <c r="N511" s="410"/>
      <c r="O511" s="408" t="s">
        <v>34</v>
      </c>
      <c r="P511" s="409"/>
      <c r="Q511" s="410" t="e">
        <f t="shared" si="7"/>
        <v>#VALUE!</v>
      </c>
      <c r="R511" s="408" t="s">
        <v>34</v>
      </c>
      <c r="S511" s="409"/>
    </row>
    <row r="512" spans="2:19" s="420" customFormat="1" ht="13.5" hidden="1" outlineLevel="3">
      <c r="B512" s="412"/>
      <c r="C512" s="413"/>
      <c r="D512" s="404" t="s">
        <v>223</v>
      </c>
      <c r="E512" s="462" t="s">
        <v>34</v>
      </c>
      <c r="F512" s="480" t="s">
        <v>3290</v>
      </c>
      <c r="G512" s="413"/>
      <c r="H512" s="416">
        <v>-13.72</v>
      </c>
      <c r="I512" s="417" t="s">
        <v>34</v>
      </c>
      <c r="J512" s="413"/>
      <c r="K512" s="419"/>
      <c r="L512" s="417" t="s">
        <v>34</v>
      </c>
      <c r="M512" s="418"/>
      <c r="N512" s="419"/>
      <c r="O512" s="417" t="s">
        <v>34</v>
      </c>
      <c r="P512" s="418"/>
      <c r="Q512" s="419">
        <f t="shared" si="7"/>
        <v>-13.72</v>
      </c>
      <c r="R512" s="417" t="s">
        <v>34</v>
      </c>
      <c r="S512" s="418"/>
    </row>
    <row r="513" spans="2:19" s="420" customFormat="1" ht="13.5" hidden="1" outlineLevel="3">
      <c r="B513" s="412"/>
      <c r="C513" s="413"/>
      <c r="D513" s="404" t="s">
        <v>223</v>
      </c>
      <c r="E513" s="462" t="s">
        <v>34</v>
      </c>
      <c r="F513" s="480" t="s">
        <v>2565</v>
      </c>
      <c r="G513" s="413"/>
      <c r="H513" s="416">
        <v>-11.817</v>
      </c>
      <c r="I513" s="417" t="s">
        <v>34</v>
      </c>
      <c r="J513" s="413"/>
      <c r="K513" s="419"/>
      <c r="L513" s="417" t="s">
        <v>34</v>
      </c>
      <c r="M513" s="418"/>
      <c r="N513" s="419"/>
      <c r="O513" s="417" t="s">
        <v>34</v>
      </c>
      <c r="P513" s="418"/>
      <c r="Q513" s="419">
        <f t="shared" si="7"/>
        <v>-11.817</v>
      </c>
      <c r="R513" s="417" t="s">
        <v>34</v>
      </c>
      <c r="S513" s="418"/>
    </row>
    <row r="514" spans="2:19" s="429" customFormat="1" ht="13.5" hidden="1" outlineLevel="3">
      <c r="B514" s="421"/>
      <c r="C514" s="422"/>
      <c r="D514" s="404" t="s">
        <v>223</v>
      </c>
      <c r="E514" s="464" t="s">
        <v>2513</v>
      </c>
      <c r="F514" s="566" t="s">
        <v>227</v>
      </c>
      <c r="G514" s="422"/>
      <c r="H514" s="425">
        <v>77.57</v>
      </c>
      <c r="I514" s="426" t="s">
        <v>34</v>
      </c>
      <c r="J514" s="422"/>
      <c r="K514" s="428"/>
      <c r="L514" s="426" t="s">
        <v>34</v>
      </c>
      <c r="M514" s="427"/>
      <c r="N514" s="428"/>
      <c r="O514" s="426" t="s">
        <v>34</v>
      </c>
      <c r="P514" s="427"/>
      <c r="Q514" s="428">
        <f t="shared" si="7"/>
        <v>77.57</v>
      </c>
      <c r="R514" s="426" t="s">
        <v>34</v>
      </c>
      <c r="S514" s="427"/>
    </row>
    <row r="515" spans="2:19" s="320" customFormat="1" ht="22.5" customHeight="1" hidden="1" outlineLevel="2" collapsed="1">
      <c r="B515" s="321"/>
      <c r="C515" s="394" t="s">
        <v>704</v>
      </c>
      <c r="D515" s="394" t="s">
        <v>218</v>
      </c>
      <c r="E515" s="461" t="s">
        <v>2252</v>
      </c>
      <c r="F515" s="479" t="s">
        <v>998</v>
      </c>
      <c r="G515" s="397" t="s">
        <v>221</v>
      </c>
      <c r="H515" s="398">
        <v>51.229</v>
      </c>
      <c r="I515" s="399">
        <v>76.7</v>
      </c>
      <c r="J515" s="613">
        <f>ROUND(I515*H515,2)</f>
        <v>3929.26</v>
      </c>
      <c r="K515" s="401"/>
      <c r="L515" s="399">
        <v>76.7</v>
      </c>
      <c r="M515" s="400">
        <f>ROUND(L515*K515,2)</f>
        <v>0</v>
      </c>
      <c r="N515" s="401"/>
      <c r="O515" s="399">
        <v>76.7</v>
      </c>
      <c r="P515" s="400">
        <f>ROUND(O515*N515,2)</f>
        <v>0</v>
      </c>
      <c r="Q515" s="401">
        <f t="shared" si="7"/>
        <v>51.229</v>
      </c>
      <c r="R515" s="399">
        <v>76.7</v>
      </c>
      <c r="S515" s="400">
        <f>ROUND(R515*Q515,2)</f>
        <v>3929.26</v>
      </c>
    </row>
    <row r="516" spans="2:19" s="420" customFormat="1" ht="13.5" hidden="1" outlineLevel="3">
      <c r="B516" s="412"/>
      <c r="C516" s="413"/>
      <c r="D516" s="404" t="s">
        <v>223</v>
      </c>
      <c r="E516" s="462" t="s">
        <v>34</v>
      </c>
      <c r="F516" s="480" t="s">
        <v>3265</v>
      </c>
      <c r="G516" s="413"/>
      <c r="H516" s="416">
        <v>51.229</v>
      </c>
      <c r="I516" s="417" t="s">
        <v>34</v>
      </c>
      <c r="J516" s="413"/>
      <c r="K516" s="419"/>
      <c r="L516" s="417" t="s">
        <v>34</v>
      </c>
      <c r="M516" s="418"/>
      <c r="N516" s="419"/>
      <c r="O516" s="417" t="s">
        <v>34</v>
      </c>
      <c r="P516" s="418"/>
      <c r="Q516" s="419">
        <f t="shared" si="7"/>
        <v>51.229</v>
      </c>
      <c r="R516" s="417" t="s">
        <v>34</v>
      </c>
      <c r="S516" s="418"/>
    </row>
    <row r="517" spans="2:19" s="320" customFormat="1" ht="22.5" customHeight="1" hidden="1" outlineLevel="2" collapsed="1">
      <c r="B517" s="321"/>
      <c r="C517" s="394" t="s">
        <v>712</v>
      </c>
      <c r="D517" s="394" t="s">
        <v>218</v>
      </c>
      <c r="E517" s="461" t="s">
        <v>816</v>
      </c>
      <c r="F517" s="479" t="s">
        <v>817</v>
      </c>
      <c r="G517" s="397" t="s">
        <v>221</v>
      </c>
      <c r="H517" s="398">
        <v>51.229</v>
      </c>
      <c r="I517" s="399">
        <v>36.1</v>
      </c>
      <c r="J517" s="613">
        <f>ROUND(I517*H517,2)</f>
        <v>1849.37</v>
      </c>
      <c r="K517" s="401"/>
      <c r="L517" s="399">
        <v>36.1</v>
      </c>
      <c r="M517" s="400">
        <f>ROUND(L517*K517,2)</f>
        <v>0</v>
      </c>
      <c r="N517" s="401"/>
      <c r="O517" s="399">
        <v>36.1</v>
      </c>
      <c r="P517" s="400">
        <f>ROUND(O517*N517,2)</f>
        <v>0</v>
      </c>
      <c r="Q517" s="401">
        <f t="shared" si="7"/>
        <v>51.229</v>
      </c>
      <c r="R517" s="399">
        <v>36.1</v>
      </c>
      <c r="S517" s="400">
        <f>ROUND(R517*Q517,2)</f>
        <v>1849.37</v>
      </c>
    </row>
    <row r="518" spans="2:19" s="420" customFormat="1" ht="13.5" hidden="1" outlineLevel="3">
      <c r="B518" s="412"/>
      <c r="C518" s="413"/>
      <c r="D518" s="404" t="s">
        <v>223</v>
      </c>
      <c r="E518" s="462" t="s">
        <v>34</v>
      </c>
      <c r="F518" s="480" t="s">
        <v>3291</v>
      </c>
      <c r="G518" s="413"/>
      <c r="H518" s="416">
        <v>51.229</v>
      </c>
      <c r="I518" s="417" t="s">
        <v>34</v>
      </c>
      <c r="J518" s="413"/>
      <c r="K518" s="419"/>
      <c r="L518" s="417" t="s">
        <v>34</v>
      </c>
      <c r="M518" s="418"/>
      <c r="N518" s="419"/>
      <c r="O518" s="417" t="s">
        <v>34</v>
      </c>
      <c r="P518" s="418"/>
      <c r="Q518" s="419">
        <f t="shared" si="7"/>
        <v>51.229</v>
      </c>
      <c r="R518" s="417" t="s">
        <v>34</v>
      </c>
      <c r="S518" s="418"/>
    </row>
    <row r="519" spans="2:19" s="320" customFormat="1" ht="22.5" customHeight="1" hidden="1" outlineLevel="2">
      <c r="B519" s="321"/>
      <c r="C519" s="394" t="s">
        <v>719</v>
      </c>
      <c r="D519" s="394" t="s">
        <v>218</v>
      </c>
      <c r="E519" s="461" t="s">
        <v>808</v>
      </c>
      <c r="F519" s="479" t="s">
        <v>809</v>
      </c>
      <c r="G519" s="397" t="s">
        <v>221</v>
      </c>
      <c r="H519" s="398">
        <v>51.229</v>
      </c>
      <c r="I519" s="399">
        <v>10.3</v>
      </c>
      <c r="J519" s="613">
        <f>ROUND(I519*H519,2)</f>
        <v>527.66</v>
      </c>
      <c r="K519" s="401"/>
      <c r="L519" s="399">
        <v>10.3</v>
      </c>
      <c r="M519" s="400">
        <f>ROUND(L519*K519,2)</f>
        <v>0</v>
      </c>
      <c r="N519" s="401"/>
      <c r="O519" s="399">
        <v>10.3</v>
      </c>
      <c r="P519" s="400">
        <f>ROUND(O519*N519,2)</f>
        <v>0</v>
      </c>
      <c r="Q519" s="401">
        <f t="shared" si="7"/>
        <v>51.229</v>
      </c>
      <c r="R519" s="399">
        <v>10.3</v>
      </c>
      <c r="S519" s="400">
        <f>ROUND(R519*Q519,2)</f>
        <v>527.66</v>
      </c>
    </row>
    <row r="520" spans="2:19" s="320" customFormat="1" ht="22.5" customHeight="1" hidden="1" outlineLevel="2" collapsed="1">
      <c r="B520" s="321"/>
      <c r="C520" s="453" t="s">
        <v>722</v>
      </c>
      <c r="D520" s="453" t="s">
        <v>316</v>
      </c>
      <c r="E520" s="472" t="s">
        <v>778</v>
      </c>
      <c r="F520" s="570" t="s">
        <v>779</v>
      </c>
      <c r="G520" s="456" t="s">
        <v>221</v>
      </c>
      <c r="H520" s="457">
        <v>26.341</v>
      </c>
      <c r="I520" s="458">
        <v>473.7</v>
      </c>
      <c r="J520" s="615">
        <f>ROUND(I520*H520,2)</f>
        <v>12477.73</v>
      </c>
      <c r="K520" s="460"/>
      <c r="L520" s="458">
        <v>473.7</v>
      </c>
      <c r="M520" s="459">
        <f>ROUND(L520*K520,2)</f>
        <v>0</v>
      </c>
      <c r="N520" s="460"/>
      <c r="O520" s="458">
        <v>473.7</v>
      </c>
      <c r="P520" s="459">
        <f>ROUND(O520*N520,2)</f>
        <v>0</v>
      </c>
      <c r="Q520" s="460">
        <f t="shared" si="7"/>
        <v>26.341</v>
      </c>
      <c r="R520" s="458">
        <v>473.7</v>
      </c>
      <c r="S520" s="459">
        <f>ROUND(R520*Q520,2)</f>
        <v>12477.73</v>
      </c>
    </row>
    <row r="521" spans="2:19" s="411" customFormat="1" ht="13.5" hidden="1" outlineLevel="3">
      <c r="B521" s="402"/>
      <c r="C521" s="403"/>
      <c r="D521" s="404" t="s">
        <v>223</v>
      </c>
      <c r="E521" s="407" t="s">
        <v>34</v>
      </c>
      <c r="F521" s="481" t="s">
        <v>3292</v>
      </c>
      <c r="G521" s="403"/>
      <c r="H521" s="407" t="s">
        <v>34</v>
      </c>
      <c r="I521" s="408" t="s">
        <v>34</v>
      </c>
      <c r="J521" s="403"/>
      <c r="K521" s="410"/>
      <c r="L521" s="408" t="s">
        <v>34</v>
      </c>
      <c r="M521" s="409"/>
      <c r="N521" s="410"/>
      <c r="O521" s="408" t="s">
        <v>34</v>
      </c>
      <c r="P521" s="409"/>
      <c r="Q521" s="410" t="e">
        <f t="shared" si="7"/>
        <v>#VALUE!</v>
      </c>
      <c r="R521" s="408" t="s">
        <v>34</v>
      </c>
      <c r="S521" s="409"/>
    </row>
    <row r="522" spans="2:19" s="420" customFormat="1" ht="13.5" hidden="1" outlineLevel="3">
      <c r="B522" s="412"/>
      <c r="C522" s="413"/>
      <c r="D522" s="404" t="s">
        <v>223</v>
      </c>
      <c r="E522" s="462" t="s">
        <v>34</v>
      </c>
      <c r="F522" s="480" t="s">
        <v>3293</v>
      </c>
      <c r="G522" s="413"/>
      <c r="H522" s="416">
        <v>26.341</v>
      </c>
      <c r="I522" s="417" t="s">
        <v>34</v>
      </c>
      <c r="J522" s="413"/>
      <c r="K522" s="419"/>
      <c r="L522" s="417" t="s">
        <v>34</v>
      </c>
      <c r="M522" s="418"/>
      <c r="N522" s="419"/>
      <c r="O522" s="417" t="s">
        <v>34</v>
      </c>
      <c r="P522" s="418"/>
      <c r="Q522" s="419">
        <f t="shared" si="7"/>
        <v>26.341</v>
      </c>
      <c r="R522" s="417" t="s">
        <v>34</v>
      </c>
      <c r="S522" s="418"/>
    </row>
    <row r="523" spans="2:19" s="429" customFormat="1" ht="13.5" hidden="1" outlineLevel="3">
      <c r="B523" s="421"/>
      <c r="C523" s="422"/>
      <c r="D523" s="404" t="s">
        <v>223</v>
      </c>
      <c r="E523" s="464" t="s">
        <v>3051</v>
      </c>
      <c r="F523" s="566" t="s">
        <v>227</v>
      </c>
      <c r="G523" s="422"/>
      <c r="H523" s="425">
        <v>26.341</v>
      </c>
      <c r="I523" s="426" t="s">
        <v>34</v>
      </c>
      <c r="J523" s="422"/>
      <c r="K523" s="428"/>
      <c r="L523" s="426" t="s">
        <v>34</v>
      </c>
      <c r="M523" s="427"/>
      <c r="N523" s="428"/>
      <c r="O523" s="426" t="s">
        <v>34</v>
      </c>
      <c r="P523" s="427"/>
      <c r="Q523" s="428">
        <f t="shared" si="7"/>
        <v>26.341</v>
      </c>
      <c r="R523" s="426" t="s">
        <v>34</v>
      </c>
      <c r="S523" s="427"/>
    </row>
    <row r="524" spans="2:19" s="320" customFormat="1" ht="22.5" customHeight="1" hidden="1" outlineLevel="2" collapsed="1">
      <c r="B524" s="321"/>
      <c r="C524" s="394" t="s">
        <v>724</v>
      </c>
      <c r="D524" s="394" t="s">
        <v>218</v>
      </c>
      <c r="E524" s="461" t="s">
        <v>816</v>
      </c>
      <c r="F524" s="479" t="s">
        <v>817</v>
      </c>
      <c r="G524" s="397" t="s">
        <v>221</v>
      </c>
      <c r="H524" s="398">
        <v>26.341</v>
      </c>
      <c r="I524" s="399">
        <v>36.1</v>
      </c>
      <c r="J524" s="613">
        <f>ROUND(I524*H524,2)</f>
        <v>950.91</v>
      </c>
      <c r="K524" s="401"/>
      <c r="L524" s="399">
        <v>36.1</v>
      </c>
      <c r="M524" s="400">
        <f>ROUND(L524*K524,2)</f>
        <v>0</v>
      </c>
      <c r="N524" s="401"/>
      <c r="O524" s="399">
        <v>36.1</v>
      </c>
      <c r="P524" s="400">
        <f>ROUND(O524*N524,2)</f>
        <v>0</v>
      </c>
      <c r="Q524" s="401">
        <f t="shared" si="7"/>
        <v>26.341</v>
      </c>
      <c r="R524" s="399">
        <v>36.1</v>
      </c>
      <c r="S524" s="400">
        <f>ROUND(R524*Q524,2)</f>
        <v>950.91</v>
      </c>
    </row>
    <row r="525" spans="2:19" s="420" customFormat="1" ht="13.5" hidden="1" outlineLevel="3">
      <c r="B525" s="412"/>
      <c r="C525" s="413"/>
      <c r="D525" s="404" t="s">
        <v>223</v>
      </c>
      <c r="E525" s="462" t="s">
        <v>34</v>
      </c>
      <c r="F525" s="480" t="s">
        <v>3294</v>
      </c>
      <c r="G525" s="413"/>
      <c r="H525" s="416">
        <v>26.341</v>
      </c>
      <c r="I525" s="417" t="s">
        <v>34</v>
      </c>
      <c r="J525" s="413"/>
      <c r="K525" s="419"/>
      <c r="L525" s="417" t="s">
        <v>34</v>
      </c>
      <c r="M525" s="418"/>
      <c r="N525" s="419"/>
      <c r="O525" s="417" t="s">
        <v>34</v>
      </c>
      <c r="P525" s="418"/>
      <c r="Q525" s="419">
        <f t="shared" si="7"/>
        <v>26.341</v>
      </c>
      <c r="R525" s="417" t="s">
        <v>34</v>
      </c>
      <c r="S525" s="418"/>
    </row>
    <row r="526" spans="2:19" s="320" customFormat="1" ht="22.5" customHeight="1" hidden="1" outlineLevel="2">
      <c r="B526" s="321"/>
      <c r="C526" s="394" t="s">
        <v>727</v>
      </c>
      <c r="D526" s="394" t="s">
        <v>218</v>
      </c>
      <c r="E526" s="461" t="s">
        <v>808</v>
      </c>
      <c r="F526" s="479" t="s">
        <v>809</v>
      </c>
      <c r="G526" s="397" t="s">
        <v>221</v>
      </c>
      <c r="H526" s="398">
        <v>26.341</v>
      </c>
      <c r="I526" s="399">
        <v>10.3</v>
      </c>
      <c r="J526" s="613">
        <f>ROUND(I526*H526,2)</f>
        <v>271.31</v>
      </c>
      <c r="K526" s="401"/>
      <c r="L526" s="399">
        <v>10.3</v>
      </c>
      <c r="M526" s="400">
        <f>ROUND(L526*K526,2)</f>
        <v>0</v>
      </c>
      <c r="N526" s="401"/>
      <c r="O526" s="399">
        <v>10.3</v>
      </c>
      <c r="P526" s="400">
        <f>ROUND(O526*N526,2)</f>
        <v>0</v>
      </c>
      <c r="Q526" s="401">
        <f t="shared" si="7"/>
        <v>26.341</v>
      </c>
      <c r="R526" s="399">
        <v>10.3</v>
      </c>
      <c r="S526" s="400">
        <f>ROUND(R526*Q526,2)</f>
        <v>271.31</v>
      </c>
    </row>
    <row r="527" spans="2:19" s="320" customFormat="1" ht="22.5" customHeight="1" hidden="1" outlineLevel="2" collapsed="1">
      <c r="B527" s="321"/>
      <c r="C527" s="394" t="s">
        <v>729</v>
      </c>
      <c r="D527" s="394" t="s">
        <v>218</v>
      </c>
      <c r="E527" s="461" t="s">
        <v>794</v>
      </c>
      <c r="F527" s="479" t="s">
        <v>795</v>
      </c>
      <c r="G527" s="397" t="s">
        <v>221</v>
      </c>
      <c r="H527" s="398">
        <v>30.376</v>
      </c>
      <c r="I527" s="399">
        <v>250.8</v>
      </c>
      <c r="J527" s="613">
        <f>ROUND(I527*H527,2)</f>
        <v>7618.3</v>
      </c>
      <c r="K527" s="401"/>
      <c r="L527" s="399">
        <v>250.8</v>
      </c>
      <c r="M527" s="400">
        <f>ROUND(L527*K527,2)</f>
        <v>0</v>
      </c>
      <c r="N527" s="401"/>
      <c r="O527" s="399">
        <v>250.8</v>
      </c>
      <c r="P527" s="400">
        <f>ROUND(O527*N527,2)</f>
        <v>0</v>
      </c>
      <c r="Q527" s="401">
        <f t="shared" si="7"/>
        <v>30.376</v>
      </c>
      <c r="R527" s="399">
        <v>250.8</v>
      </c>
      <c r="S527" s="400">
        <f>ROUND(R527*Q527,2)</f>
        <v>7618.3</v>
      </c>
    </row>
    <row r="528" spans="2:19" s="411" customFormat="1" ht="13.5" hidden="1" outlineLevel="3">
      <c r="B528" s="402"/>
      <c r="C528" s="403"/>
      <c r="D528" s="404" t="s">
        <v>223</v>
      </c>
      <c r="E528" s="407" t="s">
        <v>34</v>
      </c>
      <c r="F528" s="481" t="s">
        <v>799</v>
      </c>
      <c r="G528" s="403"/>
      <c r="H528" s="407" t="s">
        <v>34</v>
      </c>
      <c r="I528" s="408" t="s">
        <v>34</v>
      </c>
      <c r="J528" s="403"/>
      <c r="K528" s="410"/>
      <c r="L528" s="408" t="s">
        <v>34</v>
      </c>
      <c r="M528" s="409"/>
      <c r="N528" s="410"/>
      <c r="O528" s="408" t="s">
        <v>34</v>
      </c>
      <c r="P528" s="409"/>
      <c r="Q528" s="410" t="e">
        <f t="shared" si="7"/>
        <v>#VALUE!</v>
      </c>
      <c r="R528" s="408" t="s">
        <v>34</v>
      </c>
      <c r="S528" s="409"/>
    </row>
    <row r="529" spans="2:19" s="420" customFormat="1" ht="13.5" hidden="1" outlineLevel="3">
      <c r="B529" s="412"/>
      <c r="C529" s="413"/>
      <c r="D529" s="404" t="s">
        <v>223</v>
      </c>
      <c r="E529" s="462" t="s">
        <v>34</v>
      </c>
      <c r="F529" s="480" t="s">
        <v>3295</v>
      </c>
      <c r="G529" s="413"/>
      <c r="H529" s="416">
        <v>0.648</v>
      </c>
      <c r="I529" s="417" t="s">
        <v>34</v>
      </c>
      <c r="J529" s="413"/>
      <c r="K529" s="419"/>
      <c r="L529" s="417" t="s">
        <v>34</v>
      </c>
      <c r="M529" s="418"/>
      <c r="N529" s="419"/>
      <c r="O529" s="417" t="s">
        <v>34</v>
      </c>
      <c r="P529" s="418"/>
      <c r="Q529" s="419">
        <f t="shared" si="7"/>
        <v>0.648</v>
      </c>
      <c r="R529" s="417" t="s">
        <v>34</v>
      </c>
      <c r="S529" s="418"/>
    </row>
    <row r="530" spans="2:19" s="420" customFormat="1" ht="13.5" hidden="1" outlineLevel="3">
      <c r="B530" s="412"/>
      <c r="C530" s="413"/>
      <c r="D530" s="404" t="s">
        <v>223</v>
      </c>
      <c r="E530" s="462" t="s">
        <v>34</v>
      </c>
      <c r="F530" s="480" t="s">
        <v>800</v>
      </c>
      <c r="G530" s="413"/>
      <c r="H530" s="416">
        <v>20.075</v>
      </c>
      <c r="I530" s="417" t="s">
        <v>34</v>
      </c>
      <c r="J530" s="413"/>
      <c r="K530" s="419"/>
      <c r="L530" s="417" t="s">
        <v>34</v>
      </c>
      <c r="M530" s="418"/>
      <c r="N530" s="419"/>
      <c r="O530" s="417" t="s">
        <v>34</v>
      </c>
      <c r="P530" s="418"/>
      <c r="Q530" s="419">
        <f t="shared" si="7"/>
        <v>20.075</v>
      </c>
      <c r="R530" s="417" t="s">
        <v>34</v>
      </c>
      <c r="S530" s="418"/>
    </row>
    <row r="531" spans="2:19" s="420" customFormat="1" ht="13.5" hidden="1" outlineLevel="3">
      <c r="B531" s="412"/>
      <c r="C531" s="413"/>
      <c r="D531" s="404" t="s">
        <v>223</v>
      </c>
      <c r="E531" s="462" t="s">
        <v>34</v>
      </c>
      <c r="F531" s="480" t="s">
        <v>3296</v>
      </c>
      <c r="G531" s="413"/>
      <c r="H531" s="416">
        <v>9.653</v>
      </c>
      <c r="I531" s="417" t="s">
        <v>34</v>
      </c>
      <c r="J531" s="413"/>
      <c r="K531" s="419"/>
      <c r="L531" s="417" t="s">
        <v>34</v>
      </c>
      <c r="M531" s="418"/>
      <c r="N531" s="419"/>
      <c r="O531" s="417" t="s">
        <v>34</v>
      </c>
      <c r="P531" s="418"/>
      <c r="Q531" s="419">
        <f t="shared" si="7"/>
        <v>9.653</v>
      </c>
      <c r="R531" s="417" t="s">
        <v>34</v>
      </c>
      <c r="S531" s="418"/>
    </row>
    <row r="532" spans="2:19" s="429" customFormat="1" ht="13.5" hidden="1" outlineLevel="3">
      <c r="B532" s="421"/>
      <c r="C532" s="422"/>
      <c r="D532" s="404" t="s">
        <v>223</v>
      </c>
      <c r="E532" s="464" t="s">
        <v>3032</v>
      </c>
      <c r="F532" s="566" t="s">
        <v>227</v>
      </c>
      <c r="G532" s="422"/>
      <c r="H532" s="425">
        <v>30.376</v>
      </c>
      <c r="I532" s="426" t="s">
        <v>34</v>
      </c>
      <c r="J532" s="422"/>
      <c r="K532" s="428"/>
      <c r="L532" s="426" t="s">
        <v>34</v>
      </c>
      <c r="M532" s="427"/>
      <c r="N532" s="428"/>
      <c r="O532" s="426" t="s">
        <v>34</v>
      </c>
      <c r="P532" s="427"/>
      <c r="Q532" s="428">
        <f t="shared" si="7"/>
        <v>30.376</v>
      </c>
      <c r="R532" s="426" t="s">
        <v>34</v>
      </c>
      <c r="S532" s="427"/>
    </row>
    <row r="533" spans="2:19" s="320" customFormat="1" ht="22.5" customHeight="1" hidden="1" outlineLevel="2" collapsed="1">
      <c r="B533" s="321"/>
      <c r="C533" s="453" t="s">
        <v>738</v>
      </c>
      <c r="D533" s="453" t="s">
        <v>316</v>
      </c>
      <c r="E533" s="472" t="s">
        <v>802</v>
      </c>
      <c r="F533" s="570" t="s">
        <v>803</v>
      </c>
      <c r="G533" s="456" t="s">
        <v>292</v>
      </c>
      <c r="H533" s="457">
        <v>57.432</v>
      </c>
      <c r="I533" s="458">
        <v>278.6</v>
      </c>
      <c r="J533" s="615">
        <f>ROUND(I533*H533,2)</f>
        <v>16000.56</v>
      </c>
      <c r="K533" s="460"/>
      <c r="L533" s="458">
        <v>278.6</v>
      </c>
      <c r="M533" s="459">
        <f>ROUND(L533*K533,2)</f>
        <v>0</v>
      </c>
      <c r="N533" s="460"/>
      <c r="O533" s="458">
        <v>278.6</v>
      </c>
      <c r="P533" s="459">
        <f>ROUND(O533*N533,2)</f>
        <v>0</v>
      </c>
      <c r="Q533" s="460">
        <f t="shared" si="7"/>
        <v>57.432</v>
      </c>
      <c r="R533" s="458">
        <v>278.6</v>
      </c>
      <c r="S533" s="459">
        <f>ROUND(R533*Q533,2)</f>
        <v>16000.56</v>
      </c>
    </row>
    <row r="534" spans="2:19" s="420" customFormat="1" ht="13.5" hidden="1" outlineLevel="3">
      <c r="B534" s="412"/>
      <c r="C534" s="413"/>
      <c r="D534" s="404" t="s">
        <v>223</v>
      </c>
      <c r="E534" s="462" t="s">
        <v>34</v>
      </c>
      <c r="F534" s="480" t="s">
        <v>3297</v>
      </c>
      <c r="G534" s="413"/>
      <c r="H534" s="416">
        <v>57.432</v>
      </c>
      <c r="I534" s="417" t="s">
        <v>34</v>
      </c>
      <c r="J534" s="413"/>
      <c r="K534" s="419"/>
      <c r="L534" s="417" t="s">
        <v>34</v>
      </c>
      <c r="M534" s="418"/>
      <c r="N534" s="419"/>
      <c r="O534" s="417" t="s">
        <v>34</v>
      </c>
      <c r="P534" s="418"/>
      <c r="Q534" s="419">
        <f t="shared" si="7"/>
        <v>57.432</v>
      </c>
      <c r="R534" s="417" t="s">
        <v>34</v>
      </c>
      <c r="S534" s="418"/>
    </row>
    <row r="535" spans="2:19" s="320" customFormat="1" ht="22.5" customHeight="1" hidden="1" outlineLevel="2" collapsed="1">
      <c r="B535" s="321"/>
      <c r="C535" s="394" t="s">
        <v>740</v>
      </c>
      <c r="D535" s="394" t="s">
        <v>218</v>
      </c>
      <c r="E535" s="461" t="s">
        <v>816</v>
      </c>
      <c r="F535" s="479" t="s">
        <v>817</v>
      </c>
      <c r="G535" s="397" t="s">
        <v>221</v>
      </c>
      <c r="H535" s="398">
        <v>30.376</v>
      </c>
      <c r="I535" s="399">
        <v>36.1</v>
      </c>
      <c r="J535" s="613">
        <f>ROUND(I535*H535,2)</f>
        <v>1096.57</v>
      </c>
      <c r="K535" s="401"/>
      <c r="L535" s="399">
        <v>36.1</v>
      </c>
      <c r="M535" s="400">
        <f>ROUND(L535*K535,2)</f>
        <v>0</v>
      </c>
      <c r="N535" s="401"/>
      <c r="O535" s="399">
        <v>36.1</v>
      </c>
      <c r="P535" s="400">
        <f>ROUND(O535*N535,2)</f>
        <v>0</v>
      </c>
      <c r="Q535" s="401">
        <f t="shared" si="7"/>
        <v>30.376</v>
      </c>
      <c r="R535" s="399">
        <v>36.1</v>
      </c>
      <c r="S535" s="400">
        <f>ROUND(R535*Q535,2)</f>
        <v>1096.57</v>
      </c>
    </row>
    <row r="536" spans="2:19" s="420" customFormat="1" ht="13.5" hidden="1" outlineLevel="3">
      <c r="B536" s="412"/>
      <c r="C536" s="413"/>
      <c r="D536" s="404" t="s">
        <v>223</v>
      </c>
      <c r="E536" s="462" t="s">
        <v>34</v>
      </c>
      <c r="F536" s="480" t="s">
        <v>3298</v>
      </c>
      <c r="G536" s="413"/>
      <c r="H536" s="416">
        <v>30.376</v>
      </c>
      <c r="I536" s="417" t="s">
        <v>34</v>
      </c>
      <c r="J536" s="413"/>
      <c r="K536" s="419"/>
      <c r="L536" s="417" t="s">
        <v>34</v>
      </c>
      <c r="M536" s="418"/>
      <c r="N536" s="419"/>
      <c r="O536" s="417" t="s">
        <v>34</v>
      </c>
      <c r="P536" s="418"/>
      <c r="Q536" s="419">
        <f t="shared" si="7"/>
        <v>30.376</v>
      </c>
      <c r="R536" s="417" t="s">
        <v>34</v>
      </c>
      <c r="S536" s="418"/>
    </row>
    <row r="537" spans="2:19" s="320" customFormat="1" ht="22.5" customHeight="1" hidden="1" outlineLevel="2">
      <c r="B537" s="321"/>
      <c r="C537" s="394" t="s">
        <v>742</v>
      </c>
      <c r="D537" s="394" t="s">
        <v>218</v>
      </c>
      <c r="E537" s="461" t="s">
        <v>808</v>
      </c>
      <c r="F537" s="479" t="s">
        <v>809</v>
      </c>
      <c r="G537" s="397" t="s">
        <v>221</v>
      </c>
      <c r="H537" s="398">
        <v>30.376</v>
      </c>
      <c r="I537" s="399">
        <v>10.3</v>
      </c>
      <c r="J537" s="613">
        <f>ROUND(I537*H537,2)</f>
        <v>312.87</v>
      </c>
      <c r="K537" s="401"/>
      <c r="L537" s="399">
        <v>10.3</v>
      </c>
      <c r="M537" s="400">
        <f>ROUND(L537*K537,2)</f>
        <v>0</v>
      </c>
      <c r="N537" s="401"/>
      <c r="O537" s="399">
        <v>10.3</v>
      </c>
      <c r="P537" s="400">
        <f>ROUND(O537*N537,2)</f>
        <v>0</v>
      </c>
      <c r="Q537" s="401">
        <f t="shared" si="7"/>
        <v>30.376</v>
      </c>
      <c r="R537" s="399">
        <v>10.3</v>
      </c>
      <c r="S537" s="400">
        <f>ROUND(R537*Q537,2)</f>
        <v>312.87</v>
      </c>
    </row>
    <row r="538" spans="2:19" s="320" customFormat="1" ht="22.5" customHeight="1" hidden="1" outlineLevel="2" collapsed="1">
      <c r="B538" s="321"/>
      <c r="C538" s="394" t="s">
        <v>744</v>
      </c>
      <c r="D538" s="394" t="s">
        <v>218</v>
      </c>
      <c r="E538" s="461" t="s">
        <v>811</v>
      </c>
      <c r="F538" s="479" t="s">
        <v>812</v>
      </c>
      <c r="G538" s="397" t="s">
        <v>265</v>
      </c>
      <c r="H538" s="398">
        <v>39.391</v>
      </c>
      <c r="I538" s="399">
        <v>34.9</v>
      </c>
      <c r="J538" s="613">
        <f>ROUND(I538*H538,2)</f>
        <v>1374.75</v>
      </c>
      <c r="K538" s="401"/>
      <c r="L538" s="399">
        <v>34.9</v>
      </c>
      <c r="M538" s="400">
        <f>ROUND(L538*K538,2)</f>
        <v>0</v>
      </c>
      <c r="N538" s="401"/>
      <c r="O538" s="399">
        <v>34.9</v>
      </c>
      <c r="P538" s="400">
        <f>ROUND(O538*N538,2)</f>
        <v>0</v>
      </c>
      <c r="Q538" s="401">
        <f t="shared" si="7"/>
        <v>39.391</v>
      </c>
      <c r="R538" s="399">
        <v>34.9</v>
      </c>
      <c r="S538" s="400">
        <f>ROUND(R538*Q538,2)</f>
        <v>1374.75</v>
      </c>
    </row>
    <row r="539" spans="2:19" s="420" customFormat="1" ht="13.5" hidden="1" outlineLevel="3">
      <c r="B539" s="412"/>
      <c r="C539" s="413"/>
      <c r="D539" s="404" t="s">
        <v>223</v>
      </c>
      <c r="E539" s="462" t="s">
        <v>34</v>
      </c>
      <c r="F539" s="480" t="s">
        <v>3299</v>
      </c>
      <c r="G539" s="413"/>
      <c r="H539" s="416">
        <v>39.391</v>
      </c>
      <c r="I539" s="417" t="s">
        <v>34</v>
      </c>
      <c r="J539" s="413"/>
      <c r="K539" s="419"/>
      <c r="L539" s="417" t="s">
        <v>34</v>
      </c>
      <c r="M539" s="418"/>
      <c r="N539" s="419"/>
      <c r="O539" s="417" t="s">
        <v>34</v>
      </c>
      <c r="P539" s="418"/>
      <c r="Q539" s="419">
        <f t="shared" si="7"/>
        <v>39.391</v>
      </c>
      <c r="R539" s="417" t="s">
        <v>34</v>
      </c>
      <c r="S539" s="418"/>
    </row>
    <row r="540" spans="2:19" s="320" customFormat="1" ht="22.5" customHeight="1" hidden="1" outlineLevel="2" collapsed="1">
      <c r="B540" s="321"/>
      <c r="C540" s="394" t="s">
        <v>745</v>
      </c>
      <c r="D540" s="394" t="s">
        <v>218</v>
      </c>
      <c r="E540" s="461" t="s">
        <v>816</v>
      </c>
      <c r="F540" s="479" t="s">
        <v>817</v>
      </c>
      <c r="G540" s="397" t="s">
        <v>221</v>
      </c>
      <c r="H540" s="398">
        <v>7.878</v>
      </c>
      <c r="I540" s="399">
        <v>36.1</v>
      </c>
      <c r="J540" s="613">
        <f>ROUND(I540*H540,2)</f>
        <v>284.4</v>
      </c>
      <c r="K540" s="401"/>
      <c r="L540" s="399">
        <v>36.1</v>
      </c>
      <c r="M540" s="400">
        <f>ROUND(L540*K540,2)</f>
        <v>0</v>
      </c>
      <c r="N540" s="401"/>
      <c r="O540" s="399">
        <v>36.1</v>
      </c>
      <c r="P540" s="400">
        <f>ROUND(O540*N540,2)</f>
        <v>0</v>
      </c>
      <c r="Q540" s="401">
        <f t="shared" si="7"/>
        <v>7.878</v>
      </c>
      <c r="R540" s="399">
        <v>36.1</v>
      </c>
      <c r="S540" s="400">
        <f>ROUND(R540*Q540,2)</f>
        <v>284.4</v>
      </c>
    </row>
    <row r="541" spans="2:19" s="420" customFormat="1" ht="13.5" hidden="1" outlineLevel="3">
      <c r="B541" s="412"/>
      <c r="C541" s="413"/>
      <c r="D541" s="404" t="s">
        <v>223</v>
      </c>
      <c r="E541" s="462" t="s">
        <v>34</v>
      </c>
      <c r="F541" s="480" t="s">
        <v>3300</v>
      </c>
      <c r="G541" s="413"/>
      <c r="H541" s="416">
        <v>7.878</v>
      </c>
      <c r="I541" s="417" t="s">
        <v>34</v>
      </c>
      <c r="J541" s="413"/>
      <c r="K541" s="419"/>
      <c r="L541" s="417" t="s">
        <v>34</v>
      </c>
      <c r="M541" s="418"/>
      <c r="N541" s="419"/>
      <c r="O541" s="417" t="s">
        <v>34</v>
      </c>
      <c r="P541" s="418"/>
      <c r="Q541" s="419">
        <f t="shared" si="7"/>
        <v>7.878</v>
      </c>
      <c r="R541" s="417" t="s">
        <v>34</v>
      </c>
      <c r="S541" s="418"/>
    </row>
    <row r="542" spans="2:19" s="320" customFormat="1" ht="22.5" customHeight="1" hidden="1" outlineLevel="2">
      <c r="B542" s="321"/>
      <c r="C542" s="394" t="s">
        <v>777</v>
      </c>
      <c r="D542" s="394" t="s">
        <v>218</v>
      </c>
      <c r="E542" s="461" t="s">
        <v>808</v>
      </c>
      <c r="F542" s="479" t="s">
        <v>809</v>
      </c>
      <c r="G542" s="397" t="s">
        <v>221</v>
      </c>
      <c r="H542" s="398">
        <v>7.878</v>
      </c>
      <c r="I542" s="399">
        <v>10.3</v>
      </c>
      <c r="J542" s="613">
        <f>ROUND(I542*H542,2)</f>
        <v>81.14</v>
      </c>
      <c r="K542" s="401"/>
      <c r="L542" s="399">
        <v>10.3</v>
      </c>
      <c r="M542" s="400">
        <f>ROUND(L542*K542,2)</f>
        <v>0</v>
      </c>
      <c r="N542" s="401"/>
      <c r="O542" s="399">
        <v>10.3</v>
      </c>
      <c r="P542" s="400">
        <f>ROUND(O542*N542,2)</f>
        <v>0</v>
      </c>
      <c r="Q542" s="401">
        <f t="shared" si="7"/>
        <v>7.878</v>
      </c>
      <c r="R542" s="399">
        <v>10.3</v>
      </c>
      <c r="S542" s="400">
        <f>ROUND(R542*Q542,2)</f>
        <v>81.14</v>
      </c>
    </row>
    <row r="543" spans="2:19" s="320" customFormat="1" ht="22.5" customHeight="1" hidden="1" outlineLevel="2" collapsed="1">
      <c r="B543" s="321"/>
      <c r="C543" s="394" t="s">
        <v>787</v>
      </c>
      <c r="D543" s="394" t="s">
        <v>218</v>
      </c>
      <c r="E543" s="461" t="s">
        <v>821</v>
      </c>
      <c r="F543" s="479" t="s">
        <v>822</v>
      </c>
      <c r="G543" s="397" t="s">
        <v>265</v>
      </c>
      <c r="H543" s="398">
        <v>39.391</v>
      </c>
      <c r="I543" s="399">
        <v>27.9</v>
      </c>
      <c r="J543" s="613">
        <f>ROUND(I543*H543,2)</f>
        <v>1099.01</v>
      </c>
      <c r="K543" s="401"/>
      <c r="L543" s="399">
        <v>27.9</v>
      </c>
      <c r="M543" s="400">
        <f>ROUND(L543*K543,2)</f>
        <v>0</v>
      </c>
      <c r="N543" s="401"/>
      <c r="O543" s="399">
        <v>27.9</v>
      </c>
      <c r="P543" s="400">
        <f>ROUND(O543*N543,2)</f>
        <v>0</v>
      </c>
      <c r="Q543" s="401">
        <f t="shared" si="7"/>
        <v>39.391</v>
      </c>
      <c r="R543" s="399">
        <v>27.9</v>
      </c>
      <c r="S543" s="400">
        <f>ROUND(R543*Q543,2)</f>
        <v>1099.01</v>
      </c>
    </row>
    <row r="544" spans="2:19" s="411" customFormat="1" ht="13.5" hidden="1" outlineLevel="3">
      <c r="B544" s="402"/>
      <c r="C544" s="403"/>
      <c r="D544" s="404" t="s">
        <v>223</v>
      </c>
      <c r="E544" s="407" t="s">
        <v>34</v>
      </c>
      <c r="F544" s="481" t="s">
        <v>2623</v>
      </c>
      <c r="G544" s="403"/>
      <c r="H544" s="407" t="s">
        <v>34</v>
      </c>
      <c r="I544" s="408" t="s">
        <v>34</v>
      </c>
      <c r="J544" s="403"/>
      <c r="K544" s="410"/>
      <c r="L544" s="408" t="s">
        <v>34</v>
      </c>
      <c r="M544" s="409"/>
      <c r="N544" s="410"/>
      <c r="O544" s="408" t="s">
        <v>34</v>
      </c>
      <c r="P544" s="409"/>
      <c r="Q544" s="410" t="e">
        <f t="shared" si="7"/>
        <v>#VALUE!</v>
      </c>
      <c r="R544" s="408" t="s">
        <v>34</v>
      </c>
      <c r="S544" s="409"/>
    </row>
    <row r="545" spans="2:19" s="420" customFormat="1" ht="13.5" hidden="1" outlineLevel="3">
      <c r="B545" s="412"/>
      <c r="C545" s="413"/>
      <c r="D545" s="404" t="s">
        <v>223</v>
      </c>
      <c r="E545" s="462" t="s">
        <v>34</v>
      </c>
      <c r="F545" s="480" t="s">
        <v>138</v>
      </c>
      <c r="G545" s="413"/>
      <c r="H545" s="416">
        <v>39.391</v>
      </c>
      <c r="I545" s="417" t="s">
        <v>34</v>
      </c>
      <c r="J545" s="413"/>
      <c r="K545" s="419"/>
      <c r="L545" s="417" t="s">
        <v>34</v>
      </c>
      <c r="M545" s="418"/>
      <c r="N545" s="419"/>
      <c r="O545" s="417" t="s">
        <v>34</v>
      </c>
      <c r="P545" s="418"/>
      <c r="Q545" s="419">
        <f t="shared" si="7"/>
        <v>39.391</v>
      </c>
      <c r="R545" s="417" t="s">
        <v>34</v>
      </c>
      <c r="S545" s="418"/>
    </row>
    <row r="546" spans="2:19" s="320" customFormat="1" ht="22.5" customHeight="1" hidden="1" outlineLevel="2" collapsed="1">
      <c r="B546" s="321"/>
      <c r="C546" s="453" t="s">
        <v>790</v>
      </c>
      <c r="D546" s="453" t="s">
        <v>316</v>
      </c>
      <c r="E546" s="472" t="s">
        <v>2624</v>
      </c>
      <c r="F546" s="570" t="s">
        <v>2625</v>
      </c>
      <c r="G546" s="456" t="s">
        <v>221</v>
      </c>
      <c r="H546" s="457">
        <v>4.136</v>
      </c>
      <c r="I546" s="458">
        <v>668.7</v>
      </c>
      <c r="J546" s="615">
        <f>ROUND(I546*H546,2)</f>
        <v>2765.74</v>
      </c>
      <c r="K546" s="460"/>
      <c r="L546" s="458">
        <v>668.7</v>
      </c>
      <c r="M546" s="459">
        <f>ROUND(L546*K546,2)</f>
        <v>0</v>
      </c>
      <c r="N546" s="460"/>
      <c r="O546" s="458">
        <v>668.7</v>
      </c>
      <c r="P546" s="459">
        <f>ROUND(O546*N546,2)</f>
        <v>0</v>
      </c>
      <c r="Q546" s="460">
        <f t="shared" si="7"/>
        <v>4.136</v>
      </c>
      <c r="R546" s="458">
        <v>668.7</v>
      </c>
      <c r="S546" s="459">
        <f>ROUND(R546*Q546,2)</f>
        <v>2765.74</v>
      </c>
    </row>
    <row r="547" spans="2:19" s="420" customFormat="1" ht="13.5" hidden="1" outlineLevel="3">
      <c r="B547" s="412"/>
      <c r="C547" s="413"/>
      <c r="D547" s="404" t="s">
        <v>223</v>
      </c>
      <c r="E547" s="462" t="s">
        <v>34</v>
      </c>
      <c r="F547" s="480" t="s">
        <v>3301</v>
      </c>
      <c r="G547" s="413"/>
      <c r="H547" s="416">
        <v>4.136</v>
      </c>
      <c r="I547" s="417" t="s">
        <v>34</v>
      </c>
      <c r="J547" s="413"/>
      <c r="K547" s="419"/>
      <c r="L547" s="417" t="s">
        <v>34</v>
      </c>
      <c r="M547" s="418"/>
      <c r="N547" s="419"/>
      <c r="O547" s="417" t="s">
        <v>34</v>
      </c>
      <c r="P547" s="418"/>
      <c r="Q547" s="419">
        <f t="shared" si="7"/>
        <v>4.136</v>
      </c>
      <c r="R547" s="417" t="s">
        <v>34</v>
      </c>
      <c r="S547" s="418"/>
    </row>
    <row r="548" spans="2:19" s="320" customFormat="1" ht="22.5" customHeight="1" hidden="1" outlineLevel="2" collapsed="1">
      <c r="B548" s="321"/>
      <c r="C548" s="394" t="s">
        <v>792</v>
      </c>
      <c r="D548" s="394" t="s">
        <v>218</v>
      </c>
      <c r="E548" s="461" t="s">
        <v>816</v>
      </c>
      <c r="F548" s="479" t="s">
        <v>817</v>
      </c>
      <c r="G548" s="397" t="s">
        <v>221</v>
      </c>
      <c r="H548" s="398">
        <v>4.136</v>
      </c>
      <c r="I548" s="399">
        <v>36.1</v>
      </c>
      <c r="J548" s="613">
        <f>ROUND(I548*H548,2)</f>
        <v>149.31</v>
      </c>
      <c r="K548" s="401"/>
      <c r="L548" s="399">
        <v>36.1</v>
      </c>
      <c r="M548" s="400">
        <f>ROUND(L548*K548,2)</f>
        <v>0</v>
      </c>
      <c r="N548" s="401"/>
      <c r="O548" s="399">
        <v>36.1</v>
      </c>
      <c r="P548" s="400">
        <f>ROUND(O548*N548,2)</f>
        <v>0</v>
      </c>
      <c r="Q548" s="401">
        <f t="shared" si="7"/>
        <v>4.136</v>
      </c>
      <c r="R548" s="399">
        <v>36.1</v>
      </c>
      <c r="S548" s="400">
        <f>ROUND(R548*Q548,2)</f>
        <v>149.31</v>
      </c>
    </row>
    <row r="549" spans="2:19" s="420" customFormat="1" ht="13.5" hidden="1" outlineLevel="3">
      <c r="B549" s="412"/>
      <c r="C549" s="413"/>
      <c r="D549" s="404" t="s">
        <v>223</v>
      </c>
      <c r="E549" s="462" t="s">
        <v>34</v>
      </c>
      <c r="F549" s="480" t="s">
        <v>3302</v>
      </c>
      <c r="G549" s="413"/>
      <c r="H549" s="416">
        <v>4.136</v>
      </c>
      <c r="I549" s="417" t="s">
        <v>34</v>
      </c>
      <c r="J549" s="413"/>
      <c r="K549" s="419"/>
      <c r="L549" s="417" t="s">
        <v>34</v>
      </c>
      <c r="M549" s="418"/>
      <c r="N549" s="419"/>
      <c r="O549" s="417" t="s">
        <v>34</v>
      </c>
      <c r="P549" s="418"/>
      <c r="Q549" s="419">
        <f t="shared" si="7"/>
        <v>4.136</v>
      </c>
      <c r="R549" s="417" t="s">
        <v>34</v>
      </c>
      <c r="S549" s="418"/>
    </row>
    <row r="550" spans="2:19" s="320" customFormat="1" ht="22.5" customHeight="1" hidden="1" outlineLevel="2">
      <c r="B550" s="321"/>
      <c r="C550" s="394" t="s">
        <v>793</v>
      </c>
      <c r="D550" s="394" t="s">
        <v>218</v>
      </c>
      <c r="E550" s="461" t="s">
        <v>808</v>
      </c>
      <c r="F550" s="479" t="s">
        <v>809</v>
      </c>
      <c r="G550" s="397" t="s">
        <v>221</v>
      </c>
      <c r="H550" s="398">
        <v>4.136</v>
      </c>
      <c r="I550" s="399">
        <v>10.3</v>
      </c>
      <c r="J550" s="613">
        <f>ROUND(I550*H550,2)</f>
        <v>42.6</v>
      </c>
      <c r="K550" s="401"/>
      <c r="L550" s="399">
        <v>10.3</v>
      </c>
      <c r="M550" s="400">
        <f>ROUND(L550*K550,2)</f>
        <v>0</v>
      </c>
      <c r="N550" s="401"/>
      <c r="O550" s="399">
        <v>10.3</v>
      </c>
      <c r="P550" s="400">
        <f>ROUND(O550*N550,2)</f>
        <v>0</v>
      </c>
      <c r="Q550" s="401">
        <f t="shared" si="7"/>
        <v>4.136</v>
      </c>
      <c r="R550" s="399">
        <v>10.3</v>
      </c>
      <c r="S550" s="400">
        <f>ROUND(R550*Q550,2)</f>
        <v>42.6</v>
      </c>
    </row>
    <row r="551" spans="2:19" s="320" customFormat="1" ht="31.5" customHeight="1" hidden="1" outlineLevel="2" collapsed="1">
      <c r="B551" s="321"/>
      <c r="C551" s="394" t="s">
        <v>801</v>
      </c>
      <c r="D551" s="394" t="s">
        <v>218</v>
      </c>
      <c r="E551" s="461" t="s">
        <v>312</v>
      </c>
      <c r="F551" s="479" t="s">
        <v>313</v>
      </c>
      <c r="G551" s="397" t="s">
        <v>265</v>
      </c>
      <c r="H551" s="398">
        <v>216.646</v>
      </c>
      <c r="I551" s="399">
        <v>13.9</v>
      </c>
      <c r="J551" s="613">
        <f>ROUND(I551*H551,2)</f>
        <v>3011.38</v>
      </c>
      <c r="K551" s="401"/>
      <c r="L551" s="399">
        <v>13.9</v>
      </c>
      <c r="M551" s="400">
        <f>ROUND(L551*K551,2)</f>
        <v>0</v>
      </c>
      <c r="N551" s="401"/>
      <c r="O551" s="399">
        <v>13.9</v>
      </c>
      <c r="P551" s="400">
        <f>ROUND(O551*N551,2)</f>
        <v>0</v>
      </c>
      <c r="Q551" s="401">
        <f t="shared" si="7"/>
        <v>216.646</v>
      </c>
      <c r="R551" s="399">
        <v>13.9</v>
      </c>
      <c r="S551" s="400">
        <f>ROUND(R551*Q551,2)</f>
        <v>3011.38</v>
      </c>
    </row>
    <row r="552" spans="2:19" s="411" customFormat="1" ht="13.5" hidden="1" outlineLevel="3">
      <c r="B552" s="402"/>
      <c r="C552" s="403"/>
      <c r="D552" s="404" t="s">
        <v>223</v>
      </c>
      <c r="E552" s="407" t="s">
        <v>34</v>
      </c>
      <c r="F552" s="481" t="s">
        <v>2528</v>
      </c>
      <c r="G552" s="403"/>
      <c r="H552" s="407" t="s">
        <v>34</v>
      </c>
      <c r="I552" s="408" t="s">
        <v>34</v>
      </c>
      <c r="J552" s="403"/>
      <c r="K552" s="410"/>
      <c r="L552" s="408" t="s">
        <v>34</v>
      </c>
      <c r="M552" s="409"/>
      <c r="N552" s="410"/>
      <c r="O552" s="408" t="s">
        <v>34</v>
      </c>
      <c r="P552" s="409"/>
      <c r="Q552" s="410" t="e">
        <f t="shared" si="7"/>
        <v>#VALUE!</v>
      </c>
      <c r="R552" s="408" t="s">
        <v>34</v>
      </c>
      <c r="S552" s="409"/>
    </row>
    <row r="553" spans="2:19" s="411" customFormat="1" ht="13.5" hidden="1" outlineLevel="3">
      <c r="B553" s="402"/>
      <c r="C553" s="403"/>
      <c r="D553" s="404" t="s">
        <v>223</v>
      </c>
      <c r="E553" s="407" t="s">
        <v>34</v>
      </c>
      <c r="F553" s="481" t="s">
        <v>1458</v>
      </c>
      <c r="G553" s="403"/>
      <c r="H553" s="407" t="s">
        <v>34</v>
      </c>
      <c r="I553" s="408" t="s">
        <v>34</v>
      </c>
      <c r="J553" s="403"/>
      <c r="K553" s="410"/>
      <c r="L553" s="408" t="s">
        <v>34</v>
      </c>
      <c r="M553" s="409"/>
      <c r="N553" s="410"/>
      <c r="O553" s="408" t="s">
        <v>34</v>
      </c>
      <c r="P553" s="409"/>
      <c r="Q553" s="410" t="e">
        <f t="shared" si="7"/>
        <v>#VALUE!</v>
      </c>
      <c r="R553" s="408" t="s">
        <v>34</v>
      </c>
      <c r="S553" s="409"/>
    </row>
    <row r="554" spans="2:19" s="420" customFormat="1" ht="13.5" hidden="1" outlineLevel="3">
      <c r="B554" s="412"/>
      <c r="C554" s="413"/>
      <c r="D554" s="404" t="s">
        <v>223</v>
      </c>
      <c r="E554" s="462" t="s">
        <v>34</v>
      </c>
      <c r="F554" s="480" t="s">
        <v>3303</v>
      </c>
      <c r="G554" s="413"/>
      <c r="H554" s="416">
        <v>5.04</v>
      </c>
      <c r="I554" s="417" t="s">
        <v>34</v>
      </c>
      <c r="J554" s="413"/>
      <c r="K554" s="419"/>
      <c r="L554" s="417" t="s">
        <v>34</v>
      </c>
      <c r="M554" s="418"/>
      <c r="N554" s="419"/>
      <c r="O554" s="417" t="s">
        <v>34</v>
      </c>
      <c r="P554" s="418"/>
      <c r="Q554" s="419">
        <f t="shared" si="7"/>
        <v>5.04</v>
      </c>
      <c r="R554" s="417" t="s">
        <v>34</v>
      </c>
      <c r="S554" s="418"/>
    </row>
    <row r="555" spans="2:19" s="420" customFormat="1" ht="13.5" hidden="1" outlineLevel="3">
      <c r="B555" s="412"/>
      <c r="C555" s="413"/>
      <c r="D555" s="404" t="s">
        <v>223</v>
      </c>
      <c r="E555" s="462" t="s">
        <v>34</v>
      </c>
      <c r="F555" s="480" t="s">
        <v>3304</v>
      </c>
      <c r="G555" s="413"/>
      <c r="H555" s="416">
        <v>120.766</v>
      </c>
      <c r="I555" s="417" t="s">
        <v>34</v>
      </c>
      <c r="J555" s="413"/>
      <c r="K555" s="419"/>
      <c r="L555" s="417" t="s">
        <v>34</v>
      </c>
      <c r="M555" s="418"/>
      <c r="N555" s="419"/>
      <c r="O555" s="417" t="s">
        <v>34</v>
      </c>
      <c r="P555" s="418"/>
      <c r="Q555" s="419">
        <f t="shared" si="7"/>
        <v>120.766</v>
      </c>
      <c r="R555" s="417" t="s">
        <v>34</v>
      </c>
      <c r="S555" s="418"/>
    </row>
    <row r="556" spans="2:19" s="420" customFormat="1" ht="13.5" hidden="1" outlineLevel="3">
      <c r="B556" s="412"/>
      <c r="C556" s="413"/>
      <c r="D556" s="404" t="s">
        <v>223</v>
      </c>
      <c r="E556" s="462" t="s">
        <v>34</v>
      </c>
      <c r="F556" s="480" t="s">
        <v>3305</v>
      </c>
      <c r="G556" s="413"/>
      <c r="H556" s="416">
        <v>37.032</v>
      </c>
      <c r="I556" s="417" t="s">
        <v>34</v>
      </c>
      <c r="J556" s="413"/>
      <c r="K556" s="419"/>
      <c r="L556" s="417" t="s">
        <v>34</v>
      </c>
      <c r="M556" s="418"/>
      <c r="N556" s="419"/>
      <c r="O556" s="417" t="s">
        <v>34</v>
      </c>
      <c r="P556" s="418"/>
      <c r="Q556" s="419">
        <f t="shared" si="7"/>
        <v>37.032</v>
      </c>
      <c r="R556" s="417" t="s">
        <v>34</v>
      </c>
      <c r="S556" s="418"/>
    </row>
    <row r="557" spans="2:19" s="420" customFormat="1" ht="13.5" hidden="1" outlineLevel="3">
      <c r="B557" s="412"/>
      <c r="C557" s="413"/>
      <c r="D557" s="404" t="s">
        <v>223</v>
      </c>
      <c r="E557" s="462" t="s">
        <v>34</v>
      </c>
      <c r="F557" s="480" t="s">
        <v>3306</v>
      </c>
      <c r="G557" s="413"/>
      <c r="H557" s="416">
        <v>1.258</v>
      </c>
      <c r="I557" s="417" t="s">
        <v>34</v>
      </c>
      <c r="J557" s="413"/>
      <c r="K557" s="419"/>
      <c r="L557" s="417" t="s">
        <v>34</v>
      </c>
      <c r="M557" s="418"/>
      <c r="N557" s="419"/>
      <c r="O557" s="417" t="s">
        <v>34</v>
      </c>
      <c r="P557" s="418"/>
      <c r="Q557" s="419">
        <f t="shared" si="7"/>
        <v>1.258</v>
      </c>
      <c r="R557" s="417" t="s">
        <v>34</v>
      </c>
      <c r="S557" s="418"/>
    </row>
    <row r="558" spans="2:19" s="411" customFormat="1" ht="13.5" hidden="1" outlineLevel="3">
      <c r="B558" s="402"/>
      <c r="C558" s="403"/>
      <c r="D558" s="404" t="s">
        <v>223</v>
      </c>
      <c r="E558" s="407" t="s">
        <v>34</v>
      </c>
      <c r="F558" s="481" t="s">
        <v>1463</v>
      </c>
      <c r="G558" s="403"/>
      <c r="H558" s="407" t="s">
        <v>34</v>
      </c>
      <c r="I558" s="408" t="s">
        <v>34</v>
      </c>
      <c r="J558" s="403"/>
      <c r="K558" s="410"/>
      <c r="L558" s="408" t="s">
        <v>34</v>
      </c>
      <c r="M558" s="409"/>
      <c r="N558" s="410"/>
      <c r="O558" s="408" t="s">
        <v>34</v>
      </c>
      <c r="P558" s="409"/>
      <c r="Q558" s="410" t="e">
        <f t="shared" si="7"/>
        <v>#VALUE!</v>
      </c>
      <c r="R558" s="408" t="s">
        <v>34</v>
      </c>
      <c r="S558" s="409"/>
    </row>
    <row r="559" spans="2:19" s="420" customFormat="1" ht="13.5" hidden="1" outlineLevel="3">
      <c r="B559" s="412"/>
      <c r="C559" s="413"/>
      <c r="D559" s="404" t="s">
        <v>223</v>
      </c>
      <c r="E559" s="462" t="s">
        <v>34</v>
      </c>
      <c r="F559" s="480" t="s">
        <v>3307</v>
      </c>
      <c r="G559" s="413"/>
      <c r="H559" s="416">
        <v>28.5</v>
      </c>
      <c r="I559" s="417" t="s">
        <v>34</v>
      </c>
      <c r="J559" s="413"/>
      <c r="K559" s="419"/>
      <c r="L559" s="417" t="s">
        <v>34</v>
      </c>
      <c r="M559" s="418"/>
      <c r="N559" s="419"/>
      <c r="O559" s="417" t="s">
        <v>34</v>
      </c>
      <c r="P559" s="418"/>
      <c r="Q559" s="419">
        <f t="shared" si="7"/>
        <v>28.5</v>
      </c>
      <c r="R559" s="417" t="s">
        <v>34</v>
      </c>
      <c r="S559" s="418"/>
    </row>
    <row r="560" spans="2:19" s="420" customFormat="1" ht="13.5" hidden="1" outlineLevel="3">
      <c r="B560" s="412"/>
      <c r="C560" s="413"/>
      <c r="D560" s="404" t="s">
        <v>223</v>
      </c>
      <c r="E560" s="462" t="s">
        <v>34</v>
      </c>
      <c r="F560" s="480" t="s">
        <v>3308</v>
      </c>
      <c r="G560" s="413"/>
      <c r="H560" s="416">
        <v>10.14</v>
      </c>
      <c r="I560" s="417" t="s">
        <v>34</v>
      </c>
      <c r="J560" s="413"/>
      <c r="K560" s="419"/>
      <c r="L560" s="417" t="s">
        <v>34</v>
      </c>
      <c r="M560" s="418"/>
      <c r="N560" s="419"/>
      <c r="O560" s="417" t="s">
        <v>34</v>
      </c>
      <c r="P560" s="418"/>
      <c r="Q560" s="419">
        <f t="shared" si="7"/>
        <v>10.14</v>
      </c>
      <c r="R560" s="417" t="s">
        <v>34</v>
      </c>
      <c r="S560" s="418"/>
    </row>
    <row r="561" spans="2:19" s="420" customFormat="1" ht="13.5" hidden="1" outlineLevel="3">
      <c r="B561" s="412"/>
      <c r="C561" s="413"/>
      <c r="D561" s="404" t="s">
        <v>223</v>
      </c>
      <c r="E561" s="462" t="s">
        <v>34</v>
      </c>
      <c r="F561" s="480" t="s">
        <v>3309</v>
      </c>
      <c r="G561" s="413"/>
      <c r="H561" s="416">
        <v>13.91</v>
      </c>
      <c r="I561" s="417" t="s">
        <v>34</v>
      </c>
      <c r="J561" s="413"/>
      <c r="K561" s="419"/>
      <c r="L561" s="417" t="s">
        <v>34</v>
      </c>
      <c r="M561" s="418"/>
      <c r="N561" s="419"/>
      <c r="O561" s="417" t="s">
        <v>34</v>
      </c>
      <c r="P561" s="418"/>
      <c r="Q561" s="419">
        <f t="shared" si="7"/>
        <v>13.91</v>
      </c>
      <c r="R561" s="417" t="s">
        <v>34</v>
      </c>
      <c r="S561" s="418"/>
    </row>
    <row r="562" spans="2:19" s="429" customFormat="1" ht="13.5" hidden="1" outlineLevel="3">
      <c r="B562" s="421"/>
      <c r="C562" s="422"/>
      <c r="D562" s="404" t="s">
        <v>223</v>
      </c>
      <c r="E562" s="464" t="s">
        <v>3041</v>
      </c>
      <c r="F562" s="566" t="s">
        <v>227</v>
      </c>
      <c r="G562" s="422"/>
      <c r="H562" s="425">
        <v>216.646</v>
      </c>
      <c r="I562" s="426" t="s">
        <v>34</v>
      </c>
      <c r="J562" s="422"/>
      <c r="K562" s="428"/>
      <c r="L562" s="426" t="s">
        <v>34</v>
      </c>
      <c r="M562" s="427"/>
      <c r="N562" s="428"/>
      <c r="O562" s="426" t="s">
        <v>34</v>
      </c>
      <c r="P562" s="427"/>
      <c r="Q562" s="428">
        <f t="shared" si="7"/>
        <v>216.646</v>
      </c>
      <c r="R562" s="426" t="s">
        <v>34</v>
      </c>
      <c r="S562" s="427"/>
    </row>
    <row r="563" spans="2:19" s="320" customFormat="1" ht="22.5" customHeight="1" hidden="1" outlineLevel="2" collapsed="1">
      <c r="B563" s="321"/>
      <c r="C563" s="453" t="s">
        <v>805</v>
      </c>
      <c r="D563" s="453" t="s">
        <v>316</v>
      </c>
      <c r="E563" s="472" t="s">
        <v>317</v>
      </c>
      <c r="F563" s="570" t="s">
        <v>318</v>
      </c>
      <c r="G563" s="456" t="s">
        <v>319</v>
      </c>
      <c r="H563" s="457">
        <v>7.81</v>
      </c>
      <c r="I563" s="458">
        <v>111.5</v>
      </c>
      <c r="J563" s="615">
        <f>ROUND(I563*H563,2)</f>
        <v>870.82</v>
      </c>
      <c r="K563" s="460"/>
      <c r="L563" s="458">
        <v>111.5</v>
      </c>
      <c r="M563" s="459">
        <f>ROUND(L563*K563,2)</f>
        <v>0</v>
      </c>
      <c r="N563" s="460"/>
      <c r="O563" s="458">
        <v>111.5</v>
      </c>
      <c r="P563" s="459">
        <f>ROUND(O563*N563,2)</f>
        <v>0</v>
      </c>
      <c r="Q563" s="460">
        <f t="shared" si="7"/>
        <v>7.81</v>
      </c>
      <c r="R563" s="458">
        <v>111.5</v>
      </c>
      <c r="S563" s="459">
        <f>ROUND(R563*Q563,2)</f>
        <v>870.82</v>
      </c>
    </row>
    <row r="564" spans="2:19" s="420" customFormat="1" ht="13.5" hidden="1" outlineLevel="3">
      <c r="B564" s="412"/>
      <c r="C564" s="413"/>
      <c r="D564" s="404" t="s">
        <v>223</v>
      </c>
      <c r="E564" s="462" t="s">
        <v>34</v>
      </c>
      <c r="F564" s="480" t="s">
        <v>3310</v>
      </c>
      <c r="G564" s="413"/>
      <c r="H564" s="416">
        <v>7.81</v>
      </c>
      <c r="I564" s="417" t="s">
        <v>34</v>
      </c>
      <c r="J564" s="413"/>
      <c r="K564" s="419"/>
      <c r="L564" s="417" t="s">
        <v>34</v>
      </c>
      <c r="M564" s="418"/>
      <c r="N564" s="419"/>
      <c r="O564" s="417" t="s">
        <v>34</v>
      </c>
      <c r="P564" s="418"/>
      <c r="Q564" s="419">
        <f t="shared" si="7"/>
        <v>7.81</v>
      </c>
      <c r="R564" s="417" t="s">
        <v>34</v>
      </c>
      <c r="S564" s="418"/>
    </row>
    <row r="565" spans="2:19" s="320" customFormat="1" ht="31.5" customHeight="1" hidden="1" outlineLevel="2" collapsed="1">
      <c r="B565" s="321"/>
      <c r="C565" s="394" t="s">
        <v>807</v>
      </c>
      <c r="D565" s="394" t="s">
        <v>218</v>
      </c>
      <c r="E565" s="461" t="s">
        <v>322</v>
      </c>
      <c r="F565" s="479" t="s">
        <v>323</v>
      </c>
      <c r="G565" s="397" t="s">
        <v>265</v>
      </c>
      <c r="H565" s="398">
        <v>216.646</v>
      </c>
      <c r="I565" s="399">
        <v>16.7</v>
      </c>
      <c r="J565" s="613">
        <f>ROUND(I565*H565,2)</f>
        <v>3617.99</v>
      </c>
      <c r="K565" s="401"/>
      <c r="L565" s="399">
        <v>16.7</v>
      </c>
      <c r="M565" s="400">
        <f>ROUND(L565*K565,2)</f>
        <v>0</v>
      </c>
      <c r="N565" s="401"/>
      <c r="O565" s="399">
        <v>16.7</v>
      </c>
      <c r="P565" s="400">
        <f>ROUND(O565*N565,2)</f>
        <v>0</v>
      </c>
      <c r="Q565" s="401">
        <f t="shared" si="7"/>
        <v>216.646</v>
      </c>
      <c r="R565" s="399">
        <v>16.7</v>
      </c>
      <c r="S565" s="400">
        <f>ROUND(R565*Q565,2)</f>
        <v>3617.99</v>
      </c>
    </row>
    <row r="566" spans="2:19" s="420" customFormat="1" ht="13.5" hidden="1" outlineLevel="3">
      <c r="B566" s="412"/>
      <c r="C566" s="413"/>
      <c r="D566" s="404" t="s">
        <v>223</v>
      </c>
      <c r="E566" s="462" t="s">
        <v>34</v>
      </c>
      <c r="F566" s="480" t="s">
        <v>3041</v>
      </c>
      <c r="G566" s="413"/>
      <c r="H566" s="416">
        <v>216.646</v>
      </c>
      <c r="I566" s="417" t="s">
        <v>34</v>
      </c>
      <c r="J566" s="413"/>
      <c r="K566" s="419"/>
      <c r="L566" s="417" t="s">
        <v>34</v>
      </c>
      <c r="M566" s="418"/>
      <c r="N566" s="419"/>
      <c r="O566" s="417" t="s">
        <v>34</v>
      </c>
      <c r="P566" s="418"/>
      <c r="Q566" s="419">
        <f t="shared" si="7"/>
        <v>216.646</v>
      </c>
      <c r="R566" s="417" t="s">
        <v>34</v>
      </c>
      <c r="S566" s="418"/>
    </row>
    <row r="567" spans="2:19" s="390" customFormat="1" ht="29.85" customHeight="1" outlineLevel="1" collapsed="1">
      <c r="B567" s="384"/>
      <c r="C567" s="385"/>
      <c r="D567" s="386" t="s">
        <v>71</v>
      </c>
      <c r="E567" s="391" t="s">
        <v>158</v>
      </c>
      <c r="F567" s="391" t="s">
        <v>843</v>
      </c>
      <c r="G567" s="385"/>
      <c r="H567" s="385"/>
      <c r="I567" s="388" t="s">
        <v>34</v>
      </c>
      <c r="J567" s="560">
        <f>SUM(J568:J780)</f>
        <v>6199298.130000002</v>
      </c>
      <c r="K567" s="384"/>
      <c r="L567" s="388" t="s">
        <v>34</v>
      </c>
      <c r="M567" s="393">
        <f>SUM(M568:M780)</f>
        <v>0</v>
      </c>
      <c r="N567" s="384"/>
      <c r="O567" s="388" t="s">
        <v>34</v>
      </c>
      <c r="P567" s="393">
        <f>SUM(P568:P780)</f>
        <v>0</v>
      </c>
      <c r="Q567" s="384"/>
      <c r="R567" s="388" t="s">
        <v>34</v>
      </c>
      <c r="S567" s="393">
        <f>SUM(S568:S780)</f>
        <v>6199298.130000002</v>
      </c>
    </row>
    <row r="568" spans="2:19" s="320" customFormat="1" ht="31.5" customHeight="1" hidden="1" outlineLevel="2" collapsed="1">
      <c r="B568" s="321"/>
      <c r="C568" s="394" t="s">
        <v>810</v>
      </c>
      <c r="D568" s="394" t="s">
        <v>218</v>
      </c>
      <c r="E568" s="461" t="s">
        <v>457</v>
      </c>
      <c r="F568" s="479" t="s">
        <v>458</v>
      </c>
      <c r="G568" s="397" t="s">
        <v>454</v>
      </c>
      <c r="H568" s="398">
        <v>5760</v>
      </c>
      <c r="I568" s="399">
        <v>16.7</v>
      </c>
      <c r="J568" s="613">
        <f>ROUND(I568*H568,2)</f>
        <v>96192</v>
      </c>
      <c r="K568" s="401"/>
      <c r="L568" s="399">
        <v>16.7</v>
      </c>
      <c r="M568" s="400">
        <f>ROUND(L568*K568,2)</f>
        <v>0</v>
      </c>
      <c r="N568" s="401"/>
      <c r="O568" s="399">
        <v>16.7</v>
      </c>
      <c r="P568" s="400">
        <f>ROUND(O568*N568,2)</f>
        <v>0</v>
      </c>
      <c r="Q568" s="401">
        <f aca="true" t="shared" si="8" ref="Q568:Q631">H568+K568+N568</f>
        <v>5760</v>
      </c>
      <c r="R568" s="399">
        <v>16.7</v>
      </c>
      <c r="S568" s="400">
        <f>ROUND(R568*Q568,2)</f>
        <v>96192</v>
      </c>
    </row>
    <row r="569" spans="2:19" s="420" customFormat="1" ht="13.5" hidden="1" outlineLevel="3">
      <c r="B569" s="412"/>
      <c r="C569" s="413"/>
      <c r="D569" s="404" t="s">
        <v>223</v>
      </c>
      <c r="E569" s="462" t="s">
        <v>34</v>
      </c>
      <c r="F569" s="480" t="s">
        <v>3311</v>
      </c>
      <c r="G569" s="413"/>
      <c r="H569" s="416">
        <v>5760</v>
      </c>
      <c r="I569" s="417" t="s">
        <v>34</v>
      </c>
      <c r="J569" s="413"/>
      <c r="K569" s="419"/>
      <c r="L569" s="417" t="s">
        <v>34</v>
      </c>
      <c r="M569" s="418"/>
      <c r="N569" s="419"/>
      <c r="O569" s="417" t="s">
        <v>34</v>
      </c>
      <c r="P569" s="418"/>
      <c r="Q569" s="419">
        <f t="shared" si="8"/>
        <v>5760</v>
      </c>
      <c r="R569" s="417" t="s">
        <v>34</v>
      </c>
      <c r="S569" s="418"/>
    </row>
    <row r="570" spans="2:19" s="320" customFormat="1" ht="31.5" customHeight="1" hidden="1" outlineLevel="2" collapsed="1">
      <c r="B570" s="321"/>
      <c r="C570" s="394" t="s">
        <v>815</v>
      </c>
      <c r="D570" s="394" t="s">
        <v>218</v>
      </c>
      <c r="E570" s="461" t="s">
        <v>452</v>
      </c>
      <c r="F570" s="479" t="s">
        <v>453</v>
      </c>
      <c r="G570" s="397" t="s">
        <v>454</v>
      </c>
      <c r="H570" s="398">
        <v>3360</v>
      </c>
      <c r="I570" s="399">
        <v>39</v>
      </c>
      <c r="J570" s="613">
        <f>ROUND(I570*H570,2)</f>
        <v>131040</v>
      </c>
      <c r="K570" s="401"/>
      <c r="L570" s="399">
        <v>39</v>
      </c>
      <c r="M570" s="400">
        <f>ROUND(L570*K570,2)</f>
        <v>0</v>
      </c>
      <c r="N570" s="401"/>
      <c r="O570" s="399">
        <v>39</v>
      </c>
      <c r="P570" s="400">
        <f>ROUND(O570*N570,2)</f>
        <v>0</v>
      </c>
      <c r="Q570" s="401">
        <f t="shared" si="8"/>
        <v>3360</v>
      </c>
      <c r="R570" s="399">
        <v>39</v>
      </c>
      <c r="S570" s="400">
        <f>ROUND(R570*Q570,2)</f>
        <v>131040</v>
      </c>
    </row>
    <row r="571" spans="2:19" s="420" customFormat="1" ht="13.5" hidden="1" outlineLevel="3">
      <c r="B571" s="412"/>
      <c r="C571" s="413"/>
      <c r="D571" s="404" t="s">
        <v>223</v>
      </c>
      <c r="E571" s="462" t="s">
        <v>34</v>
      </c>
      <c r="F571" s="480" t="s">
        <v>3312</v>
      </c>
      <c r="G571" s="413"/>
      <c r="H571" s="416">
        <v>3360</v>
      </c>
      <c r="I571" s="417" t="s">
        <v>34</v>
      </c>
      <c r="J571" s="413"/>
      <c r="K571" s="419"/>
      <c r="L571" s="417" t="s">
        <v>34</v>
      </c>
      <c r="M571" s="418"/>
      <c r="N571" s="419"/>
      <c r="O571" s="417" t="s">
        <v>34</v>
      </c>
      <c r="P571" s="418"/>
      <c r="Q571" s="419">
        <f t="shared" si="8"/>
        <v>3360</v>
      </c>
      <c r="R571" s="417" t="s">
        <v>34</v>
      </c>
      <c r="S571" s="418"/>
    </row>
    <row r="572" spans="2:19" s="320" customFormat="1" ht="22.5" customHeight="1" hidden="1" outlineLevel="2" collapsed="1">
      <c r="B572" s="321"/>
      <c r="C572" s="394" t="s">
        <v>819</v>
      </c>
      <c r="D572" s="394" t="s">
        <v>218</v>
      </c>
      <c r="E572" s="461" t="s">
        <v>851</v>
      </c>
      <c r="F572" s="479" t="s">
        <v>852</v>
      </c>
      <c r="G572" s="397" t="s">
        <v>454</v>
      </c>
      <c r="H572" s="398">
        <v>90</v>
      </c>
      <c r="I572" s="399">
        <v>154.8</v>
      </c>
      <c r="J572" s="613">
        <f>ROUND(I572*H572,2)</f>
        <v>13932</v>
      </c>
      <c r="K572" s="401"/>
      <c r="L572" s="399">
        <v>154.8</v>
      </c>
      <c r="M572" s="400">
        <f>ROUND(L572*K572,2)</f>
        <v>0</v>
      </c>
      <c r="N572" s="401"/>
      <c r="O572" s="399">
        <v>154.8</v>
      </c>
      <c r="P572" s="400">
        <f>ROUND(O572*N572,2)</f>
        <v>0</v>
      </c>
      <c r="Q572" s="401">
        <f t="shared" si="8"/>
        <v>90</v>
      </c>
      <c r="R572" s="399">
        <v>154.8</v>
      </c>
      <c r="S572" s="400">
        <f>ROUND(R572*Q572,2)</f>
        <v>13932</v>
      </c>
    </row>
    <row r="573" spans="2:19" s="420" customFormat="1" ht="13.5" hidden="1" outlineLevel="3">
      <c r="B573" s="412"/>
      <c r="C573" s="413"/>
      <c r="D573" s="404" t="s">
        <v>223</v>
      </c>
      <c r="E573" s="462" t="s">
        <v>34</v>
      </c>
      <c r="F573" s="480" t="s">
        <v>3313</v>
      </c>
      <c r="G573" s="413"/>
      <c r="H573" s="416">
        <v>90</v>
      </c>
      <c r="I573" s="417" t="s">
        <v>34</v>
      </c>
      <c r="J573" s="413"/>
      <c r="K573" s="419"/>
      <c r="L573" s="417" t="s">
        <v>34</v>
      </c>
      <c r="M573" s="418"/>
      <c r="N573" s="419"/>
      <c r="O573" s="417" t="s">
        <v>34</v>
      </c>
      <c r="P573" s="418"/>
      <c r="Q573" s="419">
        <f t="shared" si="8"/>
        <v>90</v>
      </c>
      <c r="R573" s="417" t="s">
        <v>34</v>
      </c>
      <c r="S573" s="418"/>
    </row>
    <row r="574" spans="2:19" s="320" customFormat="1" ht="22.5" customHeight="1" hidden="1" outlineLevel="2" collapsed="1">
      <c r="B574" s="321"/>
      <c r="C574" s="394" t="s">
        <v>820</v>
      </c>
      <c r="D574" s="394" t="s">
        <v>218</v>
      </c>
      <c r="E574" s="461" t="s">
        <v>855</v>
      </c>
      <c r="F574" s="479" t="s">
        <v>856</v>
      </c>
      <c r="G574" s="397" t="s">
        <v>454</v>
      </c>
      <c r="H574" s="398">
        <v>1440</v>
      </c>
      <c r="I574" s="399">
        <v>62.7</v>
      </c>
      <c r="J574" s="613">
        <f>ROUND(I574*H574,2)</f>
        <v>90288</v>
      </c>
      <c r="K574" s="401"/>
      <c r="L574" s="399">
        <v>62.7</v>
      </c>
      <c r="M574" s="400">
        <f>ROUND(L574*K574,2)</f>
        <v>0</v>
      </c>
      <c r="N574" s="401"/>
      <c r="O574" s="399">
        <v>62.7</v>
      </c>
      <c r="P574" s="400">
        <f>ROUND(O574*N574,2)</f>
        <v>0</v>
      </c>
      <c r="Q574" s="401">
        <f t="shared" si="8"/>
        <v>1440</v>
      </c>
      <c r="R574" s="399">
        <v>62.7</v>
      </c>
      <c r="S574" s="400">
        <f>ROUND(R574*Q574,2)</f>
        <v>90288</v>
      </c>
    </row>
    <row r="575" spans="2:19" s="420" customFormat="1" ht="13.5" hidden="1" outlineLevel="3">
      <c r="B575" s="412"/>
      <c r="C575" s="413"/>
      <c r="D575" s="404" t="s">
        <v>223</v>
      </c>
      <c r="E575" s="462" t="s">
        <v>34</v>
      </c>
      <c r="F575" s="480" t="s">
        <v>3314</v>
      </c>
      <c r="G575" s="413"/>
      <c r="H575" s="416">
        <v>1440</v>
      </c>
      <c r="I575" s="417" t="s">
        <v>34</v>
      </c>
      <c r="J575" s="413"/>
      <c r="K575" s="419"/>
      <c r="L575" s="417" t="s">
        <v>34</v>
      </c>
      <c r="M575" s="418"/>
      <c r="N575" s="419"/>
      <c r="O575" s="417" t="s">
        <v>34</v>
      </c>
      <c r="P575" s="418"/>
      <c r="Q575" s="419">
        <f t="shared" si="8"/>
        <v>1440</v>
      </c>
      <c r="R575" s="417" t="s">
        <v>34</v>
      </c>
      <c r="S575" s="418"/>
    </row>
    <row r="576" spans="2:19" s="320" customFormat="1" ht="22.5" customHeight="1" hidden="1" outlineLevel="2">
      <c r="B576" s="321"/>
      <c r="C576" s="394" t="s">
        <v>824</v>
      </c>
      <c r="D576" s="394" t="s">
        <v>218</v>
      </c>
      <c r="E576" s="461" t="s">
        <v>859</v>
      </c>
      <c r="F576" s="479" t="s">
        <v>860</v>
      </c>
      <c r="G576" s="397" t="s">
        <v>861</v>
      </c>
      <c r="H576" s="398">
        <v>240</v>
      </c>
      <c r="I576" s="399">
        <v>83.6</v>
      </c>
      <c r="J576" s="613">
        <f>ROUND(I576*H576,2)</f>
        <v>20064</v>
      </c>
      <c r="K576" s="401"/>
      <c r="L576" s="399">
        <v>83.6</v>
      </c>
      <c r="M576" s="400">
        <f>ROUND(L576*K576,2)</f>
        <v>0</v>
      </c>
      <c r="N576" s="401"/>
      <c r="O576" s="399">
        <v>83.6</v>
      </c>
      <c r="P576" s="400">
        <f>ROUND(O576*N576,2)</f>
        <v>0</v>
      </c>
      <c r="Q576" s="401">
        <f t="shared" si="8"/>
        <v>240</v>
      </c>
      <c r="R576" s="399">
        <v>83.6</v>
      </c>
      <c r="S576" s="400">
        <f>ROUND(R576*Q576,2)</f>
        <v>20064</v>
      </c>
    </row>
    <row r="577" spans="2:19" s="320" customFormat="1" ht="22.5" customHeight="1" hidden="1" outlineLevel="2" collapsed="1">
      <c r="B577" s="321"/>
      <c r="C577" s="394" t="s">
        <v>828</v>
      </c>
      <c r="D577" s="394" t="s">
        <v>218</v>
      </c>
      <c r="E577" s="461" t="s">
        <v>863</v>
      </c>
      <c r="F577" s="479" t="s">
        <v>864</v>
      </c>
      <c r="G577" s="397" t="s">
        <v>861</v>
      </c>
      <c r="H577" s="398">
        <v>3840</v>
      </c>
      <c r="I577" s="399">
        <v>62.7</v>
      </c>
      <c r="J577" s="613">
        <f>ROUND(I577*H577,2)</f>
        <v>240768</v>
      </c>
      <c r="K577" s="401"/>
      <c r="L577" s="399">
        <v>62.7</v>
      </c>
      <c r="M577" s="400">
        <f>ROUND(L577*K577,2)</f>
        <v>0</v>
      </c>
      <c r="N577" s="401"/>
      <c r="O577" s="399">
        <v>62.7</v>
      </c>
      <c r="P577" s="400">
        <f>ROUND(O577*N577,2)</f>
        <v>0</v>
      </c>
      <c r="Q577" s="401">
        <f t="shared" si="8"/>
        <v>3840</v>
      </c>
      <c r="R577" s="399">
        <v>62.7</v>
      </c>
      <c r="S577" s="400">
        <f>ROUND(R577*Q577,2)</f>
        <v>240768</v>
      </c>
    </row>
    <row r="578" spans="2:19" s="420" customFormat="1" ht="13.5" hidden="1" outlineLevel="3">
      <c r="B578" s="412"/>
      <c r="C578" s="413"/>
      <c r="D578" s="404" t="s">
        <v>223</v>
      </c>
      <c r="E578" s="413"/>
      <c r="F578" s="480" t="s">
        <v>3315</v>
      </c>
      <c r="G578" s="413"/>
      <c r="H578" s="416">
        <v>3840</v>
      </c>
      <c r="I578" s="417" t="s">
        <v>34</v>
      </c>
      <c r="J578" s="413"/>
      <c r="K578" s="419"/>
      <c r="L578" s="417" t="s">
        <v>34</v>
      </c>
      <c r="M578" s="418"/>
      <c r="N578" s="419"/>
      <c r="O578" s="417" t="s">
        <v>34</v>
      </c>
      <c r="P578" s="418"/>
      <c r="Q578" s="419">
        <f t="shared" si="8"/>
        <v>3840</v>
      </c>
      <c r="R578" s="417" t="s">
        <v>34</v>
      </c>
      <c r="S578" s="418"/>
    </row>
    <row r="579" spans="2:19" s="320" customFormat="1" ht="31.5" customHeight="1" hidden="1" outlineLevel="2" collapsed="1">
      <c r="B579" s="321"/>
      <c r="C579" s="394" t="s">
        <v>830</v>
      </c>
      <c r="D579" s="394" t="s">
        <v>218</v>
      </c>
      <c r="E579" s="461" t="s">
        <v>2534</v>
      </c>
      <c r="F579" s="479" t="s">
        <v>3193</v>
      </c>
      <c r="G579" s="397" t="s">
        <v>454</v>
      </c>
      <c r="H579" s="398">
        <v>5760</v>
      </c>
      <c r="I579" s="399">
        <v>41.8</v>
      </c>
      <c r="J579" s="613">
        <f>ROUND(I579*H579,2)</f>
        <v>240768</v>
      </c>
      <c r="K579" s="401"/>
      <c r="L579" s="399">
        <v>41.8</v>
      </c>
      <c r="M579" s="400">
        <f>ROUND(L579*K579,2)</f>
        <v>0</v>
      </c>
      <c r="N579" s="401"/>
      <c r="O579" s="399">
        <v>41.8</v>
      </c>
      <c r="P579" s="400">
        <f>ROUND(O579*N579,2)</f>
        <v>0</v>
      </c>
      <c r="Q579" s="401">
        <f t="shared" si="8"/>
        <v>5760</v>
      </c>
      <c r="R579" s="399">
        <v>41.8</v>
      </c>
      <c r="S579" s="400">
        <f>ROUND(R579*Q579,2)</f>
        <v>240768</v>
      </c>
    </row>
    <row r="580" spans="2:19" s="420" customFormat="1" ht="13.5" hidden="1" outlineLevel="3">
      <c r="B580" s="412"/>
      <c r="C580" s="413"/>
      <c r="D580" s="404" t="s">
        <v>223</v>
      </c>
      <c r="E580" s="462" t="s">
        <v>34</v>
      </c>
      <c r="F580" s="480" t="s">
        <v>3316</v>
      </c>
      <c r="G580" s="413"/>
      <c r="H580" s="416">
        <v>5760</v>
      </c>
      <c r="I580" s="417" t="s">
        <v>34</v>
      </c>
      <c r="J580" s="413"/>
      <c r="K580" s="419"/>
      <c r="L580" s="417" t="s">
        <v>34</v>
      </c>
      <c r="M580" s="418"/>
      <c r="N580" s="419"/>
      <c r="O580" s="417" t="s">
        <v>34</v>
      </c>
      <c r="P580" s="418"/>
      <c r="Q580" s="419">
        <f t="shared" si="8"/>
        <v>5760</v>
      </c>
      <c r="R580" s="417" t="s">
        <v>34</v>
      </c>
      <c r="S580" s="418"/>
    </row>
    <row r="581" spans="2:19" s="521" customFormat="1" ht="22.5" customHeight="1" hidden="1" outlineLevel="2" collapsed="1">
      <c r="B581" s="520"/>
      <c r="C581" s="466" t="s">
        <v>831</v>
      </c>
      <c r="D581" s="466" t="s">
        <v>218</v>
      </c>
      <c r="E581" s="467" t="s">
        <v>465</v>
      </c>
      <c r="F581" s="574" t="s">
        <v>466</v>
      </c>
      <c r="G581" s="469" t="s">
        <v>265</v>
      </c>
      <c r="H581" s="470">
        <v>188.562</v>
      </c>
      <c r="I581" s="399">
        <v>25.1</v>
      </c>
      <c r="J581" s="614">
        <f>ROUND(I581*H581,2)</f>
        <v>4732.91</v>
      </c>
      <c r="K581" s="474"/>
      <c r="L581" s="399">
        <v>25.1</v>
      </c>
      <c r="M581" s="471">
        <f>ROUND(L581*K581,2)</f>
        <v>0</v>
      </c>
      <c r="N581" s="474"/>
      <c r="O581" s="399">
        <v>25.1</v>
      </c>
      <c r="P581" s="471">
        <f>ROUND(O581*N581,2)</f>
        <v>0</v>
      </c>
      <c r="Q581" s="474">
        <f t="shared" si="8"/>
        <v>188.562</v>
      </c>
      <c r="R581" s="399">
        <v>25.1</v>
      </c>
      <c r="S581" s="471">
        <f>ROUND(R581*Q581,2)</f>
        <v>4732.91</v>
      </c>
    </row>
    <row r="582" spans="2:19" s="524" customFormat="1" ht="13.5" hidden="1" outlineLevel="3">
      <c r="B582" s="522"/>
      <c r="C582" s="495"/>
      <c r="D582" s="496" t="s">
        <v>223</v>
      </c>
      <c r="E582" s="499" t="s">
        <v>34</v>
      </c>
      <c r="F582" s="578" t="s">
        <v>3317</v>
      </c>
      <c r="G582" s="495"/>
      <c r="H582" s="499" t="s">
        <v>34</v>
      </c>
      <c r="I582" s="408" t="s">
        <v>34</v>
      </c>
      <c r="J582" s="495"/>
      <c r="K582" s="501"/>
      <c r="L582" s="408" t="s">
        <v>34</v>
      </c>
      <c r="M582" s="500"/>
      <c r="N582" s="501"/>
      <c r="O582" s="408" t="s">
        <v>34</v>
      </c>
      <c r="P582" s="500"/>
      <c r="Q582" s="501" t="e">
        <f t="shared" si="8"/>
        <v>#VALUE!</v>
      </c>
      <c r="R582" s="408" t="s">
        <v>34</v>
      </c>
      <c r="S582" s="500"/>
    </row>
    <row r="583" spans="2:19" s="527" customFormat="1" ht="13.5" hidden="1" outlineLevel="3">
      <c r="B583" s="525"/>
      <c r="C583" s="502"/>
      <c r="D583" s="496" t="s">
        <v>223</v>
      </c>
      <c r="E583" s="526" t="s">
        <v>34</v>
      </c>
      <c r="F583" s="576" t="s">
        <v>2500</v>
      </c>
      <c r="G583" s="502"/>
      <c r="H583" s="505">
        <v>188.562</v>
      </c>
      <c r="I583" s="417" t="s">
        <v>34</v>
      </c>
      <c r="J583" s="502"/>
      <c r="K583" s="507"/>
      <c r="L583" s="417" t="s">
        <v>34</v>
      </c>
      <c r="M583" s="506"/>
      <c r="N583" s="507"/>
      <c r="O583" s="417" t="s">
        <v>34</v>
      </c>
      <c r="P583" s="506"/>
      <c r="Q583" s="507">
        <f t="shared" si="8"/>
        <v>188.562</v>
      </c>
      <c r="R583" s="417" t="s">
        <v>34</v>
      </c>
      <c r="S583" s="506"/>
    </row>
    <row r="584" spans="2:19" s="521" customFormat="1" ht="22.5" customHeight="1" hidden="1" outlineLevel="2" collapsed="1">
      <c r="B584" s="520"/>
      <c r="C584" s="466" t="s">
        <v>837</v>
      </c>
      <c r="D584" s="466" t="s">
        <v>218</v>
      </c>
      <c r="E584" s="467" t="s">
        <v>219</v>
      </c>
      <c r="F584" s="574" t="s">
        <v>220</v>
      </c>
      <c r="G584" s="469" t="s">
        <v>221</v>
      </c>
      <c r="H584" s="470">
        <v>37.712</v>
      </c>
      <c r="I584" s="399">
        <v>64.1</v>
      </c>
      <c r="J584" s="614">
        <f>ROUND(I584*H584,2)</f>
        <v>2417.34</v>
      </c>
      <c r="K584" s="474"/>
      <c r="L584" s="399">
        <v>64.1</v>
      </c>
      <c r="M584" s="471">
        <f>ROUND(L584*K584,2)</f>
        <v>0</v>
      </c>
      <c r="N584" s="474"/>
      <c r="O584" s="399">
        <v>64.1</v>
      </c>
      <c r="P584" s="471">
        <f>ROUND(O584*N584,2)</f>
        <v>0</v>
      </c>
      <c r="Q584" s="474">
        <f t="shared" si="8"/>
        <v>37.712</v>
      </c>
      <c r="R584" s="399">
        <v>64.1</v>
      </c>
      <c r="S584" s="471">
        <f>ROUND(R584*Q584,2)</f>
        <v>2417.34</v>
      </c>
    </row>
    <row r="585" spans="2:19" s="524" customFormat="1" ht="13.5" hidden="1" outlineLevel="3">
      <c r="B585" s="522"/>
      <c r="C585" s="495"/>
      <c r="D585" s="496" t="s">
        <v>223</v>
      </c>
      <c r="E585" s="499" t="s">
        <v>34</v>
      </c>
      <c r="F585" s="578" t="s">
        <v>2537</v>
      </c>
      <c r="G585" s="495"/>
      <c r="H585" s="499" t="s">
        <v>34</v>
      </c>
      <c r="I585" s="408" t="s">
        <v>34</v>
      </c>
      <c r="J585" s="495"/>
      <c r="K585" s="501"/>
      <c r="L585" s="408" t="s">
        <v>34</v>
      </c>
      <c r="M585" s="500"/>
      <c r="N585" s="501"/>
      <c r="O585" s="408" t="s">
        <v>34</v>
      </c>
      <c r="P585" s="500"/>
      <c r="Q585" s="501" t="e">
        <f t="shared" si="8"/>
        <v>#VALUE!</v>
      </c>
      <c r="R585" s="408" t="s">
        <v>34</v>
      </c>
      <c r="S585" s="500"/>
    </row>
    <row r="586" spans="2:19" s="524" customFormat="1" ht="13.5" hidden="1" outlineLevel="3">
      <c r="B586" s="522"/>
      <c r="C586" s="495"/>
      <c r="D586" s="496" t="s">
        <v>223</v>
      </c>
      <c r="E586" s="499" t="s">
        <v>34</v>
      </c>
      <c r="F586" s="578" t="s">
        <v>3317</v>
      </c>
      <c r="G586" s="495"/>
      <c r="H586" s="499" t="s">
        <v>34</v>
      </c>
      <c r="I586" s="408" t="s">
        <v>34</v>
      </c>
      <c r="J586" s="495"/>
      <c r="K586" s="501"/>
      <c r="L586" s="408" t="s">
        <v>34</v>
      </c>
      <c r="M586" s="500"/>
      <c r="N586" s="501"/>
      <c r="O586" s="408" t="s">
        <v>34</v>
      </c>
      <c r="P586" s="500"/>
      <c r="Q586" s="501" t="e">
        <f t="shared" si="8"/>
        <v>#VALUE!</v>
      </c>
      <c r="R586" s="408" t="s">
        <v>34</v>
      </c>
      <c r="S586" s="500"/>
    </row>
    <row r="587" spans="2:19" s="527" customFormat="1" ht="13.5" hidden="1" outlineLevel="3">
      <c r="B587" s="525"/>
      <c r="C587" s="502"/>
      <c r="D587" s="496" t="s">
        <v>223</v>
      </c>
      <c r="E587" s="526" t="s">
        <v>34</v>
      </c>
      <c r="F587" s="576" t="s">
        <v>3318</v>
      </c>
      <c r="G587" s="502"/>
      <c r="H587" s="505">
        <v>188.562</v>
      </c>
      <c r="I587" s="417" t="s">
        <v>34</v>
      </c>
      <c r="J587" s="502"/>
      <c r="K587" s="507"/>
      <c r="L587" s="417" t="s">
        <v>34</v>
      </c>
      <c r="M587" s="506"/>
      <c r="N587" s="507"/>
      <c r="O587" s="417" t="s">
        <v>34</v>
      </c>
      <c r="P587" s="506"/>
      <c r="Q587" s="507">
        <f t="shared" si="8"/>
        <v>188.562</v>
      </c>
      <c r="R587" s="417" t="s">
        <v>34</v>
      </c>
      <c r="S587" s="506"/>
    </row>
    <row r="588" spans="2:19" s="530" customFormat="1" ht="13.5" hidden="1" outlineLevel="3">
      <c r="B588" s="528"/>
      <c r="C588" s="514"/>
      <c r="D588" s="496" t="s">
        <v>223</v>
      </c>
      <c r="E588" s="529" t="s">
        <v>2500</v>
      </c>
      <c r="F588" s="587" t="s">
        <v>227</v>
      </c>
      <c r="G588" s="514"/>
      <c r="H588" s="517">
        <v>188.562</v>
      </c>
      <c r="I588" s="426" t="s">
        <v>34</v>
      </c>
      <c r="J588" s="514"/>
      <c r="K588" s="519"/>
      <c r="L588" s="426" t="s">
        <v>34</v>
      </c>
      <c r="M588" s="518"/>
      <c r="N588" s="519"/>
      <c r="O588" s="426" t="s">
        <v>34</v>
      </c>
      <c r="P588" s="518"/>
      <c r="Q588" s="519">
        <f t="shared" si="8"/>
        <v>188.562</v>
      </c>
      <c r="R588" s="426" t="s">
        <v>34</v>
      </c>
      <c r="S588" s="518"/>
    </row>
    <row r="589" spans="2:19" s="524" customFormat="1" ht="13.5" hidden="1" outlineLevel="3">
      <c r="B589" s="522"/>
      <c r="C589" s="495"/>
      <c r="D589" s="496" t="s">
        <v>223</v>
      </c>
      <c r="E589" s="499" t="s">
        <v>34</v>
      </c>
      <c r="F589" s="578" t="s">
        <v>2546</v>
      </c>
      <c r="G589" s="495"/>
      <c r="H589" s="499" t="s">
        <v>34</v>
      </c>
      <c r="I589" s="408" t="s">
        <v>34</v>
      </c>
      <c r="J589" s="495"/>
      <c r="K589" s="501"/>
      <c r="L589" s="408" t="s">
        <v>34</v>
      </c>
      <c r="M589" s="500"/>
      <c r="N589" s="501"/>
      <c r="O589" s="408" t="s">
        <v>34</v>
      </c>
      <c r="P589" s="500"/>
      <c r="Q589" s="501" t="e">
        <f t="shared" si="8"/>
        <v>#VALUE!</v>
      </c>
      <c r="R589" s="408" t="s">
        <v>34</v>
      </c>
      <c r="S589" s="500"/>
    </row>
    <row r="590" spans="2:19" s="527" customFormat="1" ht="13.5" hidden="1" outlineLevel="3">
      <c r="B590" s="525"/>
      <c r="C590" s="502"/>
      <c r="D590" s="496" t="s">
        <v>223</v>
      </c>
      <c r="E590" s="526" t="s">
        <v>34</v>
      </c>
      <c r="F590" s="576" t="s">
        <v>2647</v>
      </c>
      <c r="G590" s="502"/>
      <c r="H590" s="505">
        <v>37.712</v>
      </c>
      <c r="I590" s="417" t="s">
        <v>34</v>
      </c>
      <c r="J590" s="502"/>
      <c r="K590" s="507"/>
      <c r="L590" s="417" t="s">
        <v>34</v>
      </c>
      <c r="M590" s="506"/>
      <c r="N590" s="507"/>
      <c r="O590" s="417" t="s">
        <v>34</v>
      </c>
      <c r="P590" s="506"/>
      <c r="Q590" s="507">
        <f t="shared" si="8"/>
        <v>37.712</v>
      </c>
      <c r="R590" s="417" t="s">
        <v>34</v>
      </c>
      <c r="S590" s="506"/>
    </row>
    <row r="591" spans="2:19" s="530" customFormat="1" ht="13.5" hidden="1" outlineLevel="3">
      <c r="B591" s="528"/>
      <c r="C591" s="514"/>
      <c r="D591" s="496" t="s">
        <v>223</v>
      </c>
      <c r="E591" s="529" t="s">
        <v>34</v>
      </c>
      <c r="F591" s="587" t="s">
        <v>227</v>
      </c>
      <c r="G591" s="514"/>
      <c r="H591" s="517">
        <v>37.712</v>
      </c>
      <c r="I591" s="426" t="s">
        <v>34</v>
      </c>
      <c r="J591" s="514"/>
      <c r="K591" s="519"/>
      <c r="L591" s="426" t="s">
        <v>34</v>
      </c>
      <c r="M591" s="518"/>
      <c r="N591" s="519"/>
      <c r="O591" s="426" t="s">
        <v>34</v>
      </c>
      <c r="P591" s="518"/>
      <c r="Q591" s="519">
        <f t="shared" si="8"/>
        <v>37.712</v>
      </c>
      <c r="R591" s="426" t="s">
        <v>34</v>
      </c>
      <c r="S591" s="518"/>
    </row>
    <row r="592" spans="2:19" s="521" customFormat="1" ht="22.5" customHeight="1" hidden="1" outlineLevel="2" collapsed="1">
      <c r="B592" s="520"/>
      <c r="C592" s="466" t="s">
        <v>839</v>
      </c>
      <c r="D592" s="466" t="s">
        <v>218</v>
      </c>
      <c r="E592" s="467" t="s">
        <v>3202</v>
      </c>
      <c r="F592" s="574" t="s">
        <v>3203</v>
      </c>
      <c r="G592" s="469" t="s">
        <v>221</v>
      </c>
      <c r="H592" s="470">
        <v>37.712</v>
      </c>
      <c r="I592" s="399">
        <v>56.8</v>
      </c>
      <c r="J592" s="614">
        <f>ROUND(I592*H592,2)</f>
        <v>2142.04</v>
      </c>
      <c r="K592" s="474"/>
      <c r="L592" s="399">
        <v>56.8</v>
      </c>
      <c r="M592" s="471">
        <f>ROUND(L592*K592,2)</f>
        <v>0</v>
      </c>
      <c r="N592" s="474"/>
      <c r="O592" s="399">
        <v>56.8</v>
      </c>
      <c r="P592" s="471">
        <f>ROUND(O592*N592,2)</f>
        <v>0</v>
      </c>
      <c r="Q592" s="474">
        <f t="shared" si="8"/>
        <v>37.712</v>
      </c>
      <c r="R592" s="399">
        <v>56.8</v>
      </c>
      <c r="S592" s="471">
        <f>ROUND(R592*Q592,2)</f>
        <v>2142.04</v>
      </c>
    </row>
    <row r="593" spans="2:19" s="411" customFormat="1" ht="13.5" hidden="1" outlineLevel="3">
      <c r="B593" s="402"/>
      <c r="C593" s="403"/>
      <c r="D593" s="404" t="s">
        <v>223</v>
      </c>
      <c r="E593" s="407" t="s">
        <v>34</v>
      </c>
      <c r="F593" s="481" t="s">
        <v>3319</v>
      </c>
      <c r="G593" s="403"/>
      <c r="H593" s="407" t="s">
        <v>34</v>
      </c>
      <c r="I593" s="408" t="s">
        <v>34</v>
      </c>
      <c r="J593" s="403"/>
      <c r="K593" s="616"/>
      <c r="L593" s="617" t="s">
        <v>34</v>
      </c>
      <c r="M593" s="618"/>
      <c r="N593" s="616"/>
      <c r="O593" s="617" t="s">
        <v>34</v>
      </c>
      <c r="P593" s="618"/>
      <c r="Q593" s="616" t="e">
        <f t="shared" si="8"/>
        <v>#VALUE!</v>
      </c>
      <c r="R593" s="617" t="s">
        <v>34</v>
      </c>
      <c r="S593" s="618"/>
    </row>
    <row r="594" spans="2:19" s="420" customFormat="1" ht="13.5" hidden="1" outlineLevel="3">
      <c r="B594" s="412"/>
      <c r="C594" s="413"/>
      <c r="D594" s="404" t="s">
        <v>223</v>
      </c>
      <c r="E594" s="462" t="s">
        <v>34</v>
      </c>
      <c r="F594" s="480" t="s">
        <v>2650</v>
      </c>
      <c r="G594" s="413"/>
      <c r="H594" s="416">
        <v>37.712</v>
      </c>
      <c r="I594" s="417" t="s">
        <v>34</v>
      </c>
      <c r="J594" s="413"/>
      <c r="K594" s="443"/>
      <c r="L594" s="619" t="s">
        <v>34</v>
      </c>
      <c r="M594" s="620"/>
      <c r="N594" s="443"/>
      <c r="O594" s="619" t="s">
        <v>34</v>
      </c>
      <c r="P594" s="620"/>
      <c r="Q594" s="443">
        <f t="shared" si="8"/>
        <v>37.712</v>
      </c>
      <c r="R594" s="619" t="s">
        <v>34</v>
      </c>
      <c r="S594" s="620"/>
    </row>
    <row r="595" spans="2:19" s="320" customFormat="1" ht="22.5" customHeight="1" hidden="1" outlineLevel="2" collapsed="1">
      <c r="B595" s="321"/>
      <c r="C595" s="466" t="s">
        <v>844</v>
      </c>
      <c r="D595" s="466" t="s">
        <v>218</v>
      </c>
      <c r="E595" s="467" t="s">
        <v>3320</v>
      </c>
      <c r="F595" s="574" t="s">
        <v>3321</v>
      </c>
      <c r="G595" s="469" t="s">
        <v>221</v>
      </c>
      <c r="H595" s="470">
        <v>279.831</v>
      </c>
      <c r="I595" s="399">
        <v>292.6</v>
      </c>
      <c r="J595" s="614">
        <f>ROUND(I595*H595,2)</f>
        <v>81878.55</v>
      </c>
      <c r="K595" s="474"/>
      <c r="L595" s="399">
        <v>292.6</v>
      </c>
      <c r="M595" s="471">
        <f>ROUND(L595*K595,2)</f>
        <v>0</v>
      </c>
      <c r="N595" s="474"/>
      <c r="O595" s="399">
        <v>292.6</v>
      </c>
      <c r="P595" s="471">
        <f>ROUND(O595*N595,2)</f>
        <v>0</v>
      </c>
      <c r="Q595" s="474">
        <f t="shared" si="8"/>
        <v>279.831</v>
      </c>
      <c r="R595" s="399">
        <v>292.6</v>
      </c>
      <c r="S595" s="471">
        <f>ROUND(R595*Q595,2)</f>
        <v>81878.55</v>
      </c>
    </row>
    <row r="596" spans="2:19" s="411" customFormat="1" ht="13.5" hidden="1" outlineLevel="3">
      <c r="B596" s="402"/>
      <c r="C596" s="495"/>
      <c r="D596" s="496" t="s">
        <v>223</v>
      </c>
      <c r="E596" s="499" t="s">
        <v>34</v>
      </c>
      <c r="F596" s="578" t="s">
        <v>3317</v>
      </c>
      <c r="G596" s="495"/>
      <c r="H596" s="499" t="s">
        <v>34</v>
      </c>
      <c r="I596" s="408" t="s">
        <v>34</v>
      </c>
      <c r="J596" s="495"/>
      <c r="K596" s="501"/>
      <c r="L596" s="408" t="s">
        <v>34</v>
      </c>
      <c r="M596" s="500"/>
      <c r="N596" s="501"/>
      <c r="O596" s="408" t="s">
        <v>34</v>
      </c>
      <c r="P596" s="500"/>
      <c r="Q596" s="501" t="e">
        <f t="shared" si="8"/>
        <v>#VALUE!</v>
      </c>
      <c r="R596" s="408" t="s">
        <v>34</v>
      </c>
      <c r="S596" s="500"/>
    </row>
    <row r="597" spans="2:19" s="420" customFormat="1" ht="13.5" hidden="1" outlineLevel="3">
      <c r="B597" s="412"/>
      <c r="C597" s="502"/>
      <c r="D597" s="496" t="s">
        <v>223</v>
      </c>
      <c r="E597" s="526" t="s">
        <v>34</v>
      </c>
      <c r="F597" s="576" t="s">
        <v>3322</v>
      </c>
      <c r="G597" s="502"/>
      <c r="H597" s="505">
        <v>972.072</v>
      </c>
      <c r="I597" s="417" t="s">
        <v>34</v>
      </c>
      <c r="J597" s="502"/>
      <c r="K597" s="507"/>
      <c r="L597" s="417" t="s">
        <v>34</v>
      </c>
      <c r="M597" s="506"/>
      <c r="N597" s="507"/>
      <c r="O597" s="417" t="s">
        <v>34</v>
      </c>
      <c r="P597" s="506"/>
      <c r="Q597" s="507">
        <f t="shared" si="8"/>
        <v>972.072</v>
      </c>
      <c r="R597" s="417" t="s">
        <v>34</v>
      </c>
      <c r="S597" s="506"/>
    </row>
    <row r="598" spans="2:19" s="420" customFormat="1" ht="13.5" hidden="1" outlineLevel="3">
      <c r="B598" s="412"/>
      <c r="C598" s="502"/>
      <c r="D598" s="496" t="s">
        <v>223</v>
      </c>
      <c r="E598" s="526" t="s">
        <v>34</v>
      </c>
      <c r="F598" s="576" t="s">
        <v>3323</v>
      </c>
      <c r="G598" s="502"/>
      <c r="H598" s="505">
        <v>17.267</v>
      </c>
      <c r="I598" s="417" t="s">
        <v>34</v>
      </c>
      <c r="J598" s="502"/>
      <c r="K598" s="507"/>
      <c r="L598" s="417" t="s">
        <v>34</v>
      </c>
      <c r="M598" s="506"/>
      <c r="N598" s="507"/>
      <c r="O598" s="417" t="s">
        <v>34</v>
      </c>
      <c r="P598" s="506"/>
      <c r="Q598" s="507">
        <f t="shared" si="8"/>
        <v>17.267</v>
      </c>
      <c r="R598" s="417" t="s">
        <v>34</v>
      </c>
      <c r="S598" s="506"/>
    </row>
    <row r="599" spans="2:19" s="445" customFormat="1" ht="13.5" hidden="1" outlineLevel="3">
      <c r="B599" s="444"/>
      <c r="C599" s="508"/>
      <c r="D599" s="496" t="s">
        <v>223</v>
      </c>
      <c r="E599" s="583" t="s">
        <v>2512</v>
      </c>
      <c r="F599" s="584" t="s">
        <v>238</v>
      </c>
      <c r="G599" s="508"/>
      <c r="H599" s="511">
        <v>989.339</v>
      </c>
      <c r="I599" s="450" t="s">
        <v>34</v>
      </c>
      <c r="J599" s="508"/>
      <c r="K599" s="513"/>
      <c r="L599" s="450" t="s">
        <v>34</v>
      </c>
      <c r="M599" s="512"/>
      <c r="N599" s="513"/>
      <c r="O599" s="450" t="s">
        <v>34</v>
      </c>
      <c r="P599" s="512"/>
      <c r="Q599" s="513">
        <f t="shared" si="8"/>
        <v>989.339</v>
      </c>
      <c r="R599" s="450" t="s">
        <v>34</v>
      </c>
      <c r="S599" s="512"/>
    </row>
    <row r="600" spans="2:19" s="411" customFormat="1" ht="13.5" hidden="1" outlineLevel="3">
      <c r="B600" s="402"/>
      <c r="C600" s="495"/>
      <c r="D600" s="496" t="s">
        <v>223</v>
      </c>
      <c r="E600" s="499" t="s">
        <v>34</v>
      </c>
      <c r="F600" s="578" t="s">
        <v>502</v>
      </c>
      <c r="G600" s="495"/>
      <c r="H600" s="499" t="s">
        <v>34</v>
      </c>
      <c r="I600" s="408" t="s">
        <v>34</v>
      </c>
      <c r="J600" s="495"/>
      <c r="K600" s="501"/>
      <c r="L600" s="408" t="s">
        <v>34</v>
      </c>
      <c r="M600" s="500"/>
      <c r="N600" s="501"/>
      <c r="O600" s="408" t="s">
        <v>34</v>
      </c>
      <c r="P600" s="500"/>
      <c r="Q600" s="501" t="e">
        <f t="shared" si="8"/>
        <v>#VALUE!</v>
      </c>
      <c r="R600" s="408" t="s">
        <v>34</v>
      </c>
      <c r="S600" s="500"/>
    </row>
    <row r="601" spans="2:19" s="420" customFormat="1" ht="13.5" hidden="1" outlineLevel="3">
      <c r="B601" s="412"/>
      <c r="C601" s="502"/>
      <c r="D601" s="496" t="s">
        <v>223</v>
      </c>
      <c r="E601" s="526" t="s">
        <v>34</v>
      </c>
      <c r="F601" s="576" t="s">
        <v>3324</v>
      </c>
      <c r="G601" s="502"/>
      <c r="H601" s="505">
        <v>-56.569</v>
      </c>
      <c r="I601" s="417" t="s">
        <v>34</v>
      </c>
      <c r="J601" s="502"/>
      <c r="K601" s="507"/>
      <c r="L601" s="417" t="s">
        <v>34</v>
      </c>
      <c r="M601" s="506"/>
      <c r="N601" s="507"/>
      <c r="O601" s="417" t="s">
        <v>34</v>
      </c>
      <c r="P601" s="506"/>
      <c r="Q601" s="507">
        <f t="shared" si="8"/>
        <v>-56.569</v>
      </c>
      <c r="R601" s="417" t="s">
        <v>34</v>
      </c>
      <c r="S601" s="506"/>
    </row>
    <row r="602" spans="2:19" s="429" customFormat="1" ht="13.5" hidden="1" outlineLevel="3">
      <c r="B602" s="421"/>
      <c r="C602" s="514"/>
      <c r="D602" s="496" t="s">
        <v>223</v>
      </c>
      <c r="E602" s="529" t="s">
        <v>189</v>
      </c>
      <c r="F602" s="587" t="s">
        <v>227</v>
      </c>
      <c r="G602" s="514"/>
      <c r="H602" s="517">
        <v>932.77</v>
      </c>
      <c r="I602" s="426" t="s">
        <v>34</v>
      </c>
      <c r="J602" s="514"/>
      <c r="K602" s="519"/>
      <c r="L602" s="426" t="s">
        <v>34</v>
      </c>
      <c r="M602" s="518"/>
      <c r="N602" s="519"/>
      <c r="O602" s="426" t="s">
        <v>34</v>
      </c>
      <c r="P602" s="518"/>
      <c r="Q602" s="519">
        <f t="shared" si="8"/>
        <v>932.77</v>
      </c>
      <c r="R602" s="426" t="s">
        <v>34</v>
      </c>
      <c r="S602" s="518"/>
    </row>
    <row r="603" spans="2:19" s="411" customFormat="1" ht="13.5" hidden="1" outlineLevel="3">
      <c r="B603" s="402"/>
      <c r="C603" s="495"/>
      <c r="D603" s="496" t="s">
        <v>223</v>
      </c>
      <c r="E603" s="499" t="s">
        <v>34</v>
      </c>
      <c r="F603" s="578" t="s">
        <v>251</v>
      </c>
      <c r="G603" s="495"/>
      <c r="H603" s="499" t="s">
        <v>34</v>
      </c>
      <c r="I603" s="408" t="s">
        <v>34</v>
      </c>
      <c r="J603" s="495"/>
      <c r="K603" s="501"/>
      <c r="L603" s="408" t="s">
        <v>34</v>
      </c>
      <c r="M603" s="500"/>
      <c r="N603" s="501"/>
      <c r="O603" s="408" t="s">
        <v>34</v>
      </c>
      <c r="P603" s="500"/>
      <c r="Q603" s="501" t="e">
        <f t="shared" si="8"/>
        <v>#VALUE!</v>
      </c>
      <c r="R603" s="408" t="s">
        <v>34</v>
      </c>
      <c r="S603" s="500"/>
    </row>
    <row r="604" spans="2:19" s="420" customFormat="1" ht="13.5" hidden="1" outlineLevel="3">
      <c r="B604" s="412"/>
      <c r="C604" s="502"/>
      <c r="D604" s="496" t="s">
        <v>223</v>
      </c>
      <c r="E604" s="526" t="s">
        <v>34</v>
      </c>
      <c r="F604" s="576" t="s">
        <v>3325</v>
      </c>
      <c r="G604" s="502"/>
      <c r="H604" s="505">
        <v>279.831</v>
      </c>
      <c r="I604" s="417" t="s">
        <v>34</v>
      </c>
      <c r="J604" s="502"/>
      <c r="K604" s="507"/>
      <c r="L604" s="417" t="s">
        <v>34</v>
      </c>
      <c r="M604" s="506"/>
      <c r="N604" s="507"/>
      <c r="O604" s="417" t="s">
        <v>34</v>
      </c>
      <c r="P604" s="506"/>
      <c r="Q604" s="507">
        <f t="shared" si="8"/>
        <v>279.831</v>
      </c>
      <c r="R604" s="417" t="s">
        <v>34</v>
      </c>
      <c r="S604" s="506"/>
    </row>
    <row r="605" spans="2:19" s="320" customFormat="1" ht="22.5" customHeight="1" hidden="1" outlineLevel="2" collapsed="1">
      <c r="B605" s="321"/>
      <c r="C605" s="466" t="s">
        <v>846</v>
      </c>
      <c r="D605" s="466" t="s">
        <v>218</v>
      </c>
      <c r="E605" s="467" t="s">
        <v>586</v>
      </c>
      <c r="F605" s="574" t="s">
        <v>587</v>
      </c>
      <c r="G605" s="469" t="s">
        <v>221</v>
      </c>
      <c r="H605" s="470">
        <v>55.966</v>
      </c>
      <c r="I605" s="399">
        <v>12.4</v>
      </c>
      <c r="J605" s="614">
        <f>ROUND(I605*H605,2)</f>
        <v>693.98</v>
      </c>
      <c r="K605" s="474"/>
      <c r="L605" s="399">
        <v>12.4</v>
      </c>
      <c r="M605" s="471">
        <f>ROUND(L605*K605,2)</f>
        <v>0</v>
      </c>
      <c r="N605" s="474"/>
      <c r="O605" s="399">
        <v>12.4</v>
      </c>
      <c r="P605" s="471">
        <f>ROUND(O605*N605,2)</f>
        <v>0</v>
      </c>
      <c r="Q605" s="474">
        <f t="shared" si="8"/>
        <v>55.966</v>
      </c>
      <c r="R605" s="399">
        <v>12.4</v>
      </c>
      <c r="S605" s="471">
        <f>ROUND(R605*Q605,2)</f>
        <v>693.98</v>
      </c>
    </row>
    <row r="606" spans="2:19" s="420" customFormat="1" ht="13.5" hidden="1" outlineLevel="3">
      <c r="B606" s="412"/>
      <c r="C606" s="502"/>
      <c r="D606" s="496" t="s">
        <v>223</v>
      </c>
      <c r="E606" s="526" t="s">
        <v>34</v>
      </c>
      <c r="F606" s="576" t="s">
        <v>3326</v>
      </c>
      <c r="G606" s="502"/>
      <c r="H606" s="505">
        <v>55.966</v>
      </c>
      <c r="I606" s="417" t="s">
        <v>34</v>
      </c>
      <c r="J606" s="502"/>
      <c r="K606" s="507"/>
      <c r="L606" s="417" t="s">
        <v>34</v>
      </c>
      <c r="M606" s="506"/>
      <c r="N606" s="507"/>
      <c r="O606" s="417" t="s">
        <v>34</v>
      </c>
      <c r="P606" s="506"/>
      <c r="Q606" s="507">
        <f t="shared" si="8"/>
        <v>55.966</v>
      </c>
      <c r="R606" s="417" t="s">
        <v>34</v>
      </c>
      <c r="S606" s="506"/>
    </row>
    <row r="607" spans="2:19" s="320" customFormat="1" ht="22.5" customHeight="1" hidden="1" outlineLevel="2" collapsed="1">
      <c r="B607" s="321"/>
      <c r="C607" s="466" t="s">
        <v>850</v>
      </c>
      <c r="D607" s="466" t="s">
        <v>218</v>
      </c>
      <c r="E607" s="467" t="s">
        <v>3327</v>
      </c>
      <c r="F607" s="574" t="s">
        <v>3328</v>
      </c>
      <c r="G607" s="469" t="s">
        <v>221</v>
      </c>
      <c r="H607" s="470">
        <v>606.301</v>
      </c>
      <c r="I607" s="399">
        <v>390.1</v>
      </c>
      <c r="J607" s="614">
        <f>ROUND(I607*H607,2)</f>
        <v>236518.02</v>
      </c>
      <c r="K607" s="474"/>
      <c r="L607" s="399">
        <v>390.1</v>
      </c>
      <c r="M607" s="471">
        <f>ROUND(L607*K607,2)</f>
        <v>0</v>
      </c>
      <c r="N607" s="474"/>
      <c r="O607" s="399">
        <v>390.1</v>
      </c>
      <c r="P607" s="471">
        <f>ROUND(O607*N607,2)</f>
        <v>0</v>
      </c>
      <c r="Q607" s="474">
        <f t="shared" si="8"/>
        <v>606.301</v>
      </c>
      <c r="R607" s="399">
        <v>390.1</v>
      </c>
      <c r="S607" s="471">
        <f>ROUND(R607*Q607,2)</f>
        <v>236518.02</v>
      </c>
    </row>
    <row r="608" spans="2:19" s="420" customFormat="1" ht="13.5" hidden="1" outlineLevel="3">
      <c r="B608" s="412"/>
      <c r="C608" s="502"/>
      <c r="D608" s="496" t="s">
        <v>223</v>
      </c>
      <c r="E608" s="526" t="s">
        <v>34</v>
      </c>
      <c r="F608" s="576" t="s">
        <v>3329</v>
      </c>
      <c r="G608" s="502"/>
      <c r="H608" s="505">
        <v>606.301</v>
      </c>
      <c r="I608" s="417" t="s">
        <v>34</v>
      </c>
      <c r="J608" s="502"/>
      <c r="K608" s="639"/>
      <c r="L608" s="417" t="s">
        <v>34</v>
      </c>
      <c r="M608" s="640"/>
      <c r="N608" s="507"/>
      <c r="O608" s="417" t="s">
        <v>34</v>
      </c>
      <c r="P608" s="506"/>
      <c r="Q608" s="507">
        <f t="shared" si="8"/>
        <v>606.301</v>
      </c>
      <c r="R608" s="417" t="s">
        <v>34</v>
      </c>
      <c r="S608" s="506"/>
    </row>
    <row r="609" spans="2:19" s="420" customFormat="1" ht="13.5" hidden="1" outlineLevel="3">
      <c r="B609" s="412"/>
      <c r="C609" s="502"/>
      <c r="D609" s="496"/>
      <c r="E609" s="526"/>
      <c r="F609" s="576"/>
      <c r="G609" s="502"/>
      <c r="H609" s="505"/>
      <c r="I609" s="417"/>
      <c r="J609" s="502"/>
      <c r="K609" s="507"/>
      <c r="L609" s="417"/>
      <c r="M609" s="506"/>
      <c r="N609" s="507"/>
      <c r="O609" s="417"/>
      <c r="P609" s="506"/>
      <c r="Q609" s="507">
        <f t="shared" si="8"/>
        <v>0</v>
      </c>
      <c r="R609" s="417"/>
      <c r="S609" s="506"/>
    </row>
    <row r="610" spans="2:19" s="420" customFormat="1" ht="13.5" hidden="1" outlineLevel="3">
      <c r="B610" s="412"/>
      <c r="C610" s="502"/>
      <c r="D610" s="496"/>
      <c r="E610" s="526"/>
      <c r="F610" s="576"/>
      <c r="G610" s="502"/>
      <c r="H610" s="505"/>
      <c r="I610" s="417"/>
      <c r="J610" s="502"/>
      <c r="K610" s="507"/>
      <c r="L610" s="417"/>
      <c r="M610" s="506"/>
      <c r="N610" s="507"/>
      <c r="O610" s="417"/>
      <c r="P610" s="506"/>
      <c r="Q610" s="507">
        <f t="shared" si="8"/>
        <v>0</v>
      </c>
      <c r="R610" s="417"/>
      <c r="S610" s="506"/>
    </row>
    <row r="611" spans="2:19" s="320" customFormat="1" ht="22.5" customHeight="1" hidden="1" outlineLevel="2" collapsed="1">
      <c r="B611" s="321"/>
      <c r="C611" s="466" t="s">
        <v>854</v>
      </c>
      <c r="D611" s="466" t="s">
        <v>218</v>
      </c>
      <c r="E611" s="467" t="s">
        <v>594</v>
      </c>
      <c r="F611" s="574" t="s">
        <v>595</v>
      </c>
      <c r="G611" s="469" t="s">
        <v>221</v>
      </c>
      <c r="H611" s="470">
        <v>121.26</v>
      </c>
      <c r="I611" s="399">
        <v>12.4</v>
      </c>
      <c r="J611" s="614">
        <f>ROUND(I611*H611,2)</f>
        <v>1503.62</v>
      </c>
      <c r="K611" s="474"/>
      <c r="L611" s="399">
        <v>12.4</v>
      </c>
      <c r="M611" s="471">
        <f>ROUND(L611*K611,2)</f>
        <v>0</v>
      </c>
      <c r="N611" s="474"/>
      <c r="O611" s="399">
        <v>12.4</v>
      </c>
      <c r="P611" s="471">
        <f>ROUND(O611*N611,2)</f>
        <v>0</v>
      </c>
      <c r="Q611" s="474">
        <f t="shared" si="8"/>
        <v>121.26</v>
      </c>
      <c r="R611" s="399">
        <v>12.4</v>
      </c>
      <c r="S611" s="471">
        <f>ROUND(R611*Q611,2)</f>
        <v>1503.62</v>
      </c>
    </row>
    <row r="612" spans="2:19" s="420" customFormat="1" ht="13.5" hidden="1" outlineLevel="3">
      <c r="B612" s="412"/>
      <c r="C612" s="502"/>
      <c r="D612" s="496" t="s">
        <v>223</v>
      </c>
      <c r="E612" s="526" t="s">
        <v>34</v>
      </c>
      <c r="F612" s="576" t="s">
        <v>3330</v>
      </c>
      <c r="G612" s="502"/>
      <c r="H612" s="505">
        <v>121.26</v>
      </c>
      <c r="I612" s="417" t="s">
        <v>34</v>
      </c>
      <c r="J612" s="502"/>
      <c r="K612" s="507"/>
      <c r="L612" s="417" t="s">
        <v>34</v>
      </c>
      <c r="M612" s="506"/>
      <c r="N612" s="507"/>
      <c r="O612" s="417" t="s">
        <v>34</v>
      </c>
      <c r="P612" s="506"/>
      <c r="Q612" s="507">
        <f t="shared" si="8"/>
        <v>121.26</v>
      </c>
      <c r="R612" s="417" t="s">
        <v>34</v>
      </c>
      <c r="S612" s="506"/>
    </row>
    <row r="613" spans="2:19" s="320" customFormat="1" ht="22.5" customHeight="1" hidden="1" outlineLevel="2" collapsed="1">
      <c r="B613" s="321"/>
      <c r="C613" s="466" t="s">
        <v>858</v>
      </c>
      <c r="D613" s="466" t="s">
        <v>218</v>
      </c>
      <c r="E613" s="467" t="s">
        <v>3331</v>
      </c>
      <c r="F613" s="574" t="s">
        <v>3332</v>
      </c>
      <c r="G613" s="469" t="s">
        <v>221</v>
      </c>
      <c r="H613" s="470">
        <v>46.639</v>
      </c>
      <c r="I613" s="399">
        <v>696.6</v>
      </c>
      <c r="J613" s="614">
        <f>ROUND(I613*H613,2)</f>
        <v>32488.73</v>
      </c>
      <c r="K613" s="474"/>
      <c r="L613" s="399">
        <v>696.6</v>
      </c>
      <c r="M613" s="471">
        <f>ROUND(L613*K613,2)</f>
        <v>0</v>
      </c>
      <c r="N613" s="474"/>
      <c r="O613" s="399">
        <v>696.6</v>
      </c>
      <c r="P613" s="471">
        <f>ROUND(O613*N613,2)</f>
        <v>0</v>
      </c>
      <c r="Q613" s="474">
        <f t="shared" si="8"/>
        <v>46.639</v>
      </c>
      <c r="R613" s="399">
        <v>696.6</v>
      </c>
      <c r="S613" s="471">
        <f>ROUND(R613*Q613,2)</f>
        <v>32488.73</v>
      </c>
    </row>
    <row r="614" spans="2:19" s="420" customFormat="1" ht="13.5" hidden="1" outlineLevel="3">
      <c r="B614" s="412"/>
      <c r="C614" s="413"/>
      <c r="D614" s="404" t="s">
        <v>223</v>
      </c>
      <c r="E614" s="462" t="s">
        <v>34</v>
      </c>
      <c r="F614" s="480" t="s">
        <v>3333</v>
      </c>
      <c r="G614" s="413"/>
      <c r="H614" s="416">
        <v>46.639</v>
      </c>
      <c r="I614" s="417" t="s">
        <v>34</v>
      </c>
      <c r="J614" s="413"/>
      <c r="K614" s="419"/>
      <c r="L614" s="417" t="s">
        <v>34</v>
      </c>
      <c r="M614" s="418"/>
      <c r="N614" s="419"/>
      <c r="O614" s="417" t="s">
        <v>34</v>
      </c>
      <c r="P614" s="418"/>
      <c r="Q614" s="419">
        <f t="shared" si="8"/>
        <v>46.639</v>
      </c>
      <c r="R614" s="417" t="s">
        <v>34</v>
      </c>
      <c r="S614" s="418"/>
    </row>
    <row r="615" spans="2:19" s="320" customFormat="1" ht="31.5" customHeight="1" hidden="1" outlineLevel="2" collapsed="1">
      <c r="B615" s="321"/>
      <c r="C615" s="394" t="s">
        <v>862</v>
      </c>
      <c r="D615" s="394" t="s">
        <v>218</v>
      </c>
      <c r="E615" s="461" t="s">
        <v>3334</v>
      </c>
      <c r="F615" s="479" t="s">
        <v>3335</v>
      </c>
      <c r="G615" s="397" t="s">
        <v>366</v>
      </c>
      <c r="H615" s="398">
        <v>47</v>
      </c>
      <c r="I615" s="399">
        <v>348.3</v>
      </c>
      <c r="J615" s="613">
        <f>ROUND(I615*H615,2)</f>
        <v>16370.1</v>
      </c>
      <c r="K615" s="401"/>
      <c r="L615" s="399">
        <v>348.3</v>
      </c>
      <c r="M615" s="400">
        <f>ROUND(L615*K615,2)</f>
        <v>0</v>
      </c>
      <c r="N615" s="401"/>
      <c r="O615" s="399">
        <v>348.3</v>
      </c>
      <c r="P615" s="400">
        <f>ROUND(O615*N615,2)</f>
        <v>0</v>
      </c>
      <c r="Q615" s="401">
        <f t="shared" si="8"/>
        <v>47</v>
      </c>
      <c r="R615" s="399">
        <v>348.3</v>
      </c>
      <c r="S615" s="400">
        <f>ROUND(R615*Q615,2)</f>
        <v>16370.1</v>
      </c>
    </row>
    <row r="616" spans="2:19" s="411" customFormat="1" ht="13.5" hidden="1" outlineLevel="3">
      <c r="B616" s="402"/>
      <c r="C616" s="403"/>
      <c r="D616" s="404" t="s">
        <v>223</v>
      </c>
      <c r="E616" s="407" t="s">
        <v>34</v>
      </c>
      <c r="F616" s="481" t="s">
        <v>604</v>
      </c>
      <c r="G616" s="403"/>
      <c r="H616" s="407" t="s">
        <v>34</v>
      </c>
      <c r="I616" s="408" t="s">
        <v>34</v>
      </c>
      <c r="J616" s="403"/>
      <c r="K616" s="410"/>
      <c r="L616" s="408" t="s">
        <v>34</v>
      </c>
      <c r="M616" s="409"/>
      <c r="N616" s="410"/>
      <c r="O616" s="408" t="s">
        <v>34</v>
      </c>
      <c r="P616" s="409"/>
      <c r="Q616" s="410" t="e">
        <f t="shared" si="8"/>
        <v>#VALUE!</v>
      </c>
      <c r="R616" s="408" t="s">
        <v>34</v>
      </c>
      <c r="S616" s="409"/>
    </row>
    <row r="617" spans="2:19" s="411" customFormat="1" ht="13.5" hidden="1" outlineLevel="3">
      <c r="B617" s="402"/>
      <c r="C617" s="403"/>
      <c r="D617" s="404" t="s">
        <v>223</v>
      </c>
      <c r="E617" s="407" t="s">
        <v>34</v>
      </c>
      <c r="F617" s="481" t="s">
        <v>3107</v>
      </c>
      <c r="G617" s="403"/>
      <c r="H617" s="407" t="s">
        <v>34</v>
      </c>
      <c r="I617" s="408" t="s">
        <v>34</v>
      </c>
      <c r="J617" s="403"/>
      <c r="K617" s="410"/>
      <c r="L617" s="408" t="s">
        <v>34</v>
      </c>
      <c r="M617" s="409"/>
      <c r="N617" s="410"/>
      <c r="O617" s="408" t="s">
        <v>34</v>
      </c>
      <c r="P617" s="409"/>
      <c r="Q617" s="410" t="e">
        <f t="shared" si="8"/>
        <v>#VALUE!</v>
      </c>
      <c r="R617" s="408" t="s">
        <v>34</v>
      </c>
      <c r="S617" s="409"/>
    </row>
    <row r="618" spans="2:19" s="420" customFormat="1" ht="13.5" hidden="1" outlineLevel="3">
      <c r="B618" s="412"/>
      <c r="C618" s="413"/>
      <c r="D618" s="404" t="s">
        <v>223</v>
      </c>
      <c r="E618" s="462" t="s">
        <v>34</v>
      </c>
      <c r="F618" s="480" t="s">
        <v>3336</v>
      </c>
      <c r="G618" s="413"/>
      <c r="H618" s="416">
        <v>1</v>
      </c>
      <c r="I618" s="417" t="s">
        <v>34</v>
      </c>
      <c r="J618" s="413"/>
      <c r="K618" s="419"/>
      <c r="L618" s="417" t="s">
        <v>34</v>
      </c>
      <c r="M618" s="418"/>
      <c r="N618" s="419"/>
      <c r="O618" s="417" t="s">
        <v>34</v>
      </c>
      <c r="P618" s="418"/>
      <c r="Q618" s="419">
        <f t="shared" si="8"/>
        <v>1</v>
      </c>
      <c r="R618" s="417" t="s">
        <v>34</v>
      </c>
      <c r="S618" s="418"/>
    </row>
    <row r="619" spans="2:19" s="420" customFormat="1" ht="13.5" hidden="1" outlineLevel="3">
      <c r="B619" s="412"/>
      <c r="C619" s="413"/>
      <c r="D619" s="404" t="s">
        <v>223</v>
      </c>
      <c r="E619" s="462" t="s">
        <v>34</v>
      </c>
      <c r="F619" s="480" t="s">
        <v>3337</v>
      </c>
      <c r="G619" s="413"/>
      <c r="H619" s="416">
        <v>7</v>
      </c>
      <c r="I619" s="417" t="s">
        <v>34</v>
      </c>
      <c r="J619" s="413"/>
      <c r="K619" s="419"/>
      <c r="L619" s="417" t="s">
        <v>34</v>
      </c>
      <c r="M619" s="418"/>
      <c r="N619" s="419"/>
      <c r="O619" s="417" t="s">
        <v>34</v>
      </c>
      <c r="P619" s="418"/>
      <c r="Q619" s="419">
        <f t="shared" si="8"/>
        <v>7</v>
      </c>
      <c r="R619" s="417" t="s">
        <v>34</v>
      </c>
      <c r="S619" s="418"/>
    </row>
    <row r="620" spans="2:19" s="411" customFormat="1" ht="13.5" hidden="1" outlineLevel="3">
      <c r="B620" s="402"/>
      <c r="C620" s="403"/>
      <c r="D620" s="404" t="s">
        <v>223</v>
      </c>
      <c r="E620" s="407" t="s">
        <v>34</v>
      </c>
      <c r="F620" s="481" t="s">
        <v>3338</v>
      </c>
      <c r="G620" s="403"/>
      <c r="H620" s="407" t="s">
        <v>34</v>
      </c>
      <c r="I620" s="408" t="s">
        <v>34</v>
      </c>
      <c r="J620" s="403"/>
      <c r="K620" s="410"/>
      <c r="L620" s="408" t="s">
        <v>34</v>
      </c>
      <c r="M620" s="409"/>
      <c r="N620" s="410"/>
      <c r="O620" s="408" t="s">
        <v>34</v>
      </c>
      <c r="P620" s="409"/>
      <c r="Q620" s="410" t="e">
        <f t="shared" si="8"/>
        <v>#VALUE!</v>
      </c>
      <c r="R620" s="408" t="s">
        <v>34</v>
      </c>
      <c r="S620" s="409"/>
    </row>
    <row r="621" spans="2:19" s="420" customFormat="1" ht="13.5" hidden="1" outlineLevel="3">
      <c r="B621" s="412"/>
      <c r="C621" s="413"/>
      <c r="D621" s="404" t="s">
        <v>223</v>
      </c>
      <c r="E621" s="462" t="s">
        <v>34</v>
      </c>
      <c r="F621" s="480" t="s">
        <v>3339</v>
      </c>
      <c r="G621" s="413"/>
      <c r="H621" s="416">
        <v>20</v>
      </c>
      <c r="I621" s="417" t="s">
        <v>34</v>
      </c>
      <c r="J621" s="413"/>
      <c r="K621" s="419"/>
      <c r="L621" s="417" t="s">
        <v>34</v>
      </c>
      <c r="M621" s="418"/>
      <c r="N621" s="419"/>
      <c r="O621" s="417" t="s">
        <v>34</v>
      </c>
      <c r="P621" s="418"/>
      <c r="Q621" s="419">
        <f t="shared" si="8"/>
        <v>20</v>
      </c>
      <c r="R621" s="417" t="s">
        <v>34</v>
      </c>
      <c r="S621" s="418"/>
    </row>
    <row r="622" spans="2:19" s="420" customFormat="1" ht="13.5" hidden="1" outlineLevel="3">
      <c r="B622" s="412"/>
      <c r="C622" s="413"/>
      <c r="D622" s="404" t="s">
        <v>223</v>
      </c>
      <c r="E622" s="462" t="s">
        <v>34</v>
      </c>
      <c r="F622" s="480" t="s">
        <v>3340</v>
      </c>
      <c r="G622" s="413"/>
      <c r="H622" s="416">
        <v>5</v>
      </c>
      <c r="I622" s="417" t="s">
        <v>34</v>
      </c>
      <c r="J622" s="413"/>
      <c r="K622" s="419"/>
      <c r="L622" s="417" t="s">
        <v>34</v>
      </c>
      <c r="M622" s="418"/>
      <c r="N622" s="419"/>
      <c r="O622" s="417" t="s">
        <v>34</v>
      </c>
      <c r="P622" s="418"/>
      <c r="Q622" s="419">
        <f t="shared" si="8"/>
        <v>5</v>
      </c>
      <c r="R622" s="417" t="s">
        <v>34</v>
      </c>
      <c r="S622" s="418"/>
    </row>
    <row r="623" spans="2:19" s="411" customFormat="1" ht="13.5" hidden="1" outlineLevel="3">
      <c r="B623" s="402"/>
      <c r="C623" s="403"/>
      <c r="D623" s="404" t="s">
        <v>223</v>
      </c>
      <c r="E623" s="407" t="s">
        <v>34</v>
      </c>
      <c r="F623" s="481" t="s">
        <v>3341</v>
      </c>
      <c r="G623" s="403"/>
      <c r="H623" s="407" t="s">
        <v>34</v>
      </c>
      <c r="I623" s="408" t="s">
        <v>34</v>
      </c>
      <c r="J623" s="403"/>
      <c r="K623" s="410"/>
      <c r="L623" s="408" t="s">
        <v>34</v>
      </c>
      <c r="M623" s="409"/>
      <c r="N623" s="410"/>
      <c r="O623" s="408" t="s">
        <v>34</v>
      </c>
      <c r="P623" s="409"/>
      <c r="Q623" s="410" t="e">
        <f t="shared" si="8"/>
        <v>#VALUE!</v>
      </c>
      <c r="R623" s="408" t="s">
        <v>34</v>
      </c>
      <c r="S623" s="409"/>
    </row>
    <row r="624" spans="2:19" s="420" customFormat="1" ht="13.5" hidden="1" outlineLevel="3">
      <c r="B624" s="412"/>
      <c r="C624" s="413"/>
      <c r="D624" s="404" t="s">
        <v>223</v>
      </c>
      <c r="E624" s="462" t="s">
        <v>34</v>
      </c>
      <c r="F624" s="480" t="s">
        <v>3342</v>
      </c>
      <c r="G624" s="413"/>
      <c r="H624" s="416">
        <v>14</v>
      </c>
      <c r="I624" s="417" t="s">
        <v>34</v>
      </c>
      <c r="J624" s="413"/>
      <c r="K624" s="419"/>
      <c r="L624" s="417" t="s">
        <v>34</v>
      </c>
      <c r="M624" s="418"/>
      <c r="N624" s="419"/>
      <c r="O624" s="417" t="s">
        <v>34</v>
      </c>
      <c r="P624" s="418"/>
      <c r="Q624" s="419">
        <f t="shared" si="8"/>
        <v>14</v>
      </c>
      <c r="R624" s="417" t="s">
        <v>34</v>
      </c>
      <c r="S624" s="418"/>
    </row>
    <row r="625" spans="2:19" s="429" customFormat="1" ht="13.5" hidden="1" outlineLevel="3">
      <c r="B625" s="421"/>
      <c r="C625" s="422"/>
      <c r="D625" s="404" t="s">
        <v>223</v>
      </c>
      <c r="E625" s="464" t="s">
        <v>34</v>
      </c>
      <c r="F625" s="566" t="s">
        <v>227</v>
      </c>
      <c r="G625" s="422"/>
      <c r="H625" s="425">
        <v>47</v>
      </c>
      <c r="I625" s="426" t="s">
        <v>34</v>
      </c>
      <c r="J625" s="422"/>
      <c r="K625" s="428"/>
      <c r="L625" s="426" t="s">
        <v>34</v>
      </c>
      <c r="M625" s="427"/>
      <c r="N625" s="428"/>
      <c r="O625" s="426" t="s">
        <v>34</v>
      </c>
      <c r="P625" s="427"/>
      <c r="Q625" s="428">
        <f t="shared" si="8"/>
        <v>47</v>
      </c>
      <c r="R625" s="426" t="s">
        <v>34</v>
      </c>
      <c r="S625" s="427"/>
    </row>
    <row r="626" spans="2:19" s="320" customFormat="1" ht="31.5" customHeight="1" hidden="1" outlineLevel="2">
      <c r="B626" s="321"/>
      <c r="C626" s="394" t="s">
        <v>866</v>
      </c>
      <c r="D626" s="394" t="s">
        <v>218</v>
      </c>
      <c r="E626" s="461" t="s">
        <v>607</v>
      </c>
      <c r="F626" s="479" t="s">
        <v>608</v>
      </c>
      <c r="G626" s="397" t="s">
        <v>292</v>
      </c>
      <c r="H626" s="398">
        <v>3.055</v>
      </c>
      <c r="I626" s="399">
        <v>62.7</v>
      </c>
      <c r="J626" s="613">
        <f>ROUND(I626*H626,2)</f>
        <v>191.55</v>
      </c>
      <c r="K626" s="401"/>
      <c r="L626" s="399">
        <v>62.7</v>
      </c>
      <c r="M626" s="400">
        <f>ROUND(L626*K626,2)</f>
        <v>0</v>
      </c>
      <c r="N626" s="401"/>
      <c r="O626" s="399">
        <v>62.7</v>
      </c>
      <c r="P626" s="400">
        <f>ROUND(O626*N626,2)</f>
        <v>0</v>
      </c>
      <c r="Q626" s="401">
        <f t="shared" si="8"/>
        <v>3.055</v>
      </c>
      <c r="R626" s="399">
        <v>62.7</v>
      </c>
      <c r="S626" s="400">
        <f>ROUND(R626*Q626,2)</f>
        <v>191.55</v>
      </c>
    </row>
    <row r="627" spans="2:19" s="320" customFormat="1" ht="22.5" customHeight="1" hidden="1" outlineLevel="2">
      <c r="B627" s="321"/>
      <c r="C627" s="394" t="s">
        <v>876</v>
      </c>
      <c r="D627" s="394" t="s">
        <v>218</v>
      </c>
      <c r="E627" s="461" t="s">
        <v>610</v>
      </c>
      <c r="F627" s="479" t="s">
        <v>611</v>
      </c>
      <c r="G627" s="397" t="s">
        <v>292</v>
      </c>
      <c r="H627" s="398">
        <v>3.055</v>
      </c>
      <c r="I627" s="399">
        <v>37.2</v>
      </c>
      <c r="J627" s="613">
        <f>ROUND(I627*H627,2)</f>
        <v>113.65</v>
      </c>
      <c r="K627" s="401"/>
      <c r="L627" s="399">
        <v>37.2</v>
      </c>
      <c r="M627" s="400">
        <f>ROUND(L627*K627,2)</f>
        <v>0</v>
      </c>
      <c r="N627" s="401"/>
      <c r="O627" s="399">
        <v>37.2</v>
      </c>
      <c r="P627" s="400">
        <f>ROUND(O627*N627,2)</f>
        <v>0</v>
      </c>
      <c r="Q627" s="401">
        <f t="shared" si="8"/>
        <v>3.055</v>
      </c>
      <c r="R627" s="399">
        <v>37.2</v>
      </c>
      <c r="S627" s="400">
        <f>ROUND(R627*Q627,2)</f>
        <v>113.65</v>
      </c>
    </row>
    <row r="628" spans="2:19" s="320" customFormat="1" ht="22.5" customHeight="1" hidden="1" outlineLevel="2" collapsed="1">
      <c r="B628" s="321"/>
      <c r="C628" s="394" t="s">
        <v>879</v>
      </c>
      <c r="D628" s="394" t="s">
        <v>218</v>
      </c>
      <c r="E628" s="461" t="s">
        <v>613</v>
      </c>
      <c r="F628" s="479" t="s">
        <v>614</v>
      </c>
      <c r="G628" s="397" t="s">
        <v>292</v>
      </c>
      <c r="H628" s="398">
        <v>67.21</v>
      </c>
      <c r="I628" s="399">
        <v>6.2</v>
      </c>
      <c r="J628" s="613">
        <f>ROUND(I628*H628,2)</f>
        <v>416.7</v>
      </c>
      <c r="K628" s="401"/>
      <c r="L628" s="399">
        <v>6.2</v>
      </c>
      <c r="M628" s="400">
        <f>ROUND(L628*K628,2)</f>
        <v>0</v>
      </c>
      <c r="N628" s="401"/>
      <c r="O628" s="399">
        <v>6.2</v>
      </c>
      <c r="P628" s="400">
        <f>ROUND(O628*N628,2)</f>
        <v>0</v>
      </c>
      <c r="Q628" s="401">
        <f t="shared" si="8"/>
        <v>67.21</v>
      </c>
      <c r="R628" s="399">
        <v>6.2</v>
      </c>
      <c r="S628" s="400">
        <f>ROUND(R628*Q628,2)</f>
        <v>416.7</v>
      </c>
    </row>
    <row r="629" spans="2:19" s="420" customFormat="1" ht="13.5" hidden="1" outlineLevel="3">
      <c r="B629" s="412"/>
      <c r="C629" s="413"/>
      <c r="D629" s="404" t="s">
        <v>223</v>
      </c>
      <c r="E629" s="413"/>
      <c r="F629" s="480" t="s">
        <v>3343</v>
      </c>
      <c r="G629" s="413"/>
      <c r="H629" s="416">
        <v>67.21</v>
      </c>
      <c r="I629" s="417" t="s">
        <v>34</v>
      </c>
      <c r="J629" s="413"/>
      <c r="K629" s="419"/>
      <c r="L629" s="417" t="s">
        <v>34</v>
      </c>
      <c r="M629" s="418"/>
      <c r="N629" s="419"/>
      <c r="O629" s="417" t="s">
        <v>34</v>
      </c>
      <c r="P629" s="418"/>
      <c r="Q629" s="419">
        <f t="shared" si="8"/>
        <v>67.21</v>
      </c>
      <c r="R629" s="417" t="s">
        <v>34</v>
      </c>
      <c r="S629" s="418"/>
    </row>
    <row r="630" spans="2:19" s="320" customFormat="1" ht="22.5" customHeight="1" hidden="1" outlineLevel="2">
      <c r="B630" s="321"/>
      <c r="C630" s="394" t="s">
        <v>884</v>
      </c>
      <c r="D630" s="394" t="s">
        <v>218</v>
      </c>
      <c r="E630" s="461" t="s">
        <v>617</v>
      </c>
      <c r="F630" s="479" t="s">
        <v>299</v>
      </c>
      <c r="G630" s="397" t="s">
        <v>292</v>
      </c>
      <c r="H630" s="398">
        <v>3.055</v>
      </c>
      <c r="I630" s="399">
        <v>348.3</v>
      </c>
      <c r="J630" s="613">
        <f>ROUND(I630*H630,2)</f>
        <v>1064.06</v>
      </c>
      <c r="K630" s="401"/>
      <c r="L630" s="399">
        <v>348.3</v>
      </c>
      <c r="M630" s="400">
        <f>ROUND(L630*K630,2)</f>
        <v>0</v>
      </c>
      <c r="N630" s="401"/>
      <c r="O630" s="399">
        <v>348.3</v>
      </c>
      <c r="P630" s="400">
        <f>ROUND(O630*N630,2)</f>
        <v>0</v>
      </c>
      <c r="Q630" s="401">
        <f t="shared" si="8"/>
        <v>3.055</v>
      </c>
      <c r="R630" s="399">
        <v>348.3</v>
      </c>
      <c r="S630" s="400">
        <f>ROUND(R630*Q630,2)</f>
        <v>1064.06</v>
      </c>
    </row>
    <row r="631" spans="2:19" s="320" customFormat="1" ht="31.5" customHeight="1" hidden="1" outlineLevel="2">
      <c r="B631" s="321"/>
      <c r="C631" s="394" t="s">
        <v>886</v>
      </c>
      <c r="D631" s="394" t="s">
        <v>218</v>
      </c>
      <c r="E631" s="461" t="s">
        <v>337</v>
      </c>
      <c r="F631" s="479" t="s">
        <v>338</v>
      </c>
      <c r="G631" s="397" t="s">
        <v>221</v>
      </c>
      <c r="H631" s="398">
        <v>42</v>
      </c>
      <c r="I631" s="399">
        <v>487.6</v>
      </c>
      <c r="J631" s="613">
        <f>ROUND(I631*H631,2)</f>
        <v>20479.2</v>
      </c>
      <c r="K631" s="401"/>
      <c r="L631" s="399">
        <v>487.6</v>
      </c>
      <c r="M631" s="400">
        <f>ROUND(L631*K631,2)</f>
        <v>0</v>
      </c>
      <c r="N631" s="401"/>
      <c r="O631" s="399">
        <v>487.6</v>
      </c>
      <c r="P631" s="400">
        <f>ROUND(O631*N631,2)</f>
        <v>0</v>
      </c>
      <c r="Q631" s="401">
        <f t="shared" si="8"/>
        <v>42</v>
      </c>
      <c r="R631" s="399">
        <v>487.6</v>
      </c>
      <c r="S631" s="400">
        <f>ROUND(R631*Q631,2)</f>
        <v>20479.2</v>
      </c>
    </row>
    <row r="632" spans="2:19" s="320" customFormat="1" ht="24.6" customHeight="1" hidden="1" outlineLevel="2" collapsed="1">
      <c r="B632" s="321"/>
      <c r="C632" s="394" t="s">
        <v>891</v>
      </c>
      <c r="D632" s="394" t="s">
        <v>218</v>
      </c>
      <c r="E632" s="461" t="s">
        <v>924</v>
      </c>
      <c r="F632" s="479" t="s">
        <v>925</v>
      </c>
      <c r="G632" s="397" t="s">
        <v>221</v>
      </c>
      <c r="H632" s="398">
        <v>4.526</v>
      </c>
      <c r="I632" s="399">
        <v>1950.5</v>
      </c>
      <c r="J632" s="613">
        <f>ROUND(I632*H632,2)</f>
        <v>8827.96</v>
      </c>
      <c r="K632" s="401"/>
      <c r="L632" s="399">
        <v>1950.5</v>
      </c>
      <c r="M632" s="400">
        <f>ROUND(L632*K632,2)</f>
        <v>0</v>
      </c>
      <c r="N632" s="401"/>
      <c r="O632" s="399">
        <v>1950.5</v>
      </c>
      <c r="P632" s="400">
        <f>ROUND(O632*N632,2)</f>
        <v>0</v>
      </c>
      <c r="Q632" s="401">
        <f aca="true" t="shared" si="9" ref="Q632:Q695">H632+K632+N632</f>
        <v>4.526</v>
      </c>
      <c r="R632" s="399">
        <v>1950.5</v>
      </c>
      <c r="S632" s="400">
        <f>ROUND(R632*Q632,2)</f>
        <v>8827.96</v>
      </c>
    </row>
    <row r="633" spans="2:19" s="411" customFormat="1" ht="13.5" hidden="1" outlineLevel="3">
      <c r="B633" s="402"/>
      <c r="C633" s="403"/>
      <c r="D633" s="404" t="s">
        <v>223</v>
      </c>
      <c r="E633" s="407" t="s">
        <v>34</v>
      </c>
      <c r="F633" s="481" t="s">
        <v>926</v>
      </c>
      <c r="G633" s="403"/>
      <c r="H633" s="407" t="s">
        <v>34</v>
      </c>
      <c r="I633" s="408" t="s">
        <v>34</v>
      </c>
      <c r="J633" s="403"/>
      <c r="K633" s="410"/>
      <c r="L633" s="408" t="s">
        <v>34</v>
      </c>
      <c r="M633" s="409"/>
      <c r="N633" s="410"/>
      <c r="O633" s="408" t="s">
        <v>34</v>
      </c>
      <c r="P633" s="409"/>
      <c r="Q633" s="410" t="e">
        <f t="shared" si="9"/>
        <v>#VALUE!</v>
      </c>
      <c r="R633" s="408" t="s">
        <v>34</v>
      </c>
      <c r="S633" s="409"/>
    </row>
    <row r="634" spans="2:19" s="420" customFormat="1" ht="13.5" hidden="1" outlineLevel="3">
      <c r="B634" s="412"/>
      <c r="C634" s="413"/>
      <c r="D634" s="404" t="s">
        <v>223</v>
      </c>
      <c r="E634" s="462" t="s">
        <v>34</v>
      </c>
      <c r="F634" s="480" t="s">
        <v>3344</v>
      </c>
      <c r="G634" s="413"/>
      <c r="H634" s="416">
        <v>4.526</v>
      </c>
      <c r="I634" s="417" t="s">
        <v>34</v>
      </c>
      <c r="J634" s="413"/>
      <c r="K634" s="419"/>
      <c r="L634" s="417" t="s">
        <v>34</v>
      </c>
      <c r="M634" s="418"/>
      <c r="N634" s="419"/>
      <c r="O634" s="417" t="s">
        <v>34</v>
      </c>
      <c r="P634" s="418"/>
      <c r="Q634" s="419">
        <f t="shared" si="9"/>
        <v>4.526</v>
      </c>
      <c r="R634" s="417" t="s">
        <v>34</v>
      </c>
      <c r="S634" s="418"/>
    </row>
    <row r="635" spans="2:19" s="429" customFormat="1" ht="13.5" hidden="1" outlineLevel="3">
      <c r="B635" s="421"/>
      <c r="C635" s="422"/>
      <c r="D635" s="404" t="s">
        <v>223</v>
      </c>
      <c r="E635" s="464" t="s">
        <v>183</v>
      </c>
      <c r="F635" s="566" t="s">
        <v>227</v>
      </c>
      <c r="G635" s="422"/>
      <c r="H635" s="425">
        <v>4.526</v>
      </c>
      <c r="I635" s="426" t="s">
        <v>34</v>
      </c>
      <c r="J635" s="422"/>
      <c r="K635" s="428"/>
      <c r="L635" s="426" t="s">
        <v>34</v>
      </c>
      <c r="M635" s="427"/>
      <c r="N635" s="428"/>
      <c r="O635" s="426" t="s">
        <v>34</v>
      </c>
      <c r="P635" s="427"/>
      <c r="Q635" s="428">
        <f t="shared" si="9"/>
        <v>4.526</v>
      </c>
      <c r="R635" s="426" t="s">
        <v>34</v>
      </c>
      <c r="S635" s="427"/>
    </row>
    <row r="636" spans="2:19" s="320" customFormat="1" ht="22.5" customHeight="1" hidden="1" outlineLevel="2" collapsed="1">
      <c r="B636" s="321"/>
      <c r="C636" s="394" t="s">
        <v>907</v>
      </c>
      <c r="D636" s="394" t="s">
        <v>218</v>
      </c>
      <c r="E636" s="461" t="s">
        <v>3345</v>
      </c>
      <c r="F636" s="479" t="s">
        <v>3346</v>
      </c>
      <c r="G636" s="397" t="s">
        <v>221</v>
      </c>
      <c r="H636" s="398">
        <v>12</v>
      </c>
      <c r="I636" s="399">
        <v>83.6</v>
      </c>
      <c r="J636" s="613">
        <f>ROUND(I636*H636,2)</f>
        <v>1003.2</v>
      </c>
      <c r="K636" s="401"/>
      <c r="L636" s="399">
        <v>83.6</v>
      </c>
      <c r="M636" s="400">
        <f>ROUND(L636*K636,2)</f>
        <v>0</v>
      </c>
      <c r="N636" s="401"/>
      <c r="O636" s="399">
        <v>83.6</v>
      </c>
      <c r="P636" s="400">
        <f>ROUND(O636*N636,2)</f>
        <v>0</v>
      </c>
      <c r="Q636" s="401">
        <f t="shared" si="9"/>
        <v>12</v>
      </c>
      <c r="R636" s="399">
        <v>83.6</v>
      </c>
      <c r="S636" s="400">
        <f>ROUND(R636*Q636,2)</f>
        <v>1003.2</v>
      </c>
    </row>
    <row r="637" spans="2:19" s="420" customFormat="1" ht="13.5" hidden="1" outlineLevel="3">
      <c r="B637" s="412"/>
      <c r="C637" s="413"/>
      <c r="D637" s="404" t="s">
        <v>223</v>
      </c>
      <c r="E637" s="462" t="s">
        <v>34</v>
      </c>
      <c r="F637" s="480" t="s">
        <v>3347</v>
      </c>
      <c r="G637" s="413"/>
      <c r="H637" s="416">
        <v>24</v>
      </c>
      <c r="I637" s="417" t="s">
        <v>34</v>
      </c>
      <c r="J637" s="413"/>
      <c r="K637" s="419"/>
      <c r="L637" s="417" t="s">
        <v>34</v>
      </c>
      <c r="M637" s="418"/>
      <c r="N637" s="419"/>
      <c r="O637" s="417" t="s">
        <v>34</v>
      </c>
      <c r="P637" s="418"/>
      <c r="Q637" s="419">
        <f t="shared" si="9"/>
        <v>24</v>
      </c>
      <c r="R637" s="417" t="s">
        <v>34</v>
      </c>
      <c r="S637" s="418"/>
    </row>
    <row r="638" spans="2:19" s="429" customFormat="1" ht="13.5" hidden="1" outlineLevel="3">
      <c r="B638" s="421"/>
      <c r="C638" s="422"/>
      <c r="D638" s="404" t="s">
        <v>223</v>
      </c>
      <c r="E638" s="464" t="s">
        <v>3033</v>
      </c>
      <c r="F638" s="566" t="s">
        <v>227</v>
      </c>
      <c r="G638" s="422"/>
      <c r="H638" s="425">
        <v>24</v>
      </c>
      <c r="I638" s="426" t="s">
        <v>34</v>
      </c>
      <c r="J638" s="422"/>
      <c r="K638" s="428"/>
      <c r="L638" s="426" t="s">
        <v>34</v>
      </c>
      <c r="M638" s="427"/>
      <c r="N638" s="428"/>
      <c r="O638" s="426" t="s">
        <v>34</v>
      </c>
      <c r="P638" s="427"/>
      <c r="Q638" s="428">
        <f t="shared" si="9"/>
        <v>24</v>
      </c>
      <c r="R638" s="426" t="s">
        <v>34</v>
      </c>
      <c r="S638" s="427"/>
    </row>
    <row r="639" spans="2:19" s="420" customFormat="1" ht="13.5" hidden="1" outlineLevel="3">
      <c r="B639" s="412"/>
      <c r="C639" s="413"/>
      <c r="D639" s="404" t="s">
        <v>223</v>
      </c>
      <c r="E639" s="462" t="s">
        <v>34</v>
      </c>
      <c r="F639" s="480" t="s">
        <v>3348</v>
      </c>
      <c r="G639" s="413"/>
      <c r="H639" s="416">
        <v>12</v>
      </c>
      <c r="I639" s="417" t="s">
        <v>34</v>
      </c>
      <c r="J639" s="413"/>
      <c r="K639" s="419"/>
      <c r="L639" s="417" t="s">
        <v>34</v>
      </c>
      <c r="M639" s="418"/>
      <c r="N639" s="419"/>
      <c r="O639" s="417" t="s">
        <v>34</v>
      </c>
      <c r="P639" s="418"/>
      <c r="Q639" s="419">
        <f t="shared" si="9"/>
        <v>12</v>
      </c>
      <c r="R639" s="417" t="s">
        <v>34</v>
      </c>
      <c r="S639" s="418"/>
    </row>
    <row r="640" spans="2:19" s="320" customFormat="1" ht="22.5" customHeight="1" hidden="1" outlineLevel="2" collapsed="1">
      <c r="B640" s="321"/>
      <c r="C640" s="394" t="s">
        <v>911</v>
      </c>
      <c r="D640" s="394" t="s">
        <v>218</v>
      </c>
      <c r="E640" s="461" t="s">
        <v>3349</v>
      </c>
      <c r="F640" s="479" t="s">
        <v>3350</v>
      </c>
      <c r="G640" s="397" t="s">
        <v>221</v>
      </c>
      <c r="H640" s="398">
        <v>2.4</v>
      </c>
      <c r="I640" s="399">
        <v>12.4</v>
      </c>
      <c r="J640" s="613">
        <f>ROUND(I640*H640,2)</f>
        <v>29.76</v>
      </c>
      <c r="K640" s="401"/>
      <c r="L640" s="399">
        <v>12.4</v>
      </c>
      <c r="M640" s="400">
        <f>ROUND(L640*K640,2)</f>
        <v>0</v>
      </c>
      <c r="N640" s="401"/>
      <c r="O640" s="399">
        <v>12.4</v>
      </c>
      <c r="P640" s="400">
        <f>ROUND(O640*N640,2)</f>
        <v>0</v>
      </c>
      <c r="Q640" s="401">
        <f t="shared" si="9"/>
        <v>2.4</v>
      </c>
      <c r="R640" s="399">
        <v>12.4</v>
      </c>
      <c r="S640" s="400">
        <f>ROUND(R640*Q640,2)</f>
        <v>29.76</v>
      </c>
    </row>
    <row r="641" spans="2:19" s="420" customFormat="1" ht="13.5" hidden="1" outlineLevel="3">
      <c r="B641" s="412"/>
      <c r="C641" s="413"/>
      <c r="D641" s="404" t="s">
        <v>223</v>
      </c>
      <c r="E641" s="462" t="s">
        <v>34</v>
      </c>
      <c r="F641" s="480" t="s">
        <v>3351</v>
      </c>
      <c r="G641" s="413"/>
      <c r="H641" s="416">
        <v>2.4</v>
      </c>
      <c r="I641" s="417" t="s">
        <v>34</v>
      </c>
      <c r="J641" s="413"/>
      <c r="K641" s="419"/>
      <c r="L641" s="417" t="s">
        <v>34</v>
      </c>
      <c r="M641" s="418"/>
      <c r="N641" s="419"/>
      <c r="O641" s="417" t="s">
        <v>34</v>
      </c>
      <c r="P641" s="418"/>
      <c r="Q641" s="419">
        <f t="shared" si="9"/>
        <v>2.4</v>
      </c>
      <c r="R641" s="417" t="s">
        <v>34</v>
      </c>
      <c r="S641" s="418"/>
    </row>
    <row r="642" spans="2:19" s="320" customFormat="1" ht="22.5" customHeight="1" hidden="1" outlineLevel="2" collapsed="1">
      <c r="B642" s="321"/>
      <c r="C642" s="394" t="s">
        <v>915</v>
      </c>
      <c r="D642" s="394" t="s">
        <v>218</v>
      </c>
      <c r="E642" s="461" t="s">
        <v>3352</v>
      </c>
      <c r="F642" s="479" t="s">
        <v>3353</v>
      </c>
      <c r="G642" s="397" t="s">
        <v>221</v>
      </c>
      <c r="H642" s="398">
        <v>9.6</v>
      </c>
      <c r="I642" s="399">
        <v>97.5</v>
      </c>
      <c r="J642" s="613">
        <f>ROUND(I642*H642,2)</f>
        <v>936</v>
      </c>
      <c r="K642" s="401"/>
      <c r="L642" s="399">
        <v>97.5</v>
      </c>
      <c r="M642" s="400">
        <f>ROUND(L642*K642,2)</f>
        <v>0</v>
      </c>
      <c r="N642" s="401"/>
      <c r="O642" s="399">
        <v>97.5</v>
      </c>
      <c r="P642" s="400">
        <f>ROUND(O642*N642,2)</f>
        <v>0</v>
      </c>
      <c r="Q642" s="401">
        <f t="shared" si="9"/>
        <v>9.6</v>
      </c>
      <c r="R642" s="399">
        <v>97.5</v>
      </c>
      <c r="S642" s="400">
        <f>ROUND(R642*Q642,2)</f>
        <v>936</v>
      </c>
    </row>
    <row r="643" spans="2:19" s="420" customFormat="1" ht="13.5" hidden="1" outlineLevel="3">
      <c r="B643" s="412"/>
      <c r="C643" s="413"/>
      <c r="D643" s="404" t="s">
        <v>223</v>
      </c>
      <c r="E643" s="462" t="s">
        <v>34</v>
      </c>
      <c r="F643" s="480" t="s">
        <v>3354</v>
      </c>
      <c r="G643" s="413"/>
      <c r="H643" s="416">
        <v>9.6</v>
      </c>
      <c r="I643" s="417" t="s">
        <v>34</v>
      </c>
      <c r="J643" s="413"/>
      <c r="K643" s="419"/>
      <c r="L643" s="417" t="s">
        <v>34</v>
      </c>
      <c r="M643" s="418"/>
      <c r="N643" s="419"/>
      <c r="O643" s="417" t="s">
        <v>34</v>
      </c>
      <c r="P643" s="418"/>
      <c r="Q643" s="419">
        <f t="shared" si="9"/>
        <v>9.6</v>
      </c>
      <c r="R643" s="417" t="s">
        <v>34</v>
      </c>
      <c r="S643" s="418"/>
    </row>
    <row r="644" spans="2:19" s="320" customFormat="1" ht="22.5" customHeight="1" hidden="1" outlineLevel="2" collapsed="1">
      <c r="B644" s="321"/>
      <c r="C644" s="394" t="s">
        <v>919</v>
      </c>
      <c r="D644" s="394" t="s">
        <v>218</v>
      </c>
      <c r="E644" s="461" t="s">
        <v>3355</v>
      </c>
      <c r="F644" s="479" t="s">
        <v>3356</v>
      </c>
      <c r="G644" s="397" t="s">
        <v>221</v>
      </c>
      <c r="H644" s="398">
        <v>1.92</v>
      </c>
      <c r="I644" s="399">
        <v>12.4</v>
      </c>
      <c r="J644" s="613">
        <f>ROUND(I644*H644,2)</f>
        <v>23.81</v>
      </c>
      <c r="K644" s="401"/>
      <c r="L644" s="399">
        <v>12.4</v>
      </c>
      <c r="M644" s="400">
        <f>ROUND(L644*K644,2)</f>
        <v>0</v>
      </c>
      <c r="N644" s="401"/>
      <c r="O644" s="399">
        <v>12.4</v>
      </c>
      <c r="P644" s="400">
        <f>ROUND(O644*N644,2)</f>
        <v>0</v>
      </c>
      <c r="Q644" s="401">
        <f t="shared" si="9"/>
        <v>1.92</v>
      </c>
      <c r="R644" s="399">
        <v>12.4</v>
      </c>
      <c r="S644" s="400">
        <f>ROUND(R644*Q644,2)</f>
        <v>23.81</v>
      </c>
    </row>
    <row r="645" spans="2:19" s="420" customFormat="1" ht="13.5" hidden="1" outlineLevel="3">
      <c r="B645" s="412"/>
      <c r="C645" s="413"/>
      <c r="D645" s="404" t="s">
        <v>223</v>
      </c>
      <c r="E645" s="462" t="s">
        <v>34</v>
      </c>
      <c r="F645" s="480" t="s">
        <v>3357</v>
      </c>
      <c r="G645" s="413"/>
      <c r="H645" s="416">
        <v>1.92</v>
      </c>
      <c r="I645" s="417" t="s">
        <v>34</v>
      </c>
      <c r="J645" s="413"/>
      <c r="K645" s="419"/>
      <c r="L645" s="417" t="s">
        <v>34</v>
      </c>
      <c r="M645" s="418"/>
      <c r="N645" s="419"/>
      <c r="O645" s="417" t="s">
        <v>34</v>
      </c>
      <c r="P645" s="418"/>
      <c r="Q645" s="419">
        <f t="shared" si="9"/>
        <v>1.92</v>
      </c>
      <c r="R645" s="417" t="s">
        <v>34</v>
      </c>
      <c r="S645" s="418"/>
    </row>
    <row r="646" spans="2:19" s="320" customFormat="1" ht="22.5" customHeight="1" hidden="1" outlineLevel="2" collapsed="1">
      <c r="B646" s="321"/>
      <c r="C646" s="394" t="s">
        <v>923</v>
      </c>
      <c r="D646" s="394" t="s">
        <v>218</v>
      </c>
      <c r="E646" s="461" t="s">
        <v>3358</v>
      </c>
      <c r="F646" s="479" t="s">
        <v>3359</v>
      </c>
      <c r="G646" s="397" t="s">
        <v>221</v>
      </c>
      <c r="H646" s="398">
        <v>2.4</v>
      </c>
      <c r="I646" s="399">
        <v>487.6</v>
      </c>
      <c r="J646" s="613">
        <f>ROUND(I646*H646,2)</f>
        <v>1170.24</v>
      </c>
      <c r="K646" s="401"/>
      <c r="L646" s="399">
        <v>487.6</v>
      </c>
      <c r="M646" s="400">
        <f>ROUND(L646*K646,2)</f>
        <v>0</v>
      </c>
      <c r="N646" s="401"/>
      <c r="O646" s="399">
        <v>487.6</v>
      </c>
      <c r="P646" s="400">
        <f>ROUND(O646*N646,2)</f>
        <v>0</v>
      </c>
      <c r="Q646" s="401">
        <f t="shared" si="9"/>
        <v>2.4</v>
      </c>
      <c r="R646" s="399">
        <v>487.6</v>
      </c>
      <c r="S646" s="400">
        <f>ROUND(R646*Q646,2)</f>
        <v>1170.24</v>
      </c>
    </row>
    <row r="647" spans="2:19" s="420" customFormat="1" ht="13.5" hidden="1" outlineLevel="3">
      <c r="B647" s="412"/>
      <c r="C647" s="413"/>
      <c r="D647" s="404" t="s">
        <v>223</v>
      </c>
      <c r="E647" s="462" t="s">
        <v>34</v>
      </c>
      <c r="F647" s="480" t="s">
        <v>3360</v>
      </c>
      <c r="G647" s="413"/>
      <c r="H647" s="416">
        <v>2.4</v>
      </c>
      <c r="I647" s="417" t="s">
        <v>34</v>
      </c>
      <c r="J647" s="413"/>
      <c r="K647" s="419"/>
      <c r="L647" s="417" t="s">
        <v>34</v>
      </c>
      <c r="M647" s="418"/>
      <c r="N647" s="419"/>
      <c r="O647" s="417" t="s">
        <v>34</v>
      </c>
      <c r="P647" s="418"/>
      <c r="Q647" s="419">
        <f t="shared" si="9"/>
        <v>2.4</v>
      </c>
      <c r="R647" s="417" t="s">
        <v>34</v>
      </c>
      <c r="S647" s="418"/>
    </row>
    <row r="648" spans="2:19" s="320" customFormat="1" ht="22.5" customHeight="1" hidden="1" outlineLevel="2" collapsed="1">
      <c r="B648" s="321"/>
      <c r="C648" s="466" t="s">
        <v>928</v>
      </c>
      <c r="D648" s="466" t="s">
        <v>218</v>
      </c>
      <c r="E648" s="467" t="s">
        <v>269</v>
      </c>
      <c r="F648" s="574" t="s">
        <v>270</v>
      </c>
      <c r="G648" s="469" t="s">
        <v>221</v>
      </c>
      <c r="H648" s="470">
        <v>208.735</v>
      </c>
      <c r="I648" s="399">
        <v>36.1</v>
      </c>
      <c r="J648" s="614">
        <f>ROUND(I648*H648,2)</f>
        <v>7535.33</v>
      </c>
      <c r="K648" s="474"/>
      <c r="L648" s="399">
        <v>36.1</v>
      </c>
      <c r="M648" s="471">
        <f>ROUND(L648*K648,2)</f>
        <v>0</v>
      </c>
      <c r="N648" s="474"/>
      <c r="O648" s="399">
        <v>36.1</v>
      </c>
      <c r="P648" s="471">
        <f>ROUND(O648*N648,2)</f>
        <v>0</v>
      </c>
      <c r="Q648" s="474">
        <f t="shared" si="9"/>
        <v>208.735</v>
      </c>
      <c r="R648" s="399">
        <v>36.1</v>
      </c>
      <c r="S648" s="471">
        <f>ROUND(R648*Q648,2)</f>
        <v>7535.33</v>
      </c>
    </row>
    <row r="649" spans="2:19" s="411" customFormat="1" ht="13.5" hidden="1" outlineLevel="3">
      <c r="B649" s="402"/>
      <c r="C649" s="495"/>
      <c r="D649" s="496" t="s">
        <v>223</v>
      </c>
      <c r="E649" s="499" t="s">
        <v>34</v>
      </c>
      <c r="F649" s="578" t="s">
        <v>931</v>
      </c>
      <c r="G649" s="495"/>
      <c r="H649" s="499" t="s">
        <v>34</v>
      </c>
      <c r="I649" s="408" t="s">
        <v>34</v>
      </c>
      <c r="J649" s="495"/>
      <c r="K649" s="501"/>
      <c r="L649" s="408" t="s">
        <v>34</v>
      </c>
      <c r="M649" s="500"/>
      <c r="N649" s="501"/>
      <c r="O649" s="408" t="s">
        <v>34</v>
      </c>
      <c r="P649" s="500"/>
      <c r="Q649" s="501" t="e">
        <f t="shared" si="9"/>
        <v>#VALUE!</v>
      </c>
      <c r="R649" s="408" t="s">
        <v>34</v>
      </c>
      <c r="S649" s="500"/>
    </row>
    <row r="650" spans="2:19" s="420" customFormat="1" ht="13.5" hidden="1" outlineLevel="3">
      <c r="B650" s="412"/>
      <c r="C650" s="502"/>
      <c r="D650" s="496" t="s">
        <v>223</v>
      </c>
      <c r="E650" s="526" t="s">
        <v>34</v>
      </c>
      <c r="F650" s="576" t="s">
        <v>3361</v>
      </c>
      <c r="G650" s="502"/>
      <c r="H650" s="505">
        <v>208.735</v>
      </c>
      <c r="I650" s="417" t="s">
        <v>34</v>
      </c>
      <c r="J650" s="502"/>
      <c r="K650" s="507"/>
      <c r="L650" s="417" t="s">
        <v>34</v>
      </c>
      <c r="M650" s="506"/>
      <c r="N650" s="507"/>
      <c r="O650" s="417" t="s">
        <v>34</v>
      </c>
      <c r="P650" s="506"/>
      <c r="Q650" s="507">
        <f t="shared" si="9"/>
        <v>208.735</v>
      </c>
      <c r="R650" s="417" t="s">
        <v>34</v>
      </c>
      <c r="S650" s="506"/>
    </row>
    <row r="651" spans="2:19" s="320" customFormat="1" ht="22.5" customHeight="1" hidden="1" outlineLevel="2" collapsed="1">
      <c r="B651" s="321"/>
      <c r="C651" s="466" t="s">
        <v>935</v>
      </c>
      <c r="D651" s="466" t="s">
        <v>218</v>
      </c>
      <c r="E651" s="467" t="s">
        <v>273</v>
      </c>
      <c r="F651" s="574" t="s">
        <v>274</v>
      </c>
      <c r="G651" s="469" t="s">
        <v>221</v>
      </c>
      <c r="H651" s="470">
        <v>10.986</v>
      </c>
      <c r="I651" s="399">
        <v>72.2</v>
      </c>
      <c r="J651" s="614">
        <f>ROUND(I651*H651,2)</f>
        <v>793.19</v>
      </c>
      <c r="K651" s="474"/>
      <c r="L651" s="399">
        <v>72.2</v>
      </c>
      <c r="M651" s="471">
        <f>ROUND(L651*K651,2)</f>
        <v>0</v>
      </c>
      <c r="N651" s="474"/>
      <c r="O651" s="399">
        <v>72.2</v>
      </c>
      <c r="P651" s="471">
        <f>ROUND(O651*N651,2)</f>
        <v>0</v>
      </c>
      <c r="Q651" s="474">
        <f t="shared" si="9"/>
        <v>10.986</v>
      </c>
      <c r="R651" s="399">
        <v>72.2</v>
      </c>
      <c r="S651" s="471">
        <f>ROUND(R651*Q651,2)</f>
        <v>793.19</v>
      </c>
    </row>
    <row r="652" spans="2:19" s="420" customFormat="1" ht="13.5" hidden="1" outlineLevel="3">
      <c r="B652" s="412"/>
      <c r="C652" s="502"/>
      <c r="D652" s="496" t="s">
        <v>223</v>
      </c>
      <c r="E652" s="526" t="s">
        <v>34</v>
      </c>
      <c r="F652" s="576" t="s">
        <v>3362</v>
      </c>
      <c r="G652" s="502"/>
      <c r="H652" s="505">
        <v>10.986</v>
      </c>
      <c r="I652" s="417" t="s">
        <v>34</v>
      </c>
      <c r="J652" s="502"/>
      <c r="K652" s="507"/>
      <c r="L652" s="417" t="s">
        <v>34</v>
      </c>
      <c r="M652" s="506"/>
      <c r="N652" s="507"/>
      <c r="O652" s="417" t="s">
        <v>34</v>
      </c>
      <c r="P652" s="506"/>
      <c r="Q652" s="507">
        <f t="shared" si="9"/>
        <v>10.986</v>
      </c>
      <c r="R652" s="417" t="s">
        <v>34</v>
      </c>
      <c r="S652" s="506"/>
    </row>
    <row r="653" spans="2:19" s="320" customFormat="1" ht="22.5" customHeight="1" hidden="1" outlineLevel="2" collapsed="1">
      <c r="B653" s="321"/>
      <c r="C653" s="466" t="s">
        <v>939</v>
      </c>
      <c r="D653" s="466" t="s">
        <v>218</v>
      </c>
      <c r="E653" s="467" t="s">
        <v>929</v>
      </c>
      <c r="F653" s="574" t="s">
        <v>930</v>
      </c>
      <c r="G653" s="469" t="s">
        <v>221</v>
      </c>
      <c r="H653" s="470">
        <v>16.404</v>
      </c>
      <c r="I653" s="399">
        <v>41.3</v>
      </c>
      <c r="J653" s="614">
        <f>ROUND(I653*H653,2)</f>
        <v>677.49</v>
      </c>
      <c r="K653" s="474"/>
      <c r="L653" s="399">
        <v>41.3</v>
      </c>
      <c r="M653" s="471">
        <f>ROUND(L653*K653,2)</f>
        <v>0</v>
      </c>
      <c r="N653" s="474"/>
      <c r="O653" s="399">
        <v>41.3</v>
      </c>
      <c r="P653" s="471">
        <f>ROUND(O653*N653,2)</f>
        <v>0</v>
      </c>
      <c r="Q653" s="474">
        <f t="shared" si="9"/>
        <v>16.404</v>
      </c>
      <c r="R653" s="399">
        <v>41.3</v>
      </c>
      <c r="S653" s="471">
        <f>ROUND(R653*Q653,2)</f>
        <v>677.49</v>
      </c>
    </row>
    <row r="654" spans="2:19" s="420" customFormat="1" ht="13.5" hidden="1" outlineLevel="3">
      <c r="B654" s="412"/>
      <c r="C654" s="502"/>
      <c r="D654" s="496" t="s">
        <v>223</v>
      </c>
      <c r="E654" s="526" t="s">
        <v>34</v>
      </c>
      <c r="F654" s="576" t="s">
        <v>3323</v>
      </c>
      <c r="G654" s="502"/>
      <c r="H654" s="505">
        <v>17.267</v>
      </c>
      <c r="I654" s="417" t="s">
        <v>34</v>
      </c>
      <c r="J654" s="502"/>
      <c r="K654" s="507"/>
      <c r="L654" s="417" t="s">
        <v>34</v>
      </c>
      <c r="M654" s="506"/>
      <c r="N654" s="507"/>
      <c r="O654" s="417" t="s">
        <v>34</v>
      </c>
      <c r="P654" s="506"/>
      <c r="Q654" s="507">
        <f t="shared" si="9"/>
        <v>17.267</v>
      </c>
      <c r="R654" s="417" t="s">
        <v>34</v>
      </c>
      <c r="S654" s="506"/>
    </row>
    <row r="655" spans="2:19" s="429" customFormat="1" ht="13.5" hidden="1" outlineLevel="3">
      <c r="B655" s="421"/>
      <c r="C655" s="514"/>
      <c r="D655" s="496" t="s">
        <v>223</v>
      </c>
      <c r="E655" s="529" t="s">
        <v>3039</v>
      </c>
      <c r="F655" s="587" t="s">
        <v>227</v>
      </c>
      <c r="G655" s="514"/>
      <c r="H655" s="517">
        <v>17.267</v>
      </c>
      <c r="I655" s="426" t="s">
        <v>34</v>
      </c>
      <c r="J655" s="514"/>
      <c r="K655" s="519"/>
      <c r="L655" s="426" t="s">
        <v>34</v>
      </c>
      <c r="M655" s="518"/>
      <c r="N655" s="519"/>
      <c r="O655" s="426" t="s">
        <v>34</v>
      </c>
      <c r="P655" s="518"/>
      <c r="Q655" s="519">
        <f t="shared" si="9"/>
        <v>17.267</v>
      </c>
      <c r="R655" s="426" t="s">
        <v>34</v>
      </c>
      <c r="S655" s="518"/>
    </row>
    <row r="656" spans="2:19" s="420" customFormat="1" ht="13.5" hidden="1" outlineLevel="3">
      <c r="B656" s="412"/>
      <c r="C656" s="502"/>
      <c r="D656" s="496" t="s">
        <v>223</v>
      </c>
      <c r="E656" s="526" t="s">
        <v>34</v>
      </c>
      <c r="F656" s="576" t="s">
        <v>3363</v>
      </c>
      <c r="G656" s="502"/>
      <c r="H656" s="505">
        <v>16.404</v>
      </c>
      <c r="I656" s="417" t="s">
        <v>34</v>
      </c>
      <c r="J656" s="502"/>
      <c r="K656" s="507"/>
      <c r="L656" s="417" t="s">
        <v>34</v>
      </c>
      <c r="M656" s="506"/>
      <c r="N656" s="507"/>
      <c r="O656" s="417" t="s">
        <v>34</v>
      </c>
      <c r="P656" s="506"/>
      <c r="Q656" s="507">
        <f t="shared" si="9"/>
        <v>16.404</v>
      </c>
      <c r="R656" s="417" t="s">
        <v>34</v>
      </c>
      <c r="S656" s="506"/>
    </row>
    <row r="657" spans="2:19" s="320" customFormat="1" ht="22.5" customHeight="1" hidden="1" outlineLevel="2" collapsed="1">
      <c r="B657" s="321"/>
      <c r="C657" s="466" t="s">
        <v>944</v>
      </c>
      <c r="D657" s="466" t="s">
        <v>218</v>
      </c>
      <c r="E657" s="467" t="s">
        <v>936</v>
      </c>
      <c r="F657" s="574" t="s">
        <v>937</v>
      </c>
      <c r="G657" s="469" t="s">
        <v>221</v>
      </c>
      <c r="H657" s="470">
        <v>0.863</v>
      </c>
      <c r="I657" s="399">
        <v>82.6</v>
      </c>
      <c r="J657" s="614">
        <f>ROUND(I657*H657,2)</f>
        <v>71.28</v>
      </c>
      <c r="K657" s="474"/>
      <c r="L657" s="399">
        <v>82.6</v>
      </c>
      <c r="M657" s="471">
        <f>ROUND(L657*K657,2)</f>
        <v>0</v>
      </c>
      <c r="N657" s="474"/>
      <c r="O657" s="399">
        <v>82.6</v>
      </c>
      <c r="P657" s="471">
        <f>ROUND(O657*N657,2)</f>
        <v>0</v>
      </c>
      <c r="Q657" s="474">
        <f t="shared" si="9"/>
        <v>0.863</v>
      </c>
      <c r="R657" s="399">
        <v>82.6</v>
      </c>
      <c r="S657" s="471">
        <f>ROUND(R657*Q657,2)</f>
        <v>71.28</v>
      </c>
    </row>
    <row r="658" spans="2:19" s="420" customFormat="1" ht="13.5" hidden="1" outlineLevel="3">
      <c r="B658" s="412"/>
      <c r="C658" s="502"/>
      <c r="D658" s="496" t="s">
        <v>223</v>
      </c>
      <c r="E658" s="526" t="s">
        <v>34</v>
      </c>
      <c r="F658" s="576" t="s">
        <v>3364</v>
      </c>
      <c r="G658" s="502"/>
      <c r="H658" s="505">
        <v>0.863</v>
      </c>
      <c r="I658" s="417" t="s">
        <v>34</v>
      </c>
      <c r="J658" s="502"/>
      <c r="K658" s="507"/>
      <c r="L658" s="417" t="s">
        <v>34</v>
      </c>
      <c r="M658" s="506"/>
      <c r="N658" s="507"/>
      <c r="O658" s="417" t="s">
        <v>34</v>
      </c>
      <c r="P658" s="506"/>
      <c r="Q658" s="507">
        <f t="shared" si="9"/>
        <v>0.863</v>
      </c>
      <c r="R658" s="417" t="s">
        <v>34</v>
      </c>
      <c r="S658" s="506"/>
    </row>
    <row r="659" spans="2:19" s="320" customFormat="1" ht="22.5" customHeight="1" hidden="1" outlineLevel="2" collapsed="1">
      <c r="B659" s="321"/>
      <c r="C659" s="466" t="s">
        <v>948</v>
      </c>
      <c r="D659" s="466" t="s">
        <v>218</v>
      </c>
      <c r="E659" s="467" t="s">
        <v>3202</v>
      </c>
      <c r="F659" s="574" t="s">
        <v>3203</v>
      </c>
      <c r="G659" s="469" t="s">
        <v>221</v>
      </c>
      <c r="H659" s="470">
        <v>557.644</v>
      </c>
      <c r="I659" s="399">
        <v>56.8</v>
      </c>
      <c r="J659" s="614">
        <f>ROUND(I659*H659,2)</f>
        <v>31674.18</v>
      </c>
      <c r="K659" s="474"/>
      <c r="L659" s="399">
        <v>56.8</v>
      </c>
      <c r="M659" s="471">
        <f>ROUND(L659*K659,2)</f>
        <v>0</v>
      </c>
      <c r="N659" s="474"/>
      <c r="O659" s="399">
        <v>56.8</v>
      </c>
      <c r="P659" s="471">
        <f>ROUND(O659*N659,2)</f>
        <v>0</v>
      </c>
      <c r="Q659" s="474">
        <f t="shared" si="9"/>
        <v>557.644</v>
      </c>
      <c r="R659" s="399">
        <v>56.8</v>
      </c>
      <c r="S659" s="471">
        <f>ROUND(R659*Q659,2)</f>
        <v>31674.18</v>
      </c>
    </row>
    <row r="660" spans="2:19" s="411" customFormat="1" ht="13.5" hidden="1" outlineLevel="3">
      <c r="B660" s="402"/>
      <c r="C660" s="495"/>
      <c r="D660" s="496" t="s">
        <v>223</v>
      </c>
      <c r="E660" s="499" t="s">
        <v>34</v>
      </c>
      <c r="F660" s="578" t="s">
        <v>474</v>
      </c>
      <c r="G660" s="495"/>
      <c r="H660" s="499" t="s">
        <v>34</v>
      </c>
      <c r="I660" s="408" t="s">
        <v>34</v>
      </c>
      <c r="J660" s="495"/>
      <c r="K660" s="501"/>
      <c r="L660" s="408" t="s">
        <v>34</v>
      </c>
      <c r="M660" s="500"/>
      <c r="N660" s="501"/>
      <c r="O660" s="408" t="s">
        <v>34</v>
      </c>
      <c r="P660" s="500"/>
      <c r="Q660" s="501" t="e">
        <f t="shared" si="9"/>
        <v>#VALUE!</v>
      </c>
      <c r="R660" s="408" t="s">
        <v>34</v>
      </c>
      <c r="S660" s="500"/>
    </row>
    <row r="661" spans="2:19" s="420" customFormat="1" ht="13.5" hidden="1" outlineLevel="3">
      <c r="B661" s="412"/>
      <c r="C661" s="502"/>
      <c r="D661" s="496" t="s">
        <v>223</v>
      </c>
      <c r="E661" s="526" t="s">
        <v>34</v>
      </c>
      <c r="F661" s="576" t="s">
        <v>3365</v>
      </c>
      <c r="G661" s="502"/>
      <c r="H661" s="505">
        <v>257.644</v>
      </c>
      <c r="I661" s="417" t="s">
        <v>34</v>
      </c>
      <c r="J661" s="502"/>
      <c r="K661" s="507"/>
      <c r="L661" s="417" t="s">
        <v>34</v>
      </c>
      <c r="M661" s="506"/>
      <c r="N661" s="507"/>
      <c r="O661" s="417" t="s">
        <v>34</v>
      </c>
      <c r="P661" s="506"/>
      <c r="Q661" s="507">
        <f t="shared" si="9"/>
        <v>257.644</v>
      </c>
      <c r="R661" s="417" t="s">
        <v>34</v>
      </c>
      <c r="S661" s="506"/>
    </row>
    <row r="662" spans="2:19" s="420" customFormat="1" ht="13.5" hidden="1" outlineLevel="3">
      <c r="B662" s="412"/>
      <c r="C662" s="502"/>
      <c r="D662" s="496" t="s">
        <v>223</v>
      </c>
      <c r="E662" s="526" t="s">
        <v>34</v>
      </c>
      <c r="F662" s="576" t="s">
        <v>3366</v>
      </c>
      <c r="G662" s="502"/>
      <c r="H662" s="505">
        <v>300</v>
      </c>
      <c r="I662" s="417" t="s">
        <v>34</v>
      </c>
      <c r="J662" s="502"/>
      <c r="K662" s="507"/>
      <c r="L662" s="417" t="s">
        <v>34</v>
      </c>
      <c r="M662" s="506"/>
      <c r="N662" s="507"/>
      <c r="O662" s="417" t="s">
        <v>34</v>
      </c>
      <c r="P662" s="506"/>
      <c r="Q662" s="507">
        <f t="shared" si="9"/>
        <v>300</v>
      </c>
      <c r="R662" s="417" t="s">
        <v>34</v>
      </c>
      <c r="S662" s="506"/>
    </row>
    <row r="663" spans="2:19" s="429" customFormat="1" ht="13.5" hidden="1" outlineLevel="3">
      <c r="B663" s="421"/>
      <c r="C663" s="514"/>
      <c r="D663" s="496" t="s">
        <v>223</v>
      </c>
      <c r="E663" s="529" t="s">
        <v>34</v>
      </c>
      <c r="F663" s="587" t="s">
        <v>227</v>
      </c>
      <c r="G663" s="514"/>
      <c r="H663" s="517">
        <v>557.644</v>
      </c>
      <c r="I663" s="426" t="s">
        <v>34</v>
      </c>
      <c r="J663" s="514"/>
      <c r="K663" s="519"/>
      <c r="L663" s="426" t="s">
        <v>34</v>
      </c>
      <c r="M663" s="518"/>
      <c r="N663" s="519"/>
      <c r="O663" s="426" t="s">
        <v>34</v>
      </c>
      <c r="P663" s="518"/>
      <c r="Q663" s="519">
        <f t="shared" si="9"/>
        <v>557.644</v>
      </c>
      <c r="R663" s="426" t="s">
        <v>34</v>
      </c>
      <c r="S663" s="518"/>
    </row>
    <row r="664" spans="2:19" s="320" customFormat="1" ht="22.5" customHeight="1" hidden="1" outlineLevel="2" collapsed="1">
      <c r="B664" s="321"/>
      <c r="C664" s="466" t="s">
        <v>951</v>
      </c>
      <c r="D664" s="466" t="s">
        <v>218</v>
      </c>
      <c r="E664" s="467" t="s">
        <v>307</v>
      </c>
      <c r="F664" s="574" t="s">
        <v>308</v>
      </c>
      <c r="G664" s="469" t="s">
        <v>221</v>
      </c>
      <c r="H664" s="470">
        <v>5.529</v>
      </c>
      <c r="I664" s="399">
        <v>36.1</v>
      </c>
      <c r="J664" s="614">
        <f>ROUND(I664*H664,2)</f>
        <v>199.6</v>
      </c>
      <c r="K664" s="474"/>
      <c r="L664" s="399">
        <v>36.1</v>
      </c>
      <c r="M664" s="471">
        <f>ROUND(L664*K664,2)</f>
        <v>0</v>
      </c>
      <c r="N664" s="474"/>
      <c r="O664" s="399">
        <v>36.1</v>
      </c>
      <c r="P664" s="471">
        <f>ROUND(O664*N664,2)</f>
        <v>0</v>
      </c>
      <c r="Q664" s="474">
        <f t="shared" si="9"/>
        <v>5.529</v>
      </c>
      <c r="R664" s="399">
        <v>36.1</v>
      </c>
      <c r="S664" s="471">
        <f>ROUND(R664*Q664,2)</f>
        <v>199.6</v>
      </c>
    </row>
    <row r="665" spans="2:19" s="420" customFormat="1" ht="13.5" hidden="1" outlineLevel="3">
      <c r="B665" s="412"/>
      <c r="C665" s="502"/>
      <c r="D665" s="496" t="s">
        <v>223</v>
      </c>
      <c r="E665" s="526" t="s">
        <v>34</v>
      </c>
      <c r="F665" s="576" t="s">
        <v>728</v>
      </c>
      <c r="G665" s="502"/>
      <c r="H665" s="505">
        <v>5.529</v>
      </c>
      <c r="I665" s="417" t="s">
        <v>34</v>
      </c>
      <c r="J665" s="502"/>
      <c r="K665" s="507"/>
      <c r="L665" s="417" t="s">
        <v>34</v>
      </c>
      <c r="M665" s="506"/>
      <c r="N665" s="507"/>
      <c r="O665" s="417" t="s">
        <v>34</v>
      </c>
      <c r="P665" s="506"/>
      <c r="Q665" s="507">
        <f t="shared" si="9"/>
        <v>5.529</v>
      </c>
      <c r="R665" s="417" t="s">
        <v>34</v>
      </c>
      <c r="S665" s="506"/>
    </row>
    <row r="666" spans="2:19" s="320" customFormat="1" ht="22.5" customHeight="1" hidden="1" outlineLevel="2" collapsed="1">
      <c r="B666" s="321"/>
      <c r="C666" s="466" t="s">
        <v>955</v>
      </c>
      <c r="D666" s="466" t="s">
        <v>218</v>
      </c>
      <c r="E666" s="467" t="s">
        <v>327</v>
      </c>
      <c r="F666" s="574" t="s">
        <v>328</v>
      </c>
      <c r="G666" s="469" t="s">
        <v>221</v>
      </c>
      <c r="H666" s="470">
        <v>406.635</v>
      </c>
      <c r="I666" s="399">
        <v>181.1</v>
      </c>
      <c r="J666" s="614">
        <f>ROUND(I666*H666,2)</f>
        <v>73641.6</v>
      </c>
      <c r="K666" s="474"/>
      <c r="L666" s="399">
        <v>181.1</v>
      </c>
      <c r="M666" s="471">
        <f>ROUND(L666*K666,2)</f>
        <v>0</v>
      </c>
      <c r="N666" s="474"/>
      <c r="O666" s="399">
        <v>181.1</v>
      </c>
      <c r="P666" s="471">
        <f>ROUND(O666*N666,2)</f>
        <v>0</v>
      </c>
      <c r="Q666" s="474">
        <f t="shared" si="9"/>
        <v>406.635</v>
      </c>
      <c r="R666" s="399">
        <v>181.1</v>
      </c>
      <c r="S666" s="471">
        <f>ROUND(R666*Q666,2)</f>
        <v>73641.6</v>
      </c>
    </row>
    <row r="667" spans="2:19" s="411" customFormat="1" ht="13.5" hidden="1" outlineLevel="3">
      <c r="B667" s="402"/>
      <c r="C667" s="495"/>
      <c r="D667" s="496" t="s">
        <v>223</v>
      </c>
      <c r="E667" s="499" t="s">
        <v>34</v>
      </c>
      <c r="F667" s="578" t="s">
        <v>962</v>
      </c>
      <c r="G667" s="495"/>
      <c r="H667" s="499" t="s">
        <v>34</v>
      </c>
      <c r="I667" s="408" t="s">
        <v>34</v>
      </c>
      <c r="J667" s="495"/>
      <c r="K667" s="501"/>
      <c r="L667" s="408" t="s">
        <v>34</v>
      </c>
      <c r="M667" s="500"/>
      <c r="N667" s="501"/>
      <c r="O667" s="408" t="s">
        <v>34</v>
      </c>
      <c r="P667" s="500"/>
      <c r="Q667" s="501" t="e">
        <f t="shared" si="9"/>
        <v>#VALUE!</v>
      </c>
      <c r="R667" s="408" t="s">
        <v>34</v>
      </c>
      <c r="S667" s="500"/>
    </row>
    <row r="668" spans="2:19" s="420" customFormat="1" ht="13.5" hidden="1" outlineLevel="3">
      <c r="B668" s="412"/>
      <c r="C668" s="502"/>
      <c r="D668" s="496" t="s">
        <v>223</v>
      </c>
      <c r="E668" s="526" t="s">
        <v>34</v>
      </c>
      <c r="F668" s="576" t="s">
        <v>3367</v>
      </c>
      <c r="G668" s="502"/>
      <c r="H668" s="505">
        <v>937.296</v>
      </c>
      <c r="I668" s="417" t="s">
        <v>34</v>
      </c>
      <c r="J668" s="502"/>
      <c r="K668" s="507"/>
      <c r="L668" s="417" t="s">
        <v>34</v>
      </c>
      <c r="M668" s="506"/>
      <c r="N668" s="507"/>
      <c r="O668" s="417" t="s">
        <v>34</v>
      </c>
      <c r="P668" s="506"/>
      <c r="Q668" s="507">
        <f t="shared" si="9"/>
        <v>937.296</v>
      </c>
      <c r="R668" s="417" t="s">
        <v>34</v>
      </c>
      <c r="S668" s="506"/>
    </row>
    <row r="669" spans="2:19" s="420" customFormat="1" ht="13.5" hidden="1" outlineLevel="3">
      <c r="B669" s="412"/>
      <c r="C669" s="502"/>
      <c r="D669" s="496" t="s">
        <v>223</v>
      </c>
      <c r="E669" s="526" t="s">
        <v>34</v>
      </c>
      <c r="F669" s="576" t="s">
        <v>959</v>
      </c>
      <c r="G669" s="502"/>
      <c r="H669" s="505">
        <v>5.529</v>
      </c>
      <c r="I669" s="417" t="s">
        <v>34</v>
      </c>
      <c r="J669" s="502"/>
      <c r="K669" s="507"/>
      <c r="L669" s="417" t="s">
        <v>34</v>
      </c>
      <c r="M669" s="506"/>
      <c r="N669" s="507"/>
      <c r="O669" s="417" t="s">
        <v>34</v>
      </c>
      <c r="P669" s="506"/>
      <c r="Q669" s="507">
        <f t="shared" si="9"/>
        <v>5.529</v>
      </c>
      <c r="R669" s="417" t="s">
        <v>34</v>
      </c>
      <c r="S669" s="506"/>
    </row>
    <row r="670" spans="2:19" s="420" customFormat="1" ht="13.5" hidden="1" outlineLevel="3">
      <c r="B670" s="412"/>
      <c r="C670" s="502"/>
      <c r="D670" s="496" t="s">
        <v>223</v>
      </c>
      <c r="E670" s="526" t="s">
        <v>34</v>
      </c>
      <c r="F670" s="576" t="s">
        <v>3368</v>
      </c>
      <c r="G670" s="502"/>
      <c r="H670" s="505">
        <v>18.856</v>
      </c>
      <c r="I670" s="417" t="s">
        <v>34</v>
      </c>
      <c r="J670" s="502"/>
      <c r="K670" s="507"/>
      <c r="L670" s="417" t="s">
        <v>34</v>
      </c>
      <c r="M670" s="506"/>
      <c r="N670" s="507"/>
      <c r="O670" s="417" t="s">
        <v>34</v>
      </c>
      <c r="P670" s="506"/>
      <c r="Q670" s="507">
        <f t="shared" si="9"/>
        <v>18.856</v>
      </c>
      <c r="R670" s="417" t="s">
        <v>34</v>
      </c>
      <c r="S670" s="506"/>
    </row>
    <row r="671" spans="2:19" s="420" customFormat="1" ht="13.5" hidden="1" outlineLevel="3">
      <c r="B671" s="412"/>
      <c r="C671" s="502"/>
      <c r="D671" s="496" t="s">
        <v>223</v>
      </c>
      <c r="E671" s="526" t="s">
        <v>34</v>
      </c>
      <c r="F671" s="576" t="s">
        <v>3369</v>
      </c>
      <c r="G671" s="502"/>
      <c r="H671" s="505">
        <v>24</v>
      </c>
      <c r="I671" s="417" t="s">
        <v>34</v>
      </c>
      <c r="J671" s="502"/>
      <c r="K671" s="507"/>
      <c r="L671" s="417" t="s">
        <v>34</v>
      </c>
      <c r="M671" s="506"/>
      <c r="N671" s="507"/>
      <c r="O671" s="417" t="s">
        <v>34</v>
      </c>
      <c r="P671" s="506"/>
      <c r="Q671" s="507">
        <f t="shared" si="9"/>
        <v>24</v>
      </c>
      <c r="R671" s="417" t="s">
        <v>34</v>
      </c>
      <c r="S671" s="506"/>
    </row>
    <row r="672" spans="2:19" s="411" customFormat="1" ht="13.5" hidden="1" outlineLevel="3">
      <c r="B672" s="402"/>
      <c r="C672" s="495"/>
      <c r="D672" s="496" t="s">
        <v>223</v>
      </c>
      <c r="E672" s="499" t="s">
        <v>34</v>
      </c>
      <c r="F672" s="578" t="s">
        <v>3370</v>
      </c>
      <c r="G672" s="495"/>
      <c r="H672" s="499" t="s">
        <v>34</v>
      </c>
      <c r="I672" s="408" t="s">
        <v>34</v>
      </c>
      <c r="J672" s="495"/>
      <c r="K672" s="501"/>
      <c r="L672" s="408" t="s">
        <v>34</v>
      </c>
      <c r="M672" s="500"/>
      <c r="N672" s="501"/>
      <c r="O672" s="408" t="s">
        <v>34</v>
      </c>
      <c r="P672" s="500"/>
      <c r="Q672" s="501" t="e">
        <f t="shared" si="9"/>
        <v>#VALUE!</v>
      </c>
      <c r="R672" s="408" t="s">
        <v>34</v>
      </c>
      <c r="S672" s="500"/>
    </row>
    <row r="673" spans="2:19" s="420" customFormat="1" ht="13.5" hidden="1" outlineLevel="3">
      <c r="B673" s="412"/>
      <c r="C673" s="502"/>
      <c r="D673" s="496" t="s">
        <v>223</v>
      </c>
      <c r="E673" s="526" t="s">
        <v>34</v>
      </c>
      <c r="F673" s="576" t="s">
        <v>3371</v>
      </c>
      <c r="G673" s="502"/>
      <c r="H673" s="505">
        <v>-557.644</v>
      </c>
      <c r="I673" s="417" t="s">
        <v>34</v>
      </c>
      <c r="J673" s="502"/>
      <c r="K673" s="507"/>
      <c r="L673" s="417" t="s">
        <v>34</v>
      </c>
      <c r="M673" s="506"/>
      <c r="N673" s="507"/>
      <c r="O673" s="417" t="s">
        <v>34</v>
      </c>
      <c r="P673" s="506"/>
      <c r="Q673" s="507">
        <f t="shared" si="9"/>
        <v>-557.644</v>
      </c>
      <c r="R673" s="417" t="s">
        <v>34</v>
      </c>
      <c r="S673" s="506"/>
    </row>
    <row r="674" spans="2:19" s="429" customFormat="1" ht="13.5" hidden="1" outlineLevel="3">
      <c r="B674" s="421"/>
      <c r="C674" s="514"/>
      <c r="D674" s="496" t="s">
        <v>223</v>
      </c>
      <c r="E674" s="529" t="s">
        <v>134</v>
      </c>
      <c r="F674" s="587" t="s">
        <v>227</v>
      </c>
      <c r="G674" s="514"/>
      <c r="H674" s="517">
        <v>428.037</v>
      </c>
      <c r="I674" s="426" t="s">
        <v>34</v>
      </c>
      <c r="J674" s="514"/>
      <c r="K674" s="519"/>
      <c r="L674" s="426" t="s">
        <v>34</v>
      </c>
      <c r="M674" s="518"/>
      <c r="N674" s="519"/>
      <c r="O674" s="426" t="s">
        <v>34</v>
      </c>
      <c r="P674" s="518"/>
      <c r="Q674" s="519">
        <f t="shared" si="9"/>
        <v>428.037</v>
      </c>
      <c r="R674" s="426" t="s">
        <v>34</v>
      </c>
      <c r="S674" s="518"/>
    </row>
    <row r="675" spans="2:19" s="420" customFormat="1" ht="13.5" hidden="1" outlineLevel="3">
      <c r="B675" s="412"/>
      <c r="C675" s="502"/>
      <c r="D675" s="496" t="s">
        <v>223</v>
      </c>
      <c r="E675" s="526" t="s">
        <v>34</v>
      </c>
      <c r="F675" s="576" t="s">
        <v>3372</v>
      </c>
      <c r="G675" s="502"/>
      <c r="H675" s="505">
        <v>406.635</v>
      </c>
      <c r="I675" s="417" t="s">
        <v>34</v>
      </c>
      <c r="J675" s="502"/>
      <c r="K675" s="507"/>
      <c r="L675" s="417" t="s">
        <v>34</v>
      </c>
      <c r="M675" s="506"/>
      <c r="N675" s="507"/>
      <c r="O675" s="417" t="s">
        <v>34</v>
      </c>
      <c r="P675" s="506"/>
      <c r="Q675" s="507">
        <f t="shared" si="9"/>
        <v>406.635</v>
      </c>
      <c r="R675" s="417" t="s">
        <v>34</v>
      </c>
      <c r="S675" s="506"/>
    </row>
    <row r="676" spans="2:19" s="320" customFormat="1" ht="31.5" customHeight="1" hidden="1" outlineLevel="2" collapsed="1">
      <c r="B676" s="321"/>
      <c r="C676" s="466" t="s">
        <v>958</v>
      </c>
      <c r="D676" s="466" t="s">
        <v>218</v>
      </c>
      <c r="E676" s="467" t="s">
        <v>330</v>
      </c>
      <c r="F676" s="574" t="s">
        <v>331</v>
      </c>
      <c r="G676" s="469" t="s">
        <v>221</v>
      </c>
      <c r="H676" s="470">
        <v>5286.255</v>
      </c>
      <c r="I676" s="399">
        <v>6.2</v>
      </c>
      <c r="J676" s="614">
        <f>ROUND(I676*H676,2)</f>
        <v>32774.78</v>
      </c>
      <c r="K676" s="474"/>
      <c r="L676" s="399">
        <v>6.2</v>
      </c>
      <c r="M676" s="471">
        <f>ROUND(L676*K676,2)</f>
        <v>0</v>
      </c>
      <c r="N676" s="474"/>
      <c r="O676" s="399">
        <v>6.2</v>
      </c>
      <c r="P676" s="471">
        <f>ROUND(O676*N676,2)</f>
        <v>0</v>
      </c>
      <c r="Q676" s="474">
        <f t="shared" si="9"/>
        <v>5286.255</v>
      </c>
      <c r="R676" s="399">
        <v>6.2</v>
      </c>
      <c r="S676" s="471">
        <f>ROUND(R676*Q676,2)</f>
        <v>32774.78</v>
      </c>
    </row>
    <row r="677" spans="2:19" s="420" customFormat="1" ht="13.5" hidden="1" outlineLevel="3">
      <c r="B677" s="412"/>
      <c r="C677" s="502"/>
      <c r="D677" s="496" t="s">
        <v>223</v>
      </c>
      <c r="E677" s="502"/>
      <c r="F677" s="576" t="s">
        <v>3373</v>
      </c>
      <c r="G677" s="502"/>
      <c r="H677" s="505">
        <v>5286.255</v>
      </c>
      <c r="I677" s="417" t="s">
        <v>34</v>
      </c>
      <c r="J677" s="502"/>
      <c r="K677" s="507"/>
      <c r="L677" s="417" t="s">
        <v>34</v>
      </c>
      <c r="M677" s="506"/>
      <c r="N677" s="507"/>
      <c r="O677" s="417" t="s">
        <v>34</v>
      </c>
      <c r="P677" s="506"/>
      <c r="Q677" s="507">
        <f t="shared" si="9"/>
        <v>5286.255</v>
      </c>
      <c r="R677" s="417" t="s">
        <v>34</v>
      </c>
      <c r="S677" s="506"/>
    </row>
    <row r="678" spans="2:19" s="320" customFormat="1" ht="22.5" customHeight="1" hidden="1" outlineLevel="2" collapsed="1">
      <c r="B678" s="321"/>
      <c r="C678" s="466" t="s">
        <v>960</v>
      </c>
      <c r="D678" s="466" t="s">
        <v>218</v>
      </c>
      <c r="E678" s="467" t="s">
        <v>351</v>
      </c>
      <c r="F678" s="574" t="s">
        <v>352</v>
      </c>
      <c r="G678" s="469" t="s">
        <v>221</v>
      </c>
      <c r="H678" s="470">
        <v>21.402</v>
      </c>
      <c r="I678" s="399">
        <v>181.1</v>
      </c>
      <c r="J678" s="614">
        <f>ROUND(I678*H678,2)</f>
        <v>3875.9</v>
      </c>
      <c r="K678" s="474"/>
      <c r="L678" s="399">
        <v>181.1</v>
      </c>
      <c r="M678" s="471">
        <f>ROUND(L678*K678,2)</f>
        <v>0</v>
      </c>
      <c r="N678" s="474"/>
      <c r="O678" s="399">
        <v>181.1</v>
      </c>
      <c r="P678" s="471">
        <f>ROUND(O678*N678,2)</f>
        <v>0</v>
      </c>
      <c r="Q678" s="474">
        <f t="shared" si="9"/>
        <v>21.402</v>
      </c>
      <c r="R678" s="399">
        <v>181.1</v>
      </c>
      <c r="S678" s="471">
        <f>ROUND(R678*Q678,2)</f>
        <v>3875.9</v>
      </c>
    </row>
    <row r="679" spans="2:19" s="420" customFormat="1" ht="13.5" hidden="1" outlineLevel="3">
      <c r="B679" s="412"/>
      <c r="C679" s="502"/>
      <c r="D679" s="496" t="s">
        <v>223</v>
      </c>
      <c r="E679" s="526" t="s">
        <v>34</v>
      </c>
      <c r="F679" s="576" t="s">
        <v>972</v>
      </c>
      <c r="G679" s="502"/>
      <c r="H679" s="505">
        <v>21.402</v>
      </c>
      <c r="I679" s="417" t="s">
        <v>34</v>
      </c>
      <c r="J679" s="502"/>
      <c r="K679" s="507"/>
      <c r="L679" s="417" t="s">
        <v>34</v>
      </c>
      <c r="M679" s="506"/>
      <c r="N679" s="507"/>
      <c r="O679" s="417" t="s">
        <v>34</v>
      </c>
      <c r="P679" s="506"/>
      <c r="Q679" s="507">
        <f t="shared" si="9"/>
        <v>21.402</v>
      </c>
      <c r="R679" s="417" t="s">
        <v>34</v>
      </c>
      <c r="S679" s="506"/>
    </row>
    <row r="680" spans="2:19" s="320" customFormat="1" ht="31.5" customHeight="1" hidden="1" outlineLevel="2" collapsed="1">
      <c r="B680" s="321"/>
      <c r="C680" s="466" t="s">
        <v>969</v>
      </c>
      <c r="D680" s="466" t="s">
        <v>218</v>
      </c>
      <c r="E680" s="467" t="s">
        <v>354</v>
      </c>
      <c r="F680" s="574" t="s">
        <v>355</v>
      </c>
      <c r="G680" s="469" t="s">
        <v>221</v>
      </c>
      <c r="H680" s="470">
        <v>278.226</v>
      </c>
      <c r="I680" s="399">
        <v>6.2</v>
      </c>
      <c r="J680" s="614">
        <f>ROUND(I680*H680,2)</f>
        <v>1725</v>
      </c>
      <c r="K680" s="474"/>
      <c r="L680" s="399">
        <v>6.2</v>
      </c>
      <c r="M680" s="471">
        <f>ROUND(L680*K680,2)</f>
        <v>0</v>
      </c>
      <c r="N680" s="474"/>
      <c r="O680" s="399">
        <v>6.2</v>
      </c>
      <c r="P680" s="471">
        <f>ROUND(O680*N680,2)</f>
        <v>0</v>
      </c>
      <c r="Q680" s="474">
        <f t="shared" si="9"/>
        <v>278.226</v>
      </c>
      <c r="R680" s="399">
        <v>6.2</v>
      </c>
      <c r="S680" s="471">
        <f>ROUND(R680*Q680,2)</f>
        <v>1725</v>
      </c>
    </row>
    <row r="681" spans="2:19" s="420" customFormat="1" ht="13.5" hidden="1" outlineLevel="3">
      <c r="B681" s="412"/>
      <c r="C681" s="502"/>
      <c r="D681" s="496" t="s">
        <v>223</v>
      </c>
      <c r="E681" s="502"/>
      <c r="F681" s="576" t="s">
        <v>3374</v>
      </c>
      <c r="G681" s="502"/>
      <c r="H681" s="505">
        <v>278.226</v>
      </c>
      <c r="I681" s="417" t="s">
        <v>34</v>
      </c>
      <c r="J681" s="502"/>
      <c r="K681" s="507"/>
      <c r="L681" s="417" t="s">
        <v>34</v>
      </c>
      <c r="M681" s="506"/>
      <c r="N681" s="507"/>
      <c r="O681" s="417" t="s">
        <v>34</v>
      </c>
      <c r="P681" s="506"/>
      <c r="Q681" s="507">
        <f t="shared" si="9"/>
        <v>278.226</v>
      </c>
      <c r="R681" s="417" t="s">
        <v>34</v>
      </c>
      <c r="S681" s="506"/>
    </row>
    <row r="682" spans="2:19" s="320" customFormat="1" ht="22.5" customHeight="1" hidden="1" outlineLevel="2" collapsed="1">
      <c r="B682" s="321"/>
      <c r="C682" s="466" t="s">
        <v>971</v>
      </c>
      <c r="D682" s="466" t="s">
        <v>218</v>
      </c>
      <c r="E682" s="467" t="s">
        <v>333</v>
      </c>
      <c r="F682" s="574" t="s">
        <v>334</v>
      </c>
      <c r="G682" s="469" t="s">
        <v>221</v>
      </c>
      <c r="H682" s="470">
        <v>428.037</v>
      </c>
      <c r="I682" s="399">
        <v>167.2</v>
      </c>
      <c r="J682" s="614">
        <f>ROUND(I682*H682,2)</f>
        <v>71567.79</v>
      </c>
      <c r="K682" s="474"/>
      <c r="L682" s="399">
        <v>167.2</v>
      </c>
      <c r="M682" s="471">
        <f>ROUND(L682*K682,2)</f>
        <v>0</v>
      </c>
      <c r="N682" s="474"/>
      <c r="O682" s="399">
        <v>167.2</v>
      </c>
      <c r="P682" s="471">
        <f>ROUND(O682*N682,2)</f>
        <v>0</v>
      </c>
      <c r="Q682" s="474">
        <f t="shared" si="9"/>
        <v>428.037</v>
      </c>
      <c r="R682" s="399">
        <v>167.2</v>
      </c>
      <c r="S682" s="471">
        <f>ROUND(R682*Q682,2)</f>
        <v>71567.79</v>
      </c>
    </row>
    <row r="683" spans="2:19" s="420" customFormat="1" ht="13.5" hidden="1" outlineLevel="3">
      <c r="B683" s="412"/>
      <c r="C683" s="502"/>
      <c r="D683" s="496" t="s">
        <v>223</v>
      </c>
      <c r="E683" s="526" t="s">
        <v>34</v>
      </c>
      <c r="F683" s="576" t="s">
        <v>134</v>
      </c>
      <c r="G683" s="502"/>
      <c r="H683" s="505">
        <v>428.037</v>
      </c>
      <c r="I683" s="417" t="s">
        <v>34</v>
      </c>
      <c r="J683" s="502"/>
      <c r="K683" s="507"/>
      <c r="L683" s="417" t="s">
        <v>34</v>
      </c>
      <c r="M683" s="506"/>
      <c r="N683" s="507"/>
      <c r="O683" s="417" t="s">
        <v>34</v>
      </c>
      <c r="P683" s="506"/>
      <c r="Q683" s="507">
        <f t="shared" si="9"/>
        <v>428.037</v>
      </c>
      <c r="R683" s="417" t="s">
        <v>34</v>
      </c>
      <c r="S683" s="506"/>
    </row>
    <row r="684" spans="2:19" s="320" customFormat="1" ht="22.5" customHeight="1" hidden="1" outlineLevel="2" collapsed="1">
      <c r="B684" s="321"/>
      <c r="C684" s="466" t="s">
        <v>973</v>
      </c>
      <c r="D684" s="466" t="s">
        <v>218</v>
      </c>
      <c r="E684" s="467" t="s">
        <v>1012</v>
      </c>
      <c r="F684" s="574" t="s">
        <v>1013</v>
      </c>
      <c r="G684" s="469" t="s">
        <v>265</v>
      </c>
      <c r="H684" s="470">
        <v>1016.064</v>
      </c>
      <c r="I684" s="399">
        <v>209</v>
      </c>
      <c r="J684" s="614">
        <f>ROUND(I684*H684,2)</f>
        <v>212357.38</v>
      </c>
      <c r="K684" s="474"/>
      <c r="L684" s="399">
        <v>209</v>
      </c>
      <c r="M684" s="471">
        <f>ROUND(L684*K684,2)</f>
        <v>0</v>
      </c>
      <c r="N684" s="474"/>
      <c r="O684" s="399">
        <v>209</v>
      </c>
      <c r="P684" s="471">
        <f>ROUND(O684*N684,2)</f>
        <v>0</v>
      </c>
      <c r="Q684" s="474">
        <f t="shared" si="9"/>
        <v>1016.064</v>
      </c>
      <c r="R684" s="399">
        <v>209</v>
      </c>
      <c r="S684" s="471">
        <f>ROUND(R684*Q684,2)</f>
        <v>212357.38</v>
      </c>
    </row>
    <row r="685" spans="2:19" s="420" customFormat="1" ht="13.5" hidden="1" outlineLevel="3">
      <c r="B685" s="412"/>
      <c r="C685" s="627"/>
      <c r="D685" s="628" t="s">
        <v>223</v>
      </c>
      <c r="E685" s="629" t="s">
        <v>34</v>
      </c>
      <c r="F685" s="630" t="s">
        <v>3844</v>
      </c>
      <c r="G685" s="627"/>
      <c r="H685" s="631"/>
      <c r="I685" s="632" t="s">
        <v>34</v>
      </c>
      <c r="J685" s="627"/>
      <c r="K685" s="419"/>
      <c r="L685" s="417" t="s">
        <v>34</v>
      </c>
      <c r="M685" s="418"/>
      <c r="N685" s="419"/>
      <c r="O685" s="417" t="s">
        <v>34</v>
      </c>
      <c r="P685" s="418"/>
      <c r="Q685" s="419">
        <f t="shared" si="9"/>
        <v>0</v>
      </c>
      <c r="R685" s="417" t="s">
        <v>34</v>
      </c>
      <c r="S685" s="418"/>
    </row>
    <row r="686" spans="2:19" s="420" customFormat="1" ht="13.5" hidden="1" outlineLevel="3">
      <c r="B686" s="412"/>
      <c r="C686" s="627"/>
      <c r="D686" s="628"/>
      <c r="E686" s="629"/>
      <c r="F686" s="630" t="s">
        <v>3845</v>
      </c>
      <c r="G686" s="627"/>
      <c r="H686" s="631"/>
      <c r="I686" s="632"/>
      <c r="J686" s="627"/>
      <c r="K686" s="633"/>
      <c r="L686" s="417"/>
      <c r="M686" s="634"/>
      <c r="N686" s="419"/>
      <c r="O686" s="417"/>
      <c r="P686" s="418"/>
      <c r="Q686" s="419">
        <f t="shared" si="9"/>
        <v>0</v>
      </c>
      <c r="R686" s="417"/>
      <c r="S686" s="418"/>
    </row>
    <row r="687" spans="2:19" s="320" customFormat="1" ht="22.5" customHeight="1" hidden="1" outlineLevel="2" collapsed="1">
      <c r="B687" s="321"/>
      <c r="C687" s="466" t="s">
        <v>975</v>
      </c>
      <c r="D687" s="466" t="s">
        <v>218</v>
      </c>
      <c r="E687" s="467" t="s">
        <v>1016</v>
      </c>
      <c r="F687" s="574" t="s">
        <v>1017</v>
      </c>
      <c r="G687" s="469" t="s">
        <v>265</v>
      </c>
      <c r="H687" s="470">
        <v>1016.064</v>
      </c>
      <c r="I687" s="399">
        <v>1250</v>
      </c>
      <c r="J687" s="614">
        <f>ROUND(I687*H687,2)</f>
        <v>1270080</v>
      </c>
      <c r="K687" s="474"/>
      <c r="L687" s="399">
        <v>1250</v>
      </c>
      <c r="M687" s="471">
        <f>ROUND(L687*K687,2)</f>
        <v>0</v>
      </c>
      <c r="N687" s="474"/>
      <c r="O687" s="399">
        <v>1250</v>
      </c>
      <c r="P687" s="471">
        <f>ROUND(O687*N687,2)</f>
        <v>0</v>
      </c>
      <c r="Q687" s="474">
        <f t="shared" si="9"/>
        <v>1016.064</v>
      </c>
      <c r="R687" s="399">
        <v>1250</v>
      </c>
      <c r="S687" s="471">
        <f>ROUND(R687*Q687,2)</f>
        <v>1270080</v>
      </c>
    </row>
    <row r="688" spans="2:19" s="420" customFormat="1" ht="13.5" hidden="1" outlineLevel="3">
      <c r="B688" s="412"/>
      <c r="C688" s="502"/>
      <c r="D688" s="496" t="s">
        <v>223</v>
      </c>
      <c r="E688" s="526" t="s">
        <v>34</v>
      </c>
      <c r="F688" s="576" t="s">
        <v>3375</v>
      </c>
      <c r="G688" s="502"/>
      <c r="H688" s="505">
        <v>1016.064</v>
      </c>
      <c r="I688" s="417" t="s">
        <v>34</v>
      </c>
      <c r="J688" s="502"/>
      <c r="K688" s="507"/>
      <c r="L688" s="417" t="s">
        <v>34</v>
      </c>
      <c r="M688" s="506"/>
      <c r="N688" s="507"/>
      <c r="O688" s="417" t="s">
        <v>34</v>
      </c>
      <c r="P688" s="506"/>
      <c r="Q688" s="507">
        <f t="shared" si="9"/>
        <v>1016.064</v>
      </c>
      <c r="R688" s="417" t="s">
        <v>34</v>
      </c>
      <c r="S688" s="506"/>
    </row>
    <row r="689" spans="2:19" s="429" customFormat="1" ht="13.5" hidden="1" outlineLevel="3">
      <c r="B689" s="421"/>
      <c r="C689" s="514"/>
      <c r="D689" s="496" t="s">
        <v>223</v>
      </c>
      <c r="E689" s="529" t="s">
        <v>3036</v>
      </c>
      <c r="F689" s="587" t="s">
        <v>227</v>
      </c>
      <c r="G689" s="514"/>
      <c r="H689" s="517">
        <v>1016.064</v>
      </c>
      <c r="I689" s="426" t="s">
        <v>34</v>
      </c>
      <c r="J689" s="514"/>
      <c r="K689" s="519"/>
      <c r="L689" s="426" t="s">
        <v>34</v>
      </c>
      <c r="M689" s="518"/>
      <c r="N689" s="519"/>
      <c r="O689" s="426" t="s">
        <v>34</v>
      </c>
      <c r="P689" s="518"/>
      <c r="Q689" s="519">
        <f t="shared" si="9"/>
        <v>1016.064</v>
      </c>
      <c r="R689" s="426" t="s">
        <v>34</v>
      </c>
      <c r="S689" s="518"/>
    </row>
    <row r="690" spans="2:19" s="320" customFormat="1" ht="22.5" customHeight="1" hidden="1" outlineLevel="2" collapsed="1">
      <c r="B690" s="321"/>
      <c r="C690" s="531" t="s">
        <v>976</v>
      </c>
      <c r="D690" s="531" t="s">
        <v>316</v>
      </c>
      <c r="E690" s="532" t="s">
        <v>1032</v>
      </c>
      <c r="F690" s="590" t="s">
        <v>1033</v>
      </c>
      <c r="G690" s="534" t="s">
        <v>292</v>
      </c>
      <c r="H690" s="535">
        <v>123.96</v>
      </c>
      <c r="I690" s="458">
        <v>6000</v>
      </c>
      <c r="J690" s="635">
        <f>ROUND(I690*H690,2)</f>
        <v>743760</v>
      </c>
      <c r="K690" s="537"/>
      <c r="L690" s="458">
        <v>6000</v>
      </c>
      <c r="M690" s="536">
        <f>ROUND(L690*K690,2)</f>
        <v>0</v>
      </c>
      <c r="N690" s="537"/>
      <c r="O690" s="458">
        <v>6000</v>
      </c>
      <c r="P690" s="536">
        <f>ROUND(O690*N690,2)</f>
        <v>0</v>
      </c>
      <c r="Q690" s="537">
        <f t="shared" si="9"/>
        <v>123.96</v>
      </c>
      <c r="R690" s="458">
        <v>6000</v>
      </c>
      <c r="S690" s="536">
        <f>ROUND(R690*Q690,2)</f>
        <v>743760</v>
      </c>
    </row>
    <row r="691" spans="2:19" s="420" customFormat="1" ht="13.5" hidden="1" outlineLevel="3">
      <c r="B691" s="412"/>
      <c r="C691" s="502"/>
      <c r="D691" s="496" t="s">
        <v>223</v>
      </c>
      <c r="E691" s="526" t="s">
        <v>34</v>
      </c>
      <c r="F691" s="576" t="s">
        <v>3376</v>
      </c>
      <c r="G691" s="502"/>
      <c r="H691" s="505">
        <v>123.96</v>
      </c>
      <c r="I691" s="417" t="s">
        <v>34</v>
      </c>
      <c r="J691" s="502"/>
      <c r="K691" s="507"/>
      <c r="L691" s="417" t="s">
        <v>34</v>
      </c>
      <c r="M691" s="506"/>
      <c r="N691" s="507"/>
      <c r="O691" s="417" t="s">
        <v>34</v>
      </c>
      <c r="P691" s="506"/>
      <c r="Q691" s="507">
        <f t="shared" si="9"/>
        <v>123.96</v>
      </c>
      <c r="R691" s="417" t="s">
        <v>34</v>
      </c>
      <c r="S691" s="506"/>
    </row>
    <row r="692" spans="2:19" s="320" customFormat="1" ht="22.5" customHeight="1" hidden="1" outlineLevel="2">
      <c r="B692" s="321"/>
      <c r="C692" s="466" t="s">
        <v>996</v>
      </c>
      <c r="D692" s="466" t="s">
        <v>218</v>
      </c>
      <c r="E692" s="467" t="s">
        <v>1036</v>
      </c>
      <c r="F692" s="574" t="s">
        <v>1037</v>
      </c>
      <c r="G692" s="469" t="s">
        <v>292</v>
      </c>
      <c r="H692" s="470">
        <v>123.96</v>
      </c>
      <c r="I692" s="399">
        <v>954.4</v>
      </c>
      <c r="J692" s="614">
        <f>ROUND(I692*H692,2)</f>
        <v>118307.42</v>
      </c>
      <c r="K692" s="474"/>
      <c r="L692" s="399">
        <v>954.4</v>
      </c>
      <c r="M692" s="471">
        <f>ROUND(L692*K692,2)</f>
        <v>0</v>
      </c>
      <c r="N692" s="474"/>
      <c r="O692" s="399">
        <v>954.4</v>
      </c>
      <c r="P692" s="471">
        <f>ROUND(O692*N692,2)</f>
        <v>0</v>
      </c>
      <c r="Q692" s="474">
        <f t="shared" si="9"/>
        <v>123.96</v>
      </c>
      <c r="R692" s="399">
        <v>954.4</v>
      </c>
      <c r="S692" s="471">
        <f>ROUND(R692*Q692,2)</f>
        <v>118307.42</v>
      </c>
    </row>
    <row r="693" spans="2:19" s="320" customFormat="1" ht="31.5" customHeight="1" hidden="1" outlineLevel="2" collapsed="1">
      <c r="B693" s="321"/>
      <c r="C693" s="466" t="s">
        <v>999</v>
      </c>
      <c r="D693" s="466" t="s">
        <v>218</v>
      </c>
      <c r="E693" s="467" t="s">
        <v>1039</v>
      </c>
      <c r="F693" s="574" t="s">
        <v>1040</v>
      </c>
      <c r="G693" s="469" t="s">
        <v>265</v>
      </c>
      <c r="H693" s="470">
        <v>1016.064</v>
      </c>
      <c r="I693" s="399">
        <v>1044.9</v>
      </c>
      <c r="J693" s="614">
        <f>ROUND(I693*H693,2)</f>
        <v>1061685.27</v>
      </c>
      <c r="K693" s="474"/>
      <c r="L693" s="399">
        <v>1044.9</v>
      </c>
      <c r="M693" s="471">
        <f>ROUND(L693*K693,2)</f>
        <v>0</v>
      </c>
      <c r="N693" s="474"/>
      <c r="O693" s="399">
        <v>1044.9</v>
      </c>
      <c r="P693" s="471">
        <f>ROUND(O693*N693,2)</f>
        <v>0</v>
      </c>
      <c r="Q693" s="474">
        <f t="shared" si="9"/>
        <v>1016.064</v>
      </c>
      <c r="R693" s="399">
        <v>1044.9</v>
      </c>
      <c r="S693" s="471">
        <f>ROUND(R693*Q693,2)</f>
        <v>1061685.27</v>
      </c>
    </row>
    <row r="694" spans="2:19" s="420" customFormat="1" ht="13.5" hidden="1" outlineLevel="3">
      <c r="B694" s="412"/>
      <c r="C694" s="413"/>
      <c r="D694" s="404" t="s">
        <v>223</v>
      </c>
      <c r="E694" s="462" t="s">
        <v>34</v>
      </c>
      <c r="F694" s="480" t="s">
        <v>3036</v>
      </c>
      <c r="G694" s="413"/>
      <c r="H694" s="416">
        <v>1016.064</v>
      </c>
      <c r="I694" s="417" t="s">
        <v>34</v>
      </c>
      <c r="J694" s="413"/>
      <c r="K694" s="419"/>
      <c r="L694" s="417" t="s">
        <v>34</v>
      </c>
      <c r="M694" s="418"/>
      <c r="N694" s="419"/>
      <c r="O694" s="417" t="s">
        <v>34</v>
      </c>
      <c r="P694" s="418"/>
      <c r="Q694" s="419">
        <f t="shared" si="9"/>
        <v>1016.064</v>
      </c>
      <c r="R694" s="417" t="s">
        <v>34</v>
      </c>
      <c r="S694" s="418"/>
    </row>
    <row r="695" spans="2:19" s="320" customFormat="1" ht="22.5" customHeight="1" hidden="1" outlineLevel="2">
      <c r="B695" s="321"/>
      <c r="C695" s="394" t="s">
        <v>1001</v>
      </c>
      <c r="D695" s="394" t="s">
        <v>218</v>
      </c>
      <c r="E695" s="461" t="s">
        <v>1049</v>
      </c>
      <c r="F695" s="479" t="s">
        <v>1050</v>
      </c>
      <c r="G695" s="397" t="s">
        <v>1005</v>
      </c>
      <c r="H695" s="398">
        <v>218</v>
      </c>
      <c r="I695" s="399">
        <v>1393.2</v>
      </c>
      <c r="J695" s="613">
        <f>ROUND(I695*H695,2)</f>
        <v>303717.6</v>
      </c>
      <c r="K695" s="401"/>
      <c r="L695" s="399">
        <v>1393.2</v>
      </c>
      <c r="M695" s="400">
        <f>ROUND(L695*K695,2)</f>
        <v>0</v>
      </c>
      <c r="N695" s="401"/>
      <c r="O695" s="399">
        <v>1393.2</v>
      </c>
      <c r="P695" s="400">
        <f>ROUND(O695*N695,2)</f>
        <v>0</v>
      </c>
      <c r="Q695" s="401">
        <f t="shared" si="9"/>
        <v>218</v>
      </c>
      <c r="R695" s="399">
        <v>1393.2</v>
      </c>
      <c r="S695" s="400">
        <f>ROUND(R695*Q695,2)</f>
        <v>303717.6</v>
      </c>
    </row>
    <row r="696" spans="2:19" s="320" customFormat="1" ht="22.5" customHeight="1" hidden="1" outlineLevel="2">
      <c r="B696" s="321"/>
      <c r="C696" s="394" t="s">
        <v>1002</v>
      </c>
      <c r="D696" s="394" t="s">
        <v>218</v>
      </c>
      <c r="E696" s="461" t="s">
        <v>1053</v>
      </c>
      <c r="F696" s="479" t="s">
        <v>1054</v>
      </c>
      <c r="G696" s="397" t="s">
        <v>1005</v>
      </c>
      <c r="H696" s="398">
        <v>218</v>
      </c>
      <c r="I696" s="399">
        <v>418</v>
      </c>
      <c r="J696" s="613">
        <f>ROUND(I696*H696,2)</f>
        <v>91124</v>
      </c>
      <c r="K696" s="401"/>
      <c r="L696" s="399">
        <v>418</v>
      </c>
      <c r="M696" s="400">
        <f>ROUND(L696*K696,2)</f>
        <v>0</v>
      </c>
      <c r="N696" s="401"/>
      <c r="O696" s="399">
        <v>418</v>
      </c>
      <c r="P696" s="400">
        <f>ROUND(O696*N696,2)</f>
        <v>0</v>
      </c>
      <c r="Q696" s="401">
        <f aca="true" t="shared" si="10" ref="Q696:Q759">H696+K696+N696</f>
        <v>218</v>
      </c>
      <c r="R696" s="399">
        <v>418</v>
      </c>
      <c r="S696" s="400">
        <f>ROUND(R696*Q696,2)</f>
        <v>91124</v>
      </c>
    </row>
    <row r="697" spans="2:19" s="320" customFormat="1" ht="22.5" customHeight="1" hidden="1" outlineLevel="2" collapsed="1">
      <c r="B697" s="321"/>
      <c r="C697" s="394" t="s">
        <v>1006</v>
      </c>
      <c r="D697" s="394" t="s">
        <v>218</v>
      </c>
      <c r="E697" s="461" t="s">
        <v>1056</v>
      </c>
      <c r="F697" s="479" t="s">
        <v>1057</v>
      </c>
      <c r="G697" s="397" t="s">
        <v>366</v>
      </c>
      <c r="H697" s="398">
        <v>48</v>
      </c>
      <c r="I697" s="399">
        <v>1393.2</v>
      </c>
      <c r="J697" s="613">
        <f>ROUND(I697*H697,2)</f>
        <v>66873.6</v>
      </c>
      <c r="K697" s="401"/>
      <c r="L697" s="399">
        <v>1393.2</v>
      </c>
      <c r="M697" s="400">
        <f>ROUND(L697*K697,2)</f>
        <v>0</v>
      </c>
      <c r="N697" s="401"/>
      <c r="O697" s="399">
        <v>1393.2</v>
      </c>
      <c r="P697" s="400">
        <f>ROUND(O697*N697,2)</f>
        <v>0</v>
      </c>
      <c r="Q697" s="401">
        <f t="shared" si="10"/>
        <v>48</v>
      </c>
      <c r="R697" s="399">
        <v>1393.2</v>
      </c>
      <c r="S697" s="400">
        <f>ROUND(R697*Q697,2)</f>
        <v>66873.6</v>
      </c>
    </row>
    <row r="698" spans="2:19" s="420" customFormat="1" ht="13.5" hidden="1" outlineLevel="3">
      <c r="B698" s="412"/>
      <c r="C698" s="413"/>
      <c r="D698" s="404" t="s">
        <v>223</v>
      </c>
      <c r="E698" s="462" t="s">
        <v>34</v>
      </c>
      <c r="F698" s="480" t="s">
        <v>3377</v>
      </c>
      <c r="G698" s="413"/>
      <c r="H698" s="416">
        <v>48</v>
      </c>
      <c r="I698" s="417" t="s">
        <v>34</v>
      </c>
      <c r="J698" s="413"/>
      <c r="K698" s="419"/>
      <c r="L698" s="417" t="s">
        <v>34</v>
      </c>
      <c r="M698" s="418"/>
      <c r="N698" s="419"/>
      <c r="O698" s="417" t="s">
        <v>34</v>
      </c>
      <c r="P698" s="418"/>
      <c r="Q698" s="419">
        <f t="shared" si="10"/>
        <v>48</v>
      </c>
      <c r="R698" s="417" t="s">
        <v>34</v>
      </c>
      <c r="S698" s="418"/>
    </row>
    <row r="699" spans="2:19" s="320" customFormat="1" ht="22.5" customHeight="1" hidden="1" outlineLevel="2" collapsed="1">
      <c r="B699" s="321"/>
      <c r="C699" s="394" t="s">
        <v>1011</v>
      </c>
      <c r="D699" s="394" t="s">
        <v>218</v>
      </c>
      <c r="E699" s="461" t="s">
        <v>1060</v>
      </c>
      <c r="F699" s="479" t="s">
        <v>1061</v>
      </c>
      <c r="G699" s="397" t="s">
        <v>292</v>
      </c>
      <c r="H699" s="398">
        <v>5.599</v>
      </c>
      <c r="I699" s="399">
        <v>20898</v>
      </c>
      <c r="J699" s="613">
        <f>ROUND(I699*H699,2)</f>
        <v>117007.9</v>
      </c>
      <c r="K699" s="401"/>
      <c r="L699" s="399">
        <v>20898</v>
      </c>
      <c r="M699" s="400">
        <f>ROUND(L699*K699,2)</f>
        <v>0</v>
      </c>
      <c r="N699" s="401"/>
      <c r="O699" s="399">
        <v>20898</v>
      </c>
      <c r="P699" s="400">
        <f>ROUND(O699*N699,2)</f>
        <v>0</v>
      </c>
      <c r="Q699" s="401">
        <f t="shared" si="10"/>
        <v>5.599</v>
      </c>
      <c r="R699" s="399">
        <v>20898</v>
      </c>
      <c r="S699" s="400">
        <f>ROUND(R699*Q699,2)</f>
        <v>117007.9</v>
      </c>
    </row>
    <row r="700" spans="2:19" s="411" customFormat="1" ht="13.5" hidden="1" outlineLevel="3">
      <c r="B700" s="402"/>
      <c r="C700" s="403"/>
      <c r="D700" s="404" t="s">
        <v>223</v>
      </c>
      <c r="E700" s="407" t="s">
        <v>34</v>
      </c>
      <c r="F700" s="481" t="s">
        <v>1062</v>
      </c>
      <c r="G700" s="403"/>
      <c r="H700" s="407" t="s">
        <v>34</v>
      </c>
      <c r="I700" s="408" t="s">
        <v>34</v>
      </c>
      <c r="J700" s="403"/>
      <c r="K700" s="410"/>
      <c r="L700" s="408" t="s">
        <v>34</v>
      </c>
      <c r="M700" s="409"/>
      <c r="N700" s="410"/>
      <c r="O700" s="408" t="s">
        <v>34</v>
      </c>
      <c r="P700" s="409"/>
      <c r="Q700" s="410" t="e">
        <f t="shared" si="10"/>
        <v>#VALUE!</v>
      </c>
      <c r="R700" s="408" t="s">
        <v>34</v>
      </c>
      <c r="S700" s="409"/>
    </row>
    <row r="701" spans="2:19" s="420" customFormat="1" ht="13.5" hidden="1" outlineLevel="3">
      <c r="B701" s="412"/>
      <c r="C701" s="413"/>
      <c r="D701" s="404" t="s">
        <v>223</v>
      </c>
      <c r="E701" s="462" t="s">
        <v>3043</v>
      </c>
      <c r="F701" s="480" t="s">
        <v>3378</v>
      </c>
      <c r="G701" s="413"/>
      <c r="H701" s="416">
        <v>2.02</v>
      </c>
      <c r="I701" s="417" t="s">
        <v>34</v>
      </c>
      <c r="J701" s="413"/>
      <c r="K701" s="419"/>
      <c r="L701" s="417" t="s">
        <v>34</v>
      </c>
      <c r="M701" s="418"/>
      <c r="N701" s="419"/>
      <c r="O701" s="417" t="s">
        <v>34</v>
      </c>
      <c r="P701" s="418"/>
      <c r="Q701" s="419">
        <f t="shared" si="10"/>
        <v>2.02</v>
      </c>
      <c r="R701" s="417" t="s">
        <v>34</v>
      </c>
      <c r="S701" s="418"/>
    </row>
    <row r="702" spans="2:19" s="420" customFormat="1" ht="13.5" hidden="1" outlineLevel="3">
      <c r="B702" s="412"/>
      <c r="C702" s="413"/>
      <c r="D702" s="404" t="s">
        <v>223</v>
      </c>
      <c r="E702" s="462" t="s">
        <v>3045</v>
      </c>
      <c r="F702" s="480" t="s">
        <v>3379</v>
      </c>
      <c r="G702" s="413"/>
      <c r="H702" s="416">
        <v>3.579</v>
      </c>
      <c r="I702" s="417" t="s">
        <v>34</v>
      </c>
      <c r="J702" s="413"/>
      <c r="K702" s="419"/>
      <c r="L702" s="417" t="s">
        <v>34</v>
      </c>
      <c r="M702" s="418"/>
      <c r="N702" s="419"/>
      <c r="O702" s="417" t="s">
        <v>34</v>
      </c>
      <c r="P702" s="418"/>
      <c r="Q702" s="419">
        <f t="shared" si="10"/>
        <v>3.579</v>
      </c>
      <c r="R702" s="417" t="s">
        <v>34</v>
      </c>
      <c r="S702" s="418"/>
    </row>
    <row r="703" spans="2:19" s="429" customFormat="1" ht="13.5" hidden="1" outlineLevel="3">
      <c r="B703" s="421"/>
      <c r="C703" s="422"/>
      <c r="D703" s="404" t="s">
        <v>223</v>
      </c>
      <c r="E703" s="464" t="s">
        <v>127</v>
      </c>
      <c r="F703" s="566" t="s">
        <v>227</v>
      </c>
      <c r="G703" s="422"/>
      <c r="H703" s="425">
        <v>5.599</v>
      </c>
      <c r="I703" s="426" t="s">
        <v>34</v>
      </c>
      <c r="J703" s="422"/>
      <c r="K703" s="428"/>
      <c r="L703" s="426" t="s">
        <v>34</v>
      </c>
      <c r="M703" s="427"/>
      <c r="N703" s="428"/>
      <c r="O703" s="426" t="s">
        <v>34</v>
      </c>
      <c r="P703" s="427"/>
      <c r="Q703" s="428">
        <f t="shared" si="10"/>
        <v>5.599</v>
      </c>
      <c r="R703" s="426" t="s">
        <v>34</v>
      </c>
      <c r="S703" s="427"/>
    </row>
    <row r="704" spans="2:19" s="320" customFormat="1" ht="22.5" customHeight="1" hidden="1" outlineLevel="2" collapsed="1">
      <c r="B704" s="321"/>
      <c r="C704" s="531" t="s">
        <v>1015</v>
      </c>
      <c r="D704" s="531" t="s">
        <v>316</v>
      </c>
      <c r="E704" s="532" t="s">
        <v>3380</v>
      </c>
      <c r="F704" s="590" t="s">
        <v>3381</v>
      </c>
      <c r="G704" s="534" t="s">
        <v>292</v>
      </c>
      <c r="H704" s="535">
        <v>2.02</v>
      </c>
      <c r="I704" s="458">
        <v>8000</v>
      </c>
      <c r="J704" s="635">
        <f>ROUND(I704*H704,2)</f>
        <v>16160</v>
      </c>
      <c r="K704" s="537"/>
      <c r="L704" s="458">
        <v>8000</v>
      </c>
      <c r="M704" s="536">
        <f>ROUND(L704*K704,2)</f>
        <v>0</v>
      </c>
      <c r="N704" s="537"/>
      <c r="O704" s="458">
        <v>8000</v>
      </c>
      <c r="P704" s="536">
        <f>ROUND(O704*N704,2)</f>
        <v>0</v>
      </c>
      <c r="Q704" s="537">
        <f t="shared" si="10"/>
        <v>2.02</v>
      </c>
      <c r="R704" s="458">
        <v>8000</v>
      </c>
      <c r="S704" s="536">
        <f>ROUND(R704*Q704,2)</f>
        <v>16160</v>
      </c>
    </row>
    <row r="705" spans="2:19" s="420" customFormat="1" ht="13.5" hidden="1" outlineLevel="3">
      <c r="B705" s="412"/>
      <c r="C705" s="440"/>
      <c r="D705" s="622" t="s">
        <v>223</v>
      </c>
      <c r="E705" s="623" t="s">
        <v>34</v>
      </c>
      <c r="F705" s="599" t="s">
        <v>3043</v>
      </c>
      <c r="G705" s="440"/>
      <c r="H705" s="442">
        <v>2.02</v>
      </c>
      <c r="I705" s="619" t="s">
        <v>34</v>
      </c>
      <c r="J705" s="440"/>
      <c r="K705" s="443"/>
      <c r="L705" s="619" t="s">
        <v>34</v>
      </c>
      <c r="M705" s="620"/>
      <c r="N705" s="443"/>
      <c r="O705" s="619" t="s">
        <v>34</v>
      </c>
      <c r="P705" s="620"/>
      <c r="Q705" s="443">
        <f t="shared" si="10"/>
        <v>2.02</v>
      </c>
      <c r="R705" s="619" t="s">
        <v>34</v>
      </c>
      <c r="S705" s="620"/>
    </row>
    <row r="706" spans="2:19" s="420" customFormat="1" ht="13.5" hidden="1" outlineLevel="3">
      <c r="B706" s="412"/>
      <c r="C706" s="502"/>
      <c r="D706" s="496"/>
      <c r="E706" s="526"/>
      <c r="F706" s="576" t="s">
        <v>3846</v>
      </c>
      <c r="G706" s="502"/>
      <c r="H706" s="505"/>
      <c r="I706" s="417"/>
      <c r="J706" s="502"/>
      <c r="K706" s="507"/>
      <c r="L706" s="417"/>
      <c r="M706" s="506"/>
      <c r="N706" s="507"/>
      <c r="O706" s="417"/>
      <c r="P706" s="506"/>
      <c r="Q706" s="507">
        <f t="shared" si="10"/>
        <v>0</v>
      </c>
      <c r="R706" s="417"/>
      <c r="S706" s="506"/>
    </row>
    <row r="707" spans="2:19" s="320" customFormat="1" ht="22.5" customHeight="1" hidden="1" outlineLevel="2" collapsed="1">
      <c r="B707" s="321"/>
      <c r="C707" s="531" t="s">
        <v>1022</v>
      </c>
      <c r="D707" s="531" t="s">
        <v>316</v>
      </c>
      <c r="E707" s="532" t="s">
        <v>2687</v>
      </c>
      <c r="F707" s="590" t="s">
        <v>3382</v>
      </c>
      <c r="G707" s="534" t="s">
        <v>292</v>
      </c>
      <c r="H707" s="535">
        <v>3.579</v>
      </c>
      <c r="I707" s="458">
        <v>8000</v>
      </c>
      <c r="J707" s="635">
        <f>ROUND(I707*H707,2)</f>
        <v>28632</v>
      </c>
      <c r="K707" s="537"/>
      <c r="L707" s="458">
        <v>8000</v>
      </c>
      <c r="M707" s="536">
        <f>ROUND(L707*K707,2)</f>
        <v>0</v>
      </c>
      <c r="N707" s="537"/>
      <c r="O707" s="458">
        <v>8000</v>
      </c>
      <c r="P707" s="536">
        <f>ROUND(O707*N707,2)</f>
        <v>0</v>
      </c>
      <c r="Q707" s="537">
        <f t="shared" si="10"/>
        <v>3.579</v>
      </c>
      <c r="R707" s="458">
        <v>8000</v>
      </c>
      <c r="S707" s="536">
        <f>ROUND(R707*Q707,2)</f>
        <v>28632</v>
      </c>
    </row>
    <row r="708" spans="2:19" s="420" customFormat="1" ht="13.5" hidden="1" outlineLevel="3">
      <c r="B708" s="412"/>
      <c r="C708" s="413"/>
      <c r="D708" s="404" t="s">
        <v>223</v>
      </c>
      <c r="E708" s="462" t="s">
        <v>34</v>
      </c>
      <c r="F708" s="480" t="s">
        <v>3045</v>
      </c>
      <c r="G708" s="413"/>
      <c r="H708" s="416">
        <v>3.579</v>
      </c>
      <c r="I708" s="417" t="s">
        <v>34</v>
      </c>
      <c r="J708" s="413"/>
      <c r="K708" s="419"/>
      <c r="L708" s="417" t="s">
        <v>34</v>
      </c>
      <c r="M708" s="418"/>
      <c r="N708" s="419"/>
      <c r="O708" s="417" t="s">
        <v>34</v>
      </c>
      <c r="P708" s="418"/>
      <c r="Q708" s="419">
        <f t="shared" si="10"/>
        <v>3.579</v>
      </c>
      <c r="R708" s="417" t="s">
        <v>34</v>
      </c>
      <c r="S708" s="418"/>
    </row>
    <row r="709" spans="2:19" s="320" customFormat="1" ht="22.5" customHeight="1" hidden="1" outlineLevel="2" collapsed="1">
      <c r="B709" s="321"/>
      <c r="C709" s="394" t="s">
        <v>1026</v>
      </c>
      <c r="D709" s="394" t="s">
        <v>218</v>
      </c>
      <c r="E709" s="461" t="s">
        <v>1068</v>
      </c>
      <c r="F709" s="479" t="s">
        <v>1069</v>
      </c>
      <c r="G709" s="397" t="s">
        <v>292</v>
      </c>
      <c r="H709" s="398">
        <v>5.599</v>
      </c>
      <c r="I709" s="399">
        <v>11145.6</v>
      </c>
      <c r="J709" s="613">
        <f>ROUND(I709*H709,2)</f>
        <v>62404.21</v>
      </c>
      <c r="K709" s="401"/>
      <c r="L709" s="399">
        <v>11145.6</v>
      </c>
      <c r="M709" s="400">
        <f>ROUND(L709*K709,2)</f>
        <v>0</v>
      </c>
      <c r="N709" s="401"/>
      <c r="O709" s="399">
        <v>11145.6</v>
      </c>
      <c r="P709" s="400">
        <f>ROUND(O709*N709,2)</f>
        <v>0</v>
      </c>
      <c r="Q709" s="401">
        <f t="shared" si="10"/>
        <v>5.599</v>
      </c>
      <c r="R709" s="399">
        <v>11145.6</v>
      </c>
      <c r="S709" s="400">
        <f>ROUND(R709*Q709,2)</f>
        <v>62404.21</v>
      </c>
    </row>
    <row r="710" spans="2:19" s="420" customFormat="1" ht="13.5" hidden="1" outlineLevel="3">
      <c r="B710" s="412"/>
      <c r="C710" s="413"/>
      <c r="D710" s="404" t="s">
        <v>223</v>
      </c>
      <c r="E710" s="462" t="s">
        <v>34</v>
      </c>
      <c r="F710" s="480" t="s">
        <v>127</v>
      </c>
      <c r="G710" s="413"/>
      <c r="H710" s="416">
        <v>5.599</v>
      </c>
      <c r="I710" s="417" t="s">
        <v>34</v>
      </c>
      <c r="J710" s="413"/>
      <c r="K710" s="419"/>
      <c r="L710" s="417" t="s">
        <v>34</v>
      </c>
      <c r="M710" s="418"/>
      <c r="N710" s="419"/>
      <c r="O710" s="417" t="s">
        <v>34</v>
      </c>
      <c r="P710" s="418"/>
      <c r="Q710" s="419">
        <f t="shared" si="10"/>
        <v>5.599</v>
      </c>
      <c r="R710" s="417" t="s">
        <v>34</v>
      </c>
      <c r="S710" s="418"/>
    </row>
    <row r="711" spans="2:19" s="320" customFormat="1" ht="22.5" customHeight="1" hidden="1" outlineLevel="2" collapsed="1">
      <c r="B711" s="321"/>
      <c r="C711" s="394" t="s">
        <v>1031</v>
      </c>
      <c r="D711" s="394" t="s">
        <v>218</v>
      </c>
      <c r="E711" s="461" t="s">
        <v>1071</v>
      </c>
      <c r="F711" s="479" t="s">
        <v>1072</v>
      </c>
      <c r="G711" s="397" t="s">
        <v>292</v>
      </c>
      <c r="H711" s="398">
        <v>5.599</v>
      </c>
      <c r="I711" s="399">
        <v>9752.4</v>
      </c>
      <c r="J711" s="613">
        <f>ROUND(I711*H711,2)</f>
        <v>54603.69</v>
      </c>
      <c r="K711" s="401"/>
      <c r="L711" s="399">
        <v>9752.4</v>
      </c>
      <c r="M711" s="400">
        <f>ROUND(L711*K711,2)</f>
        <v>0</v>
      </c>
      <c r="N711" s="401"/>
      <c r="O711" s="399">
        <v>9752.4</v>
      </c>
      <c r="P711" s="400">
        <f>ROUND(O711*N711,2)</f>
        <v>0</v>
      </c>
      <c r="Q711" s="401">
        <f t="shared" si="10"/>
        <v>5.599</v>
      </c>
      <c r="R711" s="399">
        <v>9752.4</v>
      </c>
      <c r="S711" s="400">
        <f>ROUND(R711*Q711,2)</f>
        <v>54603.69</v>
      </c>
    </row>
    <row r="712" spans="2:19" s="420" customFormat="1" ht="13.5" hidden="1" outlineLevel="3">
      <c r="B712" s="412"/>
      <c r="C712" s="413"/>
      <c r="D712" s="404" t="s">
        <v>223</v>
      </c>
      <c r="E712" s="462" t="s">
        <v>34</v>
      </c>
      <c r="F712" s="480" t="s">
        <v>127</v>
      </c>
      <c r="G712" s="413"/>
      <c r="H712" s="416">
        <v>5.599</v>
      </c>
      <c r="I712" s="417" t="s">
        <v>34</v>
      </c>
      <c r="J712" s="413"/>
      <c r="K712" s="419"/>
      <c r="L712" s="417" t="s">
        <v>34</v>
      </c>
      <c r="M712" s="418"/>
      <c r="N712" s="419"/>
      <c r="O712" s="417" t="s">
        <v>34</v>
      </c>
      <c r="P712" s="418"/>
      <c r="Q712" s="419">
        <f t="shared" si="10"/>
        <v>5.599</v>
      </c>
      <c r="R712" s="417" t="s">
        <v>34</v>
      </c>
      <c r="S712" s="418"/>
    </row>
    <row r="713" spans="2:19" s="320" customFormat="1" ht="44.25" customHeight="1" hidden="1" outlineLevel="2">
      <c r="B713" s="321"/>
      <c r="C713" s="394" t="s">
        <v>1035</v>
      </c>
      <c r="D713" s="394" t="s">
        <v>218</v>
      </c>
      <c r="E713" s="461" t="s">
        <v>3383</v>
      </c>
      <c r="F713" s="479" t="s">
        <v>3384</v>
      </c>
      <c r="G713" s="397" t="s">
        <v>1005</v>
      </c>
      <c r="H713" s="398">
        <v>10</v>
      </c>
      <c r="I713" s="399">
        <v>30650.4</v>
      </c>
      <c r="J713" s="613">
        <f>ROUND(I713*H713,2)</f>
        <v>306504</v>
      </c>
      <c r="K713" s="401"/>
      <c r="L713" s="399">
        <v>30650.4</v>
      </c>
      <c r="M713" s="400">
        <f>ROUND(L713*K713,2)</f>
        <v>0</v>
      </c>
      <c r="N713" s="401"/>
      <c r="O713" s="399">
        <v>30650.4</v>
      </c>
      <c r="P713" s="400">
        <f>ROUND(O713*N713,2)</f>
        <v>0</v>
      </c>
      <c r="Q713" s="401">
        <f t="shared" si="10"/>
        <v>10</v>
      </c>
      <c r="R713" s="399">
        <v>30650.4</v>
      </c>
      <c r="S713" s="400">
        <f>ROUND(R713*Q713,2)</f>
        <v>306504</v>
      </c>
    </row>
    <row r="714" spans="2:19" s="320" customFormat="1" ht="22.5" customHeight="1" hidden="1" outlineLevel="2" collapsed="1">
      <c r="B714" s="321"/>
      <c r="C714" s="394" t="s">
        <v>1038</v>
      </c>
      <c r="D714" s="394" t="s">
        <v>218</v>
      </c>
      <c r="E714" s="461" t="s">
        <v>1074</v>
      </c>
      <c r="F714" s="479" t="s">
        <v>1075</v>
      </c>
      <c r="G714" s="397" t="s">
        <v>366</v>
      </c>
      <c r="H714" s="398">
        <v>18</v>
      </c>
      <c r="I714" s="399">
        <v>5433.5</v>
      </c>
      <c r="J714" s="613">
        <f>ROUND(I714*H714,2)</f>
        <v>97803</v>
      </c>
      <c r="K714" s="401"/>
      <c r="L714" s="399">
        <v>5433.5</v>
      </c>
      <c r="M714" s="400">
        <f>ROUND(L714*K714,2)</f>
        <v>0</v>
      </c>
      <c r="N714" s="401"/>
      <c r="O714" s="399">
        <v>5433.5</v>
      </c>
      <c r="P714" s="400">
        <f>ROUND(O714*N714,2)</f>
        <v>0</v>
      </c>
      <c r="Q714" s="401">
        <f t="shared" si="10"/>
        <v>18</v>
      </c>
      <c r="R714" s="399">
        <v>5433.5</v>
      </c>
      <c r="S714" s="400">
        <f>ROUND(R714*Q714,2)</f>
        <v>97803</v>
      </c>
    </row>
    <row r="715" spans="2:19" s="420" customFormat="1" ht="13.5" hidden="1" outlineLevel="3">
      <c r="B715" s="412"/>
      <c r="C715" s="413"/>
      <c r="D715" s="404" t="s">
        <v>223</v>
      </c>
      <c r="E715" s="462" t="s">
        <v>34</v>
      </c>
      <c r="F715" s="480" t="s">
        <v>3385</v>
      </c>
      <c r="G715" s="413"/>
      <c r="H715" s="416">
        <v>18</v>
      </c>
      <c r="I715" s="417" t="s">
        <v>34</v>
      </c>
      <c r="J715" s="413"/>
      <c r="K715" s="419"/>
      <c r="L715" s="417" t="s">
        <v>34</v>
      </c>
      <c r="M715" s="418"/>
      <c r="N715" s="419"/>
      <c r="O715" s="417" t="s">
        <v>34</v>
      </c>
      <c r="P715" s="418"/>
      <c r="Q715" s="419">
        <f t="shared" si="10"/>
        <v>18</v>
      </c>
      <c r="R715" s="417" t="s">
        <v>34</v>
      </c>
      <c r="S715" s="418"/>
    </row>
    <row r="716" spans="2:19" s="320" customFormat="1" ht="22.5" customHeight="1" hidden="1" outlineLevel="2">
      <c r="B716" s="321"/>
      <c r="C716" s="394" t="s">
        <v>1045</v>
      </c>
      <c r="D716" s="394" t="s">
        <v>218</v>
      </c>
      <c r="E716" s="461" t="s">
        <v>1080</v>
      </c>
      <c r="F716" s="479" t="s">
        <v>1081</v>
      </c>
      <c r="G716" s="397" t="s">
        <v>366</v>
      </c>
      <c r="H716" s="398">
        <v>18</v>
      </c>
      <c r="I716" s="399">
        <v>2089.8</v>
      </c>
      <c r="J716" s="613">
        <f>ROUND(I716*H716,2)</f>
        <v>37616.4</v>
      </c>
      <c r="K716" s="401"/>
      <c r="L716" s="399">
        <v>2089.8</v>
      </c>
      <c r="M716" s="400">
        <f>ROUND(L716*K716,2)</f>
        <v>0</v>
      </c>
      <c r="N716" s="401"/>
      <c r="O716" s="399">
        <v>2089.8</v>
      </c>
      <c r="P716" s="400">
        <f>ROUND(O716*N716,2)</f>
        <v>0</v>
      </c>
      <c r="Q716" s="401">
        <f t="shared" si="10"/>
        <v>18</v>
      </c>
      <c r="R716" s="399">
        <v>2089.8</v>
      </c>
      <c r="S716" s="400">
        <f>ROUND(R716*Q716,2)</f>
        <v>37616.4</v>
      </c>
    </row>
    <row r="717" spans="2:19" s="521" customFormat="1" ht="22.5" customHeight="1" hidden="1" outlineLevel="2" collapsed="1">
      <c r="B717" s="520"/>
      <c r="C717" s="466" t="s">
        <v>1048</v>
      </c>
      <c r="D717" s="466" t="s">
        <v>218</v>
      </c>
      <c r="E717" s="467" t="s">
        <v>275</v>
      </c>
      <c r="F717" s="574" t="s">
        <v>276</v>
      </c>
      <c r="G717" s="469" t="s">
        <v>221</v>
      </c>
      <c r="H717" s="470">
        <v>257.644</v>
      </c>
      <c r="I717" s="399">
        <v>75.2</v>
      </c>
      <c r="J717" s="614">
        <f>ROUND(I717*H717,2)</f>
        <v>19374.83</v>
      </c>
      <c r="K717" s="474"/>
      <c r="L717" s="399">
        <v>75.2</v>
      </c>
      <c r="M717" s="471">
        <f>ROUND(L717*K717,2)</f>
        <v>0</v>
      </c>
      <c r="N717" s="474"/>
      <c r="O717" s="399">
        <v>75.2</v>
      </c>
      <c r="P717" s="471">
        <f>ROUND(O717*N717,2)</f>
        <v>0</v>
      </c>
      <c r="Q717" s="474">
        <f t="shared" si="10"/>
        <v>257.644</v>
      </c>
      <c r="R717" s="399">
        <v>75.2</v>
      </c>
      <c r="S717" s="471">
        <f>ROUND(R717*Q717,2)</f>
        <v>19374.83</v>
      </c>
    </row>
    <row r="718" spans="2:19" s="524" customFormat="1" ht="13.5" hidden="1" outlineLevel="3">
      <c r="B718" s="522"/>
      <c r="C718" s="495"/>
      <c r="D718" s="496" t="s">
        <v>223</v>
      </c>
      <c r="E718" s="499" t="s">
        <v>34</v>
      </c>
      <c r="F718" s="578" t="s">
        <v>3317</v>
      </c>
      <c r="G718" s="495"/>
      <c r="H718" s="499" t="s">
        <v>34</v>
      </c>
      <c r="I718" s="408" t="s">
        <v>34</v>
      </c>
      <c r="J718" s="495"/>
      <c r="K718" s="501"/>
      <c r="L718" s="408" t="s">
        <v>34</v>
      </c>
      <c r="M718" s="500"/>
      <c r="N718" s="501"/>
      <c r="O718" s="408" t="s">
        <v>34</v>
      </c>
      <c r="P718" s="500"/>
      <c r="Q718" s="501" t="e">
        <f t="shared" si="10"/>
        <v>#VALUE!</v>
      </c>
      <c r="R718" s="408" t="s">
        <v>34</v>
      </c>
      <c r="S718" s="500"/>
    </row>
    <row r="719" spans="2:19" s="524" customFormat="1" ht="13.5" hidden="1" outlineLevel="3">
      <c r="B719" s="522"/>
      <c r="C719" s="495"/>
      <c r="D719" s="496" t="s">
        <v>223</v>
      </c>
      <c r="E719" s="499" t="s">
        <v>34</v>
      </c>
      <c r="F719" s="578" t="s">
        <v>3386</v>
      </c>
      <c r="G719" s="495"/>
      <c r="H719" s="499" t="s">
        <v>34</v>
      </c>
      <c r="I719" s="408" t="s">
        <v>34</v>
      </c>
      <c r="J719" s="495"/>
      <c r="K719" s="501"/>
      <c r="L719" s="408" t="s">
        <v>34</v>
      </c>
      <c r="M719" s="500"/>
      <c r="N719" s="501"/>
      <c r="O719" s="408" t="s">
        <v>34</v>
      </c>
      <c r="P719" s="500"/>
      <c r="Q719" s="501" t="e">
        <f t="shared" si="10"/>
        <v>#VALUE!</v>
      </c>
      <c r="R719" s="408" t="s">
        <v>34</v>
      </c>
      <c r="S719" s="500"/>
    </row>
    <row r="720" spans="2:19" s="527" customFormat="1" ht="13.5" hidden="1" outlineLevel="3">
      <c r="B720" s="525"/>
      <c r="C720" s="502"/>
      <c r="D720" s="496" t="s">
        <v>223</v>
      </c>
      <c r="E720" s="526" t="s">
        <v>34</v>
      </c>
      <c r="F720" s="576" t="s">
        <v>3387</v>
      </c>
      <c r="G720" s="502"/>
      <c r="H720" s="505">
        <v>279.668</v>
      </c>
      <c r="I720" s="417" t="s">
        <v>34</v>
      </c>
      <c r="J720" s="502"/>
      <c r="K720" s="507"/>
      <c r="L720" s="417" t="s">
        <v>34</v>
      </c>
      <c r="M720" s="506"/>
      <c r="N720" s="507"/>
      <c r="O720" s="417" t="s">
        <v>34</v>
      </c>
      <c r="P720" s="506"/>
      <c r="Q720" s="507">
        <f t="shared" si="10"/>
        <v>279.668</v>
      </c>
      <c r="R720" s="417" t="s">
        <v>34</v>
      </c>
      <c r="S720" s="506"/>
    </row>
    <row r="721" spans="2:19" s="524" customFormat="1" ht="13.5" hidden="1" outlineLevel="3">
      <c r="B721" s="522"/>
      <c r="C721" s="495"/>
      <c r="D721" s="496" t="s">
        <v>223</v>
      </c>
      <c r="E721" s="499" t="s">
        <v>34</v>
      </c>
      <c r="F721" s="578" t="s">
        <v>3388</v>
      </c>
      <c r="G721" s="495"/>
      <c r="H721" s="499" t="s">
        <v>34</v>
      </c>
      <c r="I721" s="408" t="s">
        <v>34</v>
      </c>
      <c r="J721" s="495"/>
      <c r="K721" s="501"/>
      <c r="L721" s="408" t="s">
        <v>34</v>
      </c>
      <c r="M721" s="500"/>
      <c r="N721" s="501"/>
      <c r="O721" s="408" t="s">
        <v>34</v>
      </c>
      <c r="P721" s="500"/>
      <c r="Q721" s="501" t="e">
        <f t="shared" si="10"/>
        <v>#VALUE!</v>
      </c>
      <c r="R721" s="408" t="s">
        <v>34</v>
      </c>
      <c r="S721" s="500"/>
    </row>
    <row r="722" spans="2:19" s="527" customFormat="1" ht="13.5" hidden="1" outlineLevel="3">
      <c r="B722" s="525"/>
      <c r="C722" s="502"/>
      <c r="D722" s="496" t="s">
        <v>223</v>
      </c>
      <c r="E722" s="526" t="s">
        <v>34</v>
      </c>
      <c r="F722" s="576" t="s">
        <v>3389</v>
      </c>
      <c r="G722" s="502"/>
      <c r="H722" s="505">
        <v>32.62</v>
      </c>
      <c r="I722" s="417" t="s">
        <v>34</v>
      </c>
      <c r="J722" s="502"/>
      <c r="K722" s="507"/>
      <c r="L722" s="417" t="s">
        <v>34</v>
      </c>
      <c r="M722" s="506"/>
      <c r="N722" s="507"/>
      <c r="O722" s="417" t="s">
        <v>34</v>
      </c>
      <c r="P722" s="506"/>
      <c r="Q722" s="507">
        <f t="shared" si="10"/>
        <v>32.62</v>
      </c>
      <c r="R722" s="417" t="s">
        <v>34</v>
      </c>
      <c r="S722" s="506"/>
    </row>
    <row r="723" spans="2:19" s="524" customFormat="1" ht="13.5" hidden="1" outlineLevel="3">
      <c r="B723" s="522"/>
      <c r="C723" s="495"/>
      <c r="D723" s="496" t="s">
        <v>223</v>
      </c>
      <c r="E723" s="499" t="s">
        <v>34</v>
      </c>
      <c r="F723" s="578" t="s">
        <v>749</v>
      </c>
      <c r="G723" s="495"/>
      <c r="H723" s="499" t="s">
        <v>34</v>
      </c>
      <c r="I723" s="408" t="s">
        <v>34</v>
      </c>
      <c r="J723" s="495"/>
      <c r="K723" s="501"/>
      <c r="L723" s="408" t="s">
        <v>34</v>
      </c>
      <c r="M723" s="500"/>
      <c r="N723" s="501"/>
      <c r="O723" s="408" t="s">
        <v>34</v>
      </c>
      <c r="P723" s="500"/>
      <c r="Q723" s="501" t="e">
        <f t="shared" si="10"/>
        <v>#VALUE!</v>
      </c>
      <c r="R723" s="408" t="s">
        <v>34</v>
      </c>
      <c r="S723" s="500"/>
    </row>
    <row r="724" spans="2:19" s="524" customFormat="1" ht="13.5" hidden="1" outlineLevel="3">
      <c r="B724" s="522"/>
      <c r="C724" s="495"/>
      <c r="D724" s="496" t="s">
        <v>223</v>
      </c>
      <c r="E724" s="499" t="s">
        <v>34</v>
      </c>
      <c r="F724" s="578" t="s">
        <v>3390</v>
      </c>
      <c r="G724" s="495"/>
      <c r="H724" s="499" t="s">
        <v>34</v>
      </c>
      <c r="I724" s="408" t="s">
        <v>34</v>
      </c>
      <c r="J724" s="495"/>
      <c r="K724" s="501"/>
      <c r="L724" s="408" t="s">
        <v>34</v>
      </c>
      <c r="M724" s="500"/>
      <c r="N724" s="501"/>
      <c r="O724" s="408" t="s">
        <v>34</v>
      </c>
      <c r="P724" s="500"/>
      <c r="Q724" s="501" t="e">
        <f t="shared" si="10"/>
        <v>#VALUE!</v>
      </c>
      <c r="R724" s="408" t="s">
        <v>34</v>
      </c>
      <c r="S724" s="500"/>
    </row>
    <row r="725" spans="2:19" s="527" customFormat="1" ht="13.5" hidden="1" outlineLevel="3">
      <c r="B725" s="525"/>
      <c r="C725" s="502"/>
      <c r="D725" s="496" t="s">
        <v>223</v>
      </c>
      <c r="E725" s="526" t="s">
        <v>34</v>
      </c>
      <c r="F725" s="576" t="s">
        <v>3391</v>
      </c>
      <c r="G725" s="502"/>
      <c r="H725" s="505">
        <v>-12.319</v>
      </c>
      <c r="I725" s="417" t="s">
        <v>34</v>
      </c>
      <c r="J725" s="502"/>
      <c r="K725" s="507"/>
      <c r="L725" s="417" t="s">
        <v>34</v>
      </c>
      <c r="M725" s="506"/>
      <c r="N725" s="507"/>
      <c r="O725" s="417" t="s">
        <v>34</v>
      </c>
      <c r="P725" s="506"/>
      <c r="Q725" s="507">
        <f t="shared" si="10"/>
        <v>-12.319</v>
      </c>
      <c r="R725" s="417" t="s">
        <v>34</v>
      </c>
      <c r="S725" s="506"/>
    </row>
    <row r="726" spans="2:19" s="524" customFormat="1" ht="13.5" hidden="1" outlineLevel="3">
      <c r="B726" s="522"/>
      <c r="C726" s="495"/>
      <c r="D726" s="496" t="s">
        <v>223</v>
      </c>
      <c r="E726" s="499" t="s">
        <v>34</v>
      </c>
      <c r="F726" s="578" t="s">
        <v>3392</v>
      </c>
      <c r="G726" s="495"/>
      <c r="H726" s="499" t="s">
        <v>34</v>
      </c>
      <c r="I726" s="408" t="s">
        <v>34</v>
      </c>
      <c r="J726" s="495"/>
      <c r="K726" s="501"/>
      <c r="L726" s="408" t="s">
        <v>34</v>
      </c>
      <c r="M726" s="500"/>
      <c r="N726" s="501"/>
      <c r="O726" s="408" t="s">
        <v>34</v>
      </c>
      <c r="P726" s="500"/>
      <c r="Q726" s="501" t="e">
        <f t="shared" si="10"/>
        <v>#VALUE!</v>
      </c>
      <c r="R726" s="408" t="s">
        <v>34</v>
      </c>
      <c r="S726" s="500"/>
    </row>
    <row r="727" spans="2:19" s="527" customFormat="1" ht="13.5" hidden="1" outlineLevel="3">
      <c r="B727" s="525"/>
      <c r="C727" s="502"/>
      <c r="D727" s="496" t="s">
        <v>223</v>
      </c>
      <c r="E727" s="526" t="s">
        <v>34</v>
      </c>
      <c r="F727" s="576" t="s">
        <v>3393</v>
      </c>
      <c r="G727" s="502"/>
      <c r="H727" s="505">
        <v>-27.09</v>
      </c>
      <c r="I727" s="417" t="s">
        <v>34</v>
      </c>
      <c r="J727" s="502"/>
      <c r="K727" s="507"/>
      <c r="L727" s="417" t="s">
        <v>34</v>
      </c>
      <c r="M727" s="506"/>
      <c r="N727" s="507"/>
      <c r="O727" s="417" t="s">
        <v>34</v>
      </c>
      <c r="P727" s="506"/>
      <c r="Q727" s="507">
        <f t="shared" si="10"/>
        <v>-27.09</v>
      </c>
      <c r="R727" s="417" t="s">
        <v>34</v>
      </c>
      <c r="S727" s="506"/>
    </row>
    <row r="728" spans="2:19" s="524" customFormat="1" ht="13.5" hidden="1" outlineLevel="3">
      <c r="B728" s="522"/>
      <c r="C728" s="495"/>
      <c r="D728" s="496" t="s">
        <v>223</v>
      </c>
      <c r="E728" s="499" t="s">
        <v>34</v>
      </c>
      <c r="F728" s="578" t="s">
        <v>3394</v>
      </c>
      <c r="G728" s="495"/>
      <c r="H728" s="499" t="s">
        <v>34</v>
      </c>
      <c r="I728" s="408" t="s">
        <v>34</v>
      </c>
      <c r="J728" s="495"/>
      <c r="K728" s="501"/>
      <c r="L728" s="408" t="s">
        <v>34</v>
      </c>
      <c r="M728" s="500"/>
      <c r="N728" s="501"/>
      <c r="O728" s="408" t="s">
        <v>34</v>
      </c>
      <c r="P728" s="500"/>
      <c r="Q728" s="501" t="e">
        <f t="shared" si="10"/>
        <v>#VALUE!</v>
      </c>
      <c r="R728" s="408" t="s">
        <v>34</v>
      </c>
      <c r="S728" s="500"/>
    </row>
    <row r="729" spans="2:19" s="527" customFormat="1" ht="13.5" hidden="1" outlineLevel="3">
      <c r="B729" s="525"/>
      <c r="C729" s="502"/>
      <c r="D729" s="496" t="s">
        <v>223</v>
      </c>
      <c r="E729" s="526" t="s">
        <v>34</v>
      </c>
      <c r="F729" s="576" t="s">
        <v>3395</v>
      </c>
      <c r="G729" s="502"/>
      <c r="H729" s="505">
        <v>-5.719</v>
      </c>
      <c r="I729" s="417" t="s">
        <v>34</v>
      </c>
      <c r="J729" s="502"/>
      <c r="K729" s="507"/>
      <c r="L729" s="417" t="s">
        <v>34</v>
      </c>
      <c r="M729" s="506"/>
      <c r="N729" s="507"/>
      <c r="O729" s="417" t="s">
        <v>34</v>
      </c>
      <c r="P729" s="506"/>
      <c r="Q729" s="507">
        <f t="shared" si="10"/>
        <v>-5.719</v>
      </c>
      <c r="R729" s="417" t="s">
        <v>34</v>
      </c>
      <c r="S729" s="506"/>
    </row>
    <row r="730" spans="2:19" s="527" customFormat="1" ht="13.5" hidden="1" outlineLevel="3">
      <c r="B730" s="525"/>
      <c r="C730" s="502"/>
      <c r="D730" s="496" t="s">
        <v>223</v>
      </c>
      <c r="E730" s="526" t="s">
        <v>34</v>
      </c>
      <c r="F730" s="576" t="s">
        <v>3396</v>
      </c>
      <c r="G730" s="502"/>
      <c r="H730" s="505">
        <v>-0.546</v>
      </c>
      <c r="I730" s="417" t="s">
        <v>34</v>
      </c>
      <c r="J730" s="502"/>
      <c r="K730" s="507"/>
      <c r="L730" s="417" t="s">
        <v>34</v>
      </c>
      <c r="M730" s="506"/>
      <c r="N730" s="507"/>
      <c r="O730" s="417" t="s">
        <v>34</v>
      </c>
      <c r="P730" s="506"/>
      <c r="Q730" s="507">
        <f t="shared" si="10"/>
        <v>-0.546</v>
      </c>
      <c r="R730" s="417" t="s">
        <v>34</v>
      </c>
      <c r="S730" s="506"/>
    </row>
    <row r="731" spans="2:19" s="527" customFormat="1" ht="13.5" hidden="1" outlineLevel="3">
      <c r="B731" s="525"/>
      <c r="C731" s="502"/>
      <c r="D731" s="496" t="s">
        <v>223</v>
      </c>
      <c r="E731" s="526" t="s">
        <v>34</v>
      </c>
      <c r="F731" s="576" t="s">
        <v>3397</v>
      </c>
      <c r="G731" s="502"/>
      <c r="H731" s="505">
        <v>-8.97</v>
      </c>
      <c r="I731" s="417" t="s">
        <v>34</v>
      </c>
      <c r="J731" s="502"/>
      <c r="K731" s="507"/>
      <c r="L731" s="417" t="s">
        <v>34</v>
      </c>
      <c r="M731" s="506"/>
      <c r="N731" s="507"/>
      <c r="O731" s="417" t="s">
        <v>34</v>
      </c>
      <c r="P731" s="506"/>
      <c r="Q731" s="507">
        <f t="shared" si="10"/>
        <v>-8.97</v>
      </c>
      <c r="R731" s="417" t="s">
        <v>34</v>
      </c>
      <c r="S731" s="506"/>
    </row>
    <row r="732" spans="2:19" s="530" customFormat="1" ht="13.5" hidden="1" outlineLevel="3">
      <c r="B732" s="528"/>
      <c r="C732" s="514"/>
      <c r="D732" s="496" t="s">
        <v>223</v>
      </c>
      <c r="E732" s="529" t="s">
        <v>201</v>
      </c>
      <c r="F732" s="587" t="s">
        <v>227</v>
      </c>
      <c r="G732" s="514"/>
      <c r="H732" s="517">
        <v>257.644</v>
      </c>
      <c r="I732" s="426" t="s">
        <v>34</v>
      </c>
      <c r="J732" s="514"/>
      <c r="K732" s="519"/>
      <c r="L732" s="426" t="s">
        <v>34</v>
      </c>
      <c r="M732" s="518"/>
      <c r="N732" s="519"/>
      <c r="O732" s="426" t="s">
        <v>34</v>
      </c>
      <c r="P732" s="518"/>
      <c r="Q732" s="519">
        <f t="shared" si="10"/>
        <v>257.644</v>
      </c>
      <c r="R732" s="426" t="s">
        <v>34</v>
      </c>
      <c r="S732" s="518"/>
    </row>
    <row r="733" spans="2:19" s="521" customFormat="1" ht="22.5" customHeight="1" hidden="1" outlineLevel="2" collapsed="1">
      <c r="B733" s="520"/>
      <c r="C733" s="466" t="s">
        <v>1052</v>
      </c>
      <c r="D733" s="466" t="s">
        <v>218</v>
      </c>
      <c r="E733" s="467" t="s">
        <v>2252</v>
      </c>
      <c r="F733" s="574" t="s">
        <v>998</v>
      </c>
      <c r="G733" s="469" t="s">
        <v>221</v>
      </c>
      <c r="H733" s="470">
        <v>257.644</v>
      </c>
      <c r="I733" s="399">
        <v>76.7</v>
      </c>
      <c r="J733" s="614">
        <f>ROUND(I733*H733,2)</f>
        <v>19761.29</v>
      </c>
      <c r="K733" s="474"/>
      <c r="L733" s="399">
        <v>76.7</v>
      </c>
      <c r="M733" s="471">
        <f>ROUND(L733*K733,2)</f>
        <v>0</v>
      </c>
      <c r="N733" s="474"/>
      <c r="O733" s="399">
        <v>76.7</v>
      </c>
      <c r="P733" s="471">
        <f>ROUND(O733*N733,2)</f>
        <v>0</v>
      </c>
      <c r="Q733" s="474">
        <f t="shared" si="10"/>
        <v>257.644</v>
      </c>
      <c r="R733" s="399">
        <v>76.7</v>
      </c>
      <c r="S733" s="471">
        <f>ROUND(R733*Q733,2)</f>
        <v>19761.29</v>
      </c>
    </row>
    <row r="734" spans="2:19" s="527" customFormat="1" ht="13.5" hidden="1" outlineLevel="3">
      <c r="B734" s="525"/>
      <c r="C734" s="502"/>
      <c r="D734" s="496" t="s">
        <v>223</v>
      </c>
      <c r="E734" s="526" t="s">
        <v>34</v>
      </c>
      <c r="F734" s="576" t="s">
        <v>201</v>
      </c>
      <c r="G734" s="502"/>
      <c r="H734" s="505">
        <v>257.644</v>
      </c>
      <c r="I734" s="417" t="s">
        <v>34</v>
      </c>
      <c r="J734" s="502"/>
      <c r="K734" s="507"/>
      <c r="L734" s="417" t="s">
        <v>34</v>
      </c>
      <c r="M734" s="506"/>
      <c r="N734" s="507"/>
      <c r="O734" s="417" t="s">
        <v>34</v>
      </c>
      <c r="P734" s="506"/>
      <c r="Q734" s="507">
        <f t="shared" si="10"/>
        <v>257.644</v>
      </c>
      <c r="R734" s="417" t="s">
        <v>34</v>
      </c>
      <c r="S734" s="506"/>
    </row>
    <row r="735" spans="2:19" s="521" customFormat="1" ht="22.5" customHeight="1" hidden="1" outlineLevel="2" collapsed="1">
      <c r="B735" s="520"/>
      <c r="C735" s="466" t="s">
        <v>1055</v>
      </c>
      <c r="D735" s="466" t="s">
        <v>218</v>
      </c>
      <c r="E735" s="467" t="s">
        <v>307</v>
      </c>
      <c r="F735" s="574" t="s">
        <v>308</v>
      </c>
      <c r="G735" s="469" t="s">
        <v>221</v>
      </c>
      <c r="H735" s="470">
        <v>257.644</v>
      </c>
      <c r="I735" s="399">
        <v>36.1</v>
      </c>
      <c r="J735" s="614">
        <f>ROUND(I735*H735,2)</f>
        <v>9300.95</v>
      </c>
      <c r="K735" s="474"/>
      <c r="L735" s="399">
        <v>36.1</v>
      </c>
      <c r="M735" s="471">
        <f>ROUND(L735*K735,2)</f>
        <v>0</v>
      </c>
      <c r="N735" s="474"/>
      <c r="O735" s="399">
        <v>36.1</v>
      </c>
      <c r="P735" s="471">
        <f>ROUND(O735*N735,2)</f>
        <v>0</v>
      </c>
      <c r="Q735" s="474">
        <f t="shared" si="10"/>
        <v>257.644</v>
      </c>
      <c r="R735" s="399">
        <v>36.1</v>
      </c>
      <c r="S735" s="471">
        <f>ROUND(R735*Q735,2)</f>
        <v>9300.95</v>
      </c>
    </row>
    <row r="736" spans="2:19" s="524" customFormat="1" ht="13.5" hidden="1" outlineLevel="3">
      <c r="B736" s="522"/>
      <c r="C736" s="495"/>
      <c r="D736" s="496" t="s">
        <v>223</v>
      </c>
      <c r="E736" s="499" t="s">
        <v>34</v>
      </c>
      <c r="F736" s="578" t="s">
        <v>2616</v>
      </c>
      <c r="G736" s="495"/>
      <c r="H736" s="499" t="s">
        <v>34</v>
      </c>
      <c r="I736" s="408" t="s">
        <v>34</v>
      </c>
      <c r="J736" s="495"/>
      <c r="K736" s="501"/>
      <c r="L736" s="408" t="s">
        <v>34</v>
      </c>
      <c r="M736" s="500"/>
      <c r="N736" s="501"/>
      <c r="O736" s="408" t="s">
        <v>34</v>
      </c>
      <c r="P736" s="500"/>
      <c r="Q736" s="501" t="e">
        <f t="shared" si="10"/>
        <v>#VALUE!</v>
      </c>
      <c r="R736" s="408" t="s">
        <v>34</v>
      </c>
      <c r="S736" s="500"/>
    </row>
    <row r="737" spans="2:19" s="527" customFormat="1" ht="13.5" hidden="1" outlineLevel="3">
      <c r="B737" s="525"/>
      <c r="C737" s="502"/>
      <c r="D737" s="496" t="s">
        <v>223</v>
      </c>
      <c r="E737" s="526" t="s">
        <v>34</v>
      </c>
      <c r="F737" s="576" t="s">
        <v>201</v>
      </c>
      <c r="G737" s="502"/>
      <c r="H737" s="505">
        <v>257.644</v>
      </c>
      <c r="I737" s="417" t="s">
        <v>34</v>
      </c>
      <c r="J737" s="502"/>
      <c r="K737" s="507"/>
      <c r="L737" s="417" t="s">
        <v>34</v>
      </c>
      <c r="M737" s="506"/>
      <c r="N737" s="507"/>
      <c r="O737" s="417" t="s">
        <v>34</v>
      </c>
      <c r="P737" s="506"/>
      <c r="Q737" s="507">
        <f t="shared" si="10"/>
        <v>257.644</v>
      </c>
      <c r="R737" s="417" t="s">
        <v>34</v>
      </c>
      <c r="S737" s="506"/>
    </row>
    <row r="738" spans="2:19" s="521" customFormat="1" ht="22.5" customHeight="1" hidden="1" outlineLevel="2">
      <c r="B738" s="520"/>
      <c r="C738" s="466" t="s">
        <v>1059</v>
      </c>
      <c r="D738" s="466" t="s">
        <v>218</v>
      </c>
      <c r="E738" s="467" t="s">
        <v>3202</v>
      </c>
      <c r="F738" s="574" t="s">
        <v>3203</v>
      </c>
      <c r="G738" s="469" t="s">
        <v>221</v>
      </c>
      <c r="H738" s="470">
        <v>257.644</v>
      </c>
      <c r="I738" s="399">
        <v>56.8</v>
      </c>
      <c r="J738" s="614">
        <f>ROUND(I738*H738,2)</f>
        <v>14634.18</v>
      </c>
      <c r="K738" s="474"/>
      <c r="L738" s="399">
        <v>56.8</v>
      </c>
      <c r="M738" s="471">
        <f>ROUND(L738*K738,2)</f>
        <v>0</v>
      </c>
      <c r="N738" s="474"/>
      <c r="O738" s="399">
        <v>56.8</v>
      </c>
      <c r="P738" s="471">
        <f>ROUND(O738*N738,2)</f>
        <v>0</v>
      </c>
      <c r="Q738" s="474">
        <f t="shared" si="10"/>
        <v>257.644</v>
      </c>
      <c r="R738" s="399">
        <v>56.8</v>
      </c>
      <c r="S738" s="471">
        <f>ROUND(R738*Q738,2)</f>
        <v>14634.18</v>
      </c>
    </row>
    <row r="739" spans="2:19" s="521" customFormat="1" ht="22.5" customHeight="1" hidden="1" outlineLevel="2" collapsed="1">
      <c r="B739" s="520"/>
      <c r="C739" s="466" t="s">
        <v>1064</v>
      </c>
      <c r="D739" s="466" t="s">
        <v>218</v>
      </c>
      <c r="E739" s="467" t="s">
        <v>811</v>
      </c>
      <c r="F739" s="574" t="s">
        <v>812</v>
      </c>
      <c r="G739" s="469" t="s">
        <v>265</v>
      </c>
      <c r="H739" s="470">
        <v>155.572</v>
      </c>
      <c r="I739" s="399">
        <v>34.9</v>
      </c>
      <c r="J739" s="614">
        <f>ROUND(I739*H739,2)</f>
        <v>5429.46</v>
      </c>
      <c r="K739" s="474"/>
      <c r="L739" s="399">
        <v>34.9</v>
      </c>
      <c r="M739" s="471">
        <f>ROUND(L739*K739,2)</f>
        <v>0</v>
      </c>
      <c r="N739" s="474"/>
      <c r="O739" s="399">
        <v>34.9</v>
      </c>
      <c r="P739" s="471">
        <f>ROUND(O739*N739,2)</f>
        <v>0</v>
      </c>
      <c r="Q739" s="474">
        <f t="shared" si="10"/>
        <v>155.572</v>
      </c>
      <c r="R739" s="399">
        <v>34.9</v>
      </c>
      <c r="S739" s="471">
        <f>ROUND(R739*Q739,2)</f>
        <v>5429.46</v>
      </c>
    </row>
    <row r="740" spans="2:19" s="524" customFormat="1" ht="13.5" hidden="1" outlineLevel="3">
      <c r="B740" s="522"/>
      <c r="C740" s="495"/>
      <c r="D740" s="496" t="s">
        <v>223</v>
      </c>
      <c r="E740" s="499" t="s">
        <v>34</v>
      </c>
      <c r="F740" s="578" t="s">
        <v>3317</v>
      </c>
      <c r="G740" s="495"/>
      <c r="H740" s="499" t="s">
        <v>34</v>
      </c>
      <c r="I740" s="408" t="s">
        <v>34</v>
      </c>
      <c r="J740" s="495"/>
      <c r="K740" s="501"/>
      <c r="L740" s="408" t="s">
        <v>34</v>
      </c>
      <c r="M740" s="500"/>
      <c r="N740" s="501"/>
      <c r="O740" s="408" t="s">
        <v>34</v>
      </c>
      <c r="P740" s="500"/>
      <c r="Q740" s="501" t="e">
        <f t="shared" si="10"/>
        <v>#VALUE!</v>
      </c>
      <c r="R740" s="408" t="s">
        <v>34</v>
      </c>
      <c r="S740" s="500"/>
    </row>
    <row r="741" spans="2:19" s="527" customFormat="1" ht="13.5" hidden="1" outlineLevel="3">
      <c r="B741" s="525"/>
      <c r="C741" s="502"/>
      <c r="D741" s="496" t="s">
        <v>223</v>
      </c>
      <c r="E741" s="526" t="s">
        <v>34</v>
      </c>
      <c r="F741" s="576" t="s">
        <v>3318</v>
      </c>
      <c r="G741" s="502"/>
      <c r="H741" s="505">
        <v>188.562</v>
      </c>
      <c r="I741" s="417" t="s">
        <v>34</v>
      </c>
      <c r="J741" s="502"/>
      <c r="K741" s="507"/>
      <c r="L741" s="417" t="s">
        <v>34</v>
      </c>
      <c r="M741" s="506"/>
      <c r="N741" s="507"/>
      <c r="O741" s="417" t="s">
        <v>34</v>
      </c>
      <c r="P741" s="506"/>
      <c r="Q741" s="507">
        <f t="shared" si="10"/>
        <v>188.562</v>
      </c>
      <c r="R741" s="417" t="s">
        <v>34</v>
      </c>
      <c r="S741" s="506"/>
    </row>
    <row r="742" spans="2:19" s="524" customFormat="1" ht="13.5" hidden="1" outlineLevel="3">
      <c r="B742" s="522"/>
      <c r="C742" s="495"/>
      <c r="D742" s="496" t="s">
        <v>223</v>
      </c>
      <c r="E742" s="499" t="s">
        <v>34</v>
      </c>
      <c r="F742" s="578" t="s">
        <v>749</v>
      </c>
      <c r="G742" s="495"/>
      <c r="H742" s="499" t="s">
        <v>34</v>
      </c>
      <c r="I742" s="408" t="s">
        <v>34</v>
      </c>
      <c r="J742" s="495"/>
      <c r="K742" s="501"/>
      <c r="L742" s="408" t="s">
        <v>34</v>
      </c>
      <c r="M742" s="500"/>
      <c r="N742" s="501"/>
      <c r="O742" s="408" t="s">
        <v>34</v>
      </c>
      <c r="P742" s="500"/>
      <c r="Q742" s="501" t="e">
        <f t="shared" si="10"/>
        <v>#VALUE!</v>
      </c>
      <c r="R742" s="408" t="s">
        <v>34</v>
      </c>
      <c r="S742" s="500"/>
    </row>
    <row r="743" spans="2:19" s="524" customFormat="1" ht="13.5" hidden="1" outlineLevel="3">
      <c r="B743" s="522"/>
      <c r="C743" s="495"/>
      <c r="D743" s="496" t="s">
        <v>223</v>
      </c>
      <c r="E743" s="499" t="s">
        <v>34</v>
      </c>
      <c r="F743" s="578" t="s">
        <v>3392</v>
      </c>
      <c r="G743" s="495"/>
      <c r="H743" s="499" t="s">
        <v>34</v>
      </c>
      <c r="I743" s="408" t="s">
        <v>34</v>
      </c>
      <c r="J743" s="495"/>
      <c r="K743" s="501"/>
      <c r="L743" s="408" t="s">
        <v>34</v>
      </c>
      <c r="M743" s="500"/>
      <c r="N743" s="501"/>
      <c r="O743" s="408" t="s">
        <v>34</v>
      </c>
      <c r="P743" s="500"/>
      <c r="Q743" s="501" t="e">
        <f t="shared" si="10"/>
        <v>#VALUE!</v>
      </c>
      <c r="R743" s="408" t="s">
        <v>34</v>
      </c>
      <c r="S743" s="500"/>
    </row>
    <row r="744" spans="2:19" s="527" customFormat="1" ht="13.5" hidden="1" outlineLevel="3">
      <c r="B744" s="525"/>
      <c r="C744" s="502"/>
      <c r="D744" s="496" t="s">
        <v>223</v>
      </c>
      <c r="E744" s="526" t="s">
        <v>34</v>
      </c>
      <c r="F744" s="576" t="s">
        <v>3398</v>
      </c>
      <c r="G744" s="502"/>
      <c r="H744" s="505">
        <v>-18.06</v>
      </c>
      <c r="I744" s="417" t="s">
        <v>34</v>
      </c>
      <c r="J744" s="502"/>
      <c r="K744" s="507"/>
      <c r="L744" s="417" t="s">
        <v>34</v>
      </c>
      <c r="M744" s="506"/>
      <c r="N744" s="507"/>
      <c r="O744" s="417" t="s">
        <v>34</v>
      </c>
      <c r="P744" s="506"/>
      <c r="Q744" s="507">
        <f t="shared" si="10"/>
        <v>-18.06</v>
      </c>
      <c r="R744" s="417" t="s">
        <v>34</v>
      </c>
      <c r="S744" s="506"/>
    </row>
    <row r="745" spans="2:19" s="524" customFormat="1" ht="13.5" hidden="1" outlineLevel="3">
      <c r="B745" s="522"/>
      <c r="C745" s="495"/>
      <c r="D745" s="496" t="s">
        <v>223</v>
      </c>
      <c r="E745" s="499" t="s">
        <v>34</v>
      </c>
      <c r="F745" s="578" t="s">
        <v>3394</v>
      </c>
      <c r="G745" s="495"/>
      <c r="H745" s="499" t="s">
        <v>34</v>
      </c>
      <c r="I745" s="408" t="s">
        <v>34</v>
      </c>
      <c r="J745" s="495"/>
      <c r="K745" s="501"/>
      <c r="L745" s="408" t="s">
        <v>34</v>
      </c>
      <c r="M745" s="500"/>
      <c r="N745" s="501"/>
      <c r="O745" s="408" t="s">
        <v>34</v>
      </c>
      <c r="P745" s="500"/>
      <c r="Q745" s="501" t="e">
        <f t="shared" si="10"/>
        <v>#VALUE!</v>
      </c>
      <c r="R745" s="408" t="s">
        <v>34</v>
      </c>
      <c r="S745" s="500"/>
    </row>
    <row r="746" spans="2:19" s="527" customFormat="1" ht="13.5" hidden="1" outlineLevel="3">
      <c r="B746" s="525"/>
      <c r="C746" s="502"/>
      <c r="D746" s="496" t="s">
        <v>223</v>
      </c>
      <c r="E746" s="526" t="s">
        <v>34</v>
      </c>
      <c r="F746" s="576" t="s">
        <v>3399</v>
      </c>
      <c r="G746" s="502"/>
      <c r="H746" s="505">
        <v>-14.93</v>
      </c>
      <c r="I746" s="417" t="s">
        <v>34</v>
      </c>
      <c r="J746" s="502"/>
      <c r="K746" s="507"/>
      <c r="L746" s="417" t="s">
        <v>34</v>
      </c>
      <c r="M746" s="506"/>
      <c r="N746" s="507"/>
      <c r="O746" s="417" t="s">
        <v>34</v>
      </c>
      <c r="P746" s="506"/>
      <c r="Q746" s="507">
        <f t="shared" si="10"/>
        <v>-14.93</v>
      </c>
      <c r="R746" s="417" t="s">
        <v>34</v>
      </c>
      <c r="S746" s="506"/>
    </row>
    <row r="747" spans="2:19" s="530" customFormat="1" ht="13.5" hidden="1" outlineLevel="3">
      <c r="B747" s="528"/>
      <c r="C747" s="514"/>
      <c r="D747" s="496" t="s">
        <v>223</v>
      </c>
      <c r="E747" s="529" t="s">
        <v>3034</v>
      </c>
      <c r="F747" s="587" t="s">
        <v>227</v>
      </c>
      <c r="G747" s="514"/>
      <c r="H747" s="517">
        <v>155.572</v>
      </c>
      <c r="I747" s="426" t="s">
        <v>34</v>
      </c>
      <c r="J747" s="514"/>
      <c r="K747" s="519"/>
      <c r="L747" s="426" t="s">
        <v>34</v>
      </c>
      <c r="M747" s="518"/>
      <c r="N747" s="519"/>
      <c r="O747" s="426" t="s">
        <v>34</v>
      </c>
      <c r="P747" s="518"/>
      <c r="Q747" s="519">
        <f t="shared" si="10"/>
        <v>155.572</v>
      </c>
      <c r="R747" s="426" t="s">
        <v>34</v>
      </c>
      <c r="S747" s="518"/>
    </row>
    <row r="748" spans="2:19" s="521" customFormat="1" ht="22.5" customHeight="1" hidden="1" outlineLevel="2" collapsed="1">
      <c r="B748" s="520"/>
      <c r="C748" s="466" t="s">
        <v>1067</v>
      </c>
      <c r="D748" s="466" t="s">
        <v>218</v>
      </c>
      <c r="E748" s="467" t="s">
        <v>816</v>
      </c>
      <c r="F748" s="574" t="s">
        <v>817</v>
      </c>
      <c r="G748" s="469" t="s">
        <v>221</v>
      </c>
      <c r="H748" s="470">
        <v>31.114</v>
      </c>
      <c r="I748" s="399">
        <v>36.1</v>
      </c>
      <c r="J748" s="614">
        <f>ROUND(I748*H748,2)</f>
        <v>1123.22</v>
      </c>
      <c r="K748" s="474"/>
      <c r="L748" s="399">
        <v>36.1</v>
      </c>
      <c r="M748" s="471">
        <f>ROUND(L748*K748,2)</f>
        <v>0</v>
      </c>
      <c r="N748" s="474"/>
      <c r="O748" s="399">
        <v>36.1</v>
      </c>
      <c r="P748" s="471">
        <f>ROUND(O748*N748,2)</f>
        <v>0</v>
      </c>
      <c r="Q748" s="474">
        <f t="shared" si="10"/>
        <v>31.114</v>
      </c>
      <c r="R748" s="399">
        <v>36.1</v>
      </c>
      <c r="S748" s="471">
        <f>ROUND(R748*Q748,2)</f>
        <v>1123.22</v>
      </c>
    </row>
    <row r="749" spans="2:19" s="524" customFormat="1" ht="13.5" hidden="1" outlineLevel="3">
      <c r="B749" s="522"/>
      <c r="C749" s="495"/>
      <c r="D749" s="496" t="s">
        <v>223</v>
      </c>
      <c r="E749" s="499" t="s">
        <v>34</v>
      </c>
      <c r="F749" s="578" t="s">
        <v>2616</v>
      </c>
      <c r="G749" s="495"/>
      <c r="H749" s="499" t="s">
        <v>34</v>
      </c>
      <c r="I749" s="408" t="s">
        <v>34</v>
      </c>
      <c r="J749" s="495"/>
      <c r="K749" s="501"/>
      <c r="L749" s="408" t="s">
        <v>34</v>
      </c>
      <c r="M749" s="500"/>
      <c r="N749" s="501"/>
      <c r="O749" s="408" t="s">
        <v>34</v>
      </c>
      <c r="P749" s="500"/>
      <c r="Q749" s="501" t="e">
        <f t="shared" si="10"/>
        <v>#VALUE!</v>
      </c>
      <c r="R749" s="408" t="s">
        <v>34</v>
      </c>
      <c r="S749" s="500"/>
    </row>
    <row r="750" spans="2:19" s="527" customFormat="1" ht="13.5" hidden="1" outlineLevel="3">
      <c r="B750" s="525"/>
      <c r="C750" s="502"/>
      <c r="D750" s="496" t="s">
        <v>223</v>
      </c>
      <c r="E750" s="526" t="s">
        <v>34</v>
      </c>
      <c r="F750" s="576" t="s">
        <v>3400</v>
      </c>
      <c r="G750" s="502"/>
      <c r="H750" s="505">
        <v>31.114</v>
      </c>
      <c r="I750" s="417" t="s">
        <v>34</v>
      </c>
      <c r="J750" s="502"/>
      <c r="K750" s="507"/>
      <c r="L750" s="417" t="s">
        <v>34</v>
      </c>
      <c r="M750" s="506"/>
      <c r="N750" s="507"/>
      <c r="O750" s="417" t="s">
        <v>34</v>
      </c>
      <c r="P750" s="506"/>
      <c r="Q750" s="507">
        <f t="shared" si="10"/>
        <v>31.114</v>
      </c>
      <c r="R750" s="417" t="s">
        <v>34</v>
      </c>
      <c r="S750" s="506"/>
    </row>
    <row r="751" spans="2:19" s="521" customFormat="1" ht="22.5" customHeight="1" hidden="1" outlineLevel="2">
      <c r="B751" s="520"/>
      <c r="C751" s="466" t="s">
        <v>1070</v>
      </c>
      <c r="D751" s="466" t="s">
        <v>218</v>
      </c>
      <c r="E751" s="467" t="s">
        <v>3202</v>
      </c>
      <c r="F751" s="574" t="s">
        <v>3203</v>
      </c>
      <c r="G751" s="469" t="s">
        <v>221</v>
      </c>
      <c r="H751" s="470">
        <v>31.114</v>
      </c>
      <c r="I751" s="399">
        <v>56.8</v>
      </c>
      <c r="J751" s="614">
        <f>ROUND(I751*H751,2)</f>
        <v>1767.28</v>
      </c>
      <c r="K751" s="474"/>
      <c r="L751" s="399">
        <v>56.8</v>
      </c>
      <c r="M751" s="471">
        <f>ROUND(L751*K751,2)</f>
        <v>0</v>
      </c>
      <c r="N751" s="474"/>
      <c r="O751" s="399">
        <v>56.8</v>
      </c>
      <c r="P751" s="471">
        <f>ROUND(O751*N751,2)</f>
        <v>0</v>
      </c>
      <c r="Q751" s="474">
        <f t="shared" si="10"/>
        <v>31.114</v>
      </c>
      <c r="R751" s="399">
        <v>56.8</v>
      </c>
      <c r="S751" s="471">
        <f>ROUND(R751*Q751,2)</f>
        <v>1767.28</v>
      </c>
    </row>
    <row r="752" spans="2:19" s="521" customFormat="1" ht="31.5" customHeight="1" hidden="1" outlineLevel="2" collapsed="1">
      <c r="B752" s="520"/>
      <c r="C752" s="466" t="s">
        <v>1073</v>
      </c>
      <c r="D752" s="466" t="s">
        <v>218</v>
      </c>
      <c r="E752" s="467" t="s">
        <v>312</v>
      </c>
      <c r="F752" s="574" t="s">
        <v>313</v>
      </c>
      <c r="G752" s="469" t="s">
        <v>265</v>
      </c>
      <c r="H752" s="470">
        <v>155.572</v>
      </c>
      <c r="I752" s="399">
        <v>13.9</v>
      </c>
      <c r="J752" s="614">
        <f>ROUND(I752*H752,2)</f>
        <v>2162.45</v>
      </c>
      <c r="K752" s="474"/>
      <c r="L752" s="399">
        <v>13.9</v>
      </c>
      <c r="M752" s="471">
        <f>ROUND(L752*K752,2)</f>
        <v>0</v>
      </c>
      <c r="N752" s="474"/>
      <c r="O752" s="399">
        <v>13.9</v>
      </c>
      <c r="P752" s="471">
        <f>ROUND(O752*N752,2)</f>
        <v>0</v>
      </c>
      <c r="Q752" s="474">
        <f t="shared" si="10"/>
        <v>155.572</v>
      </c>
      <c r="R752" s="399">
        <v>13.9</v>
      </c>
      <c r="S752" s="471">
        <f>ROUND(R752*Q752,2)</f>
        <v>2162.45</v>
      </c>
    </row>
    <row r="753" spans="2:19" s="524" customFormat="1" ht="13.5" hidden="1" outlineLevel="3">
      <c r="B753" s="522"/>
      <c r="C753" s="495"/>
      <c r="D753" s="496" t="s">
        <v>223</v>
      </c>
      <c r="E753" s="499" t="s">
        <v>34</v>
      </c>
      <c r="F753" s="578" t="s">
        <v>2528</v>
      </c>
      <c r="G753" s="495"/>
      <c r="H753" s="499" t="s">
        <v>34</v>
      </c>
      <c r="I753" s="408" t="s">
        <v>34</v>
      </c>
      <c r="J753" s="495"/>
      <c r="K753" s="501"/>
      <c r="L753" s="408" t="s">
        <v>34</v>
      </c>
      <c r="M753" s="500"/>
      <c r="N753" s="501"/>
      <c r="O753" s="408" t="s">
        <v>34</v>
      </c>
      <c r="P753" s="500"/>
      <c r="Q753" s="501" t="e">
        <f t="shared" si="10"/>
        <v>#VALUE!</v>
      </c>
      <c r="R753" s="408" t="s">
        <v>34</v>
      </c>
      <c r="S753" s="500"/>
    </row>
    <row r="754" spans="2:19" s="527" customFormat="1" ht="13.5" hidden="1" outlineLevel="3">
      <c r="B754" s="525"/>
      <c r="C754" s="502"/>
      <c r="D754" s="496" t="s">
        <v>223</v>
      </c>
      <c r="E754" s="526" t="s">
        <v>34</v>
      </c>
      <c r="F754" s="576" t="s">
        <v>3034</v>
      </c>
      <c r="G754" s="502"/>
      <c r="H754" s="505">
        <v>155.572</v>
      </c>
      <c r="I754" s="417" t="s">
        <v>34</v>
      </c>
      <c r="J754" s="502"/>
      <c r="K754" s="507"/>
      <c r="L754" s="417" t="s">
        <v>34</v>
      </c>
      <c r="M754" s="506"/>
      <c r="N754" s="507"/>
      <c r="O754" s="417" t="s">
        <v>34</v>
      </c>
      <c r="P754" s="506"/>
      <c r="Q754" s="507">
        <f t="shared" si="10"/>
        <v>155.572</v>
      </c>
      <c r="R754" s="417" t="s">
        <v>34</v>
      </c>
      <c r="S754" s="506"/>
    </row>
    <row r="755" spans="2:19" s="530" customFormat="1" ht="13.5" hidden="1" outlineLevel="3">
      <c r="B755" s="528"/>
      <c r="C755" s="514"/>
      <c r="D755" s="496" t="s">
        <v>223</v>
      </c>
      <c r="E755" s="529" t="s">
        <v>2505</v>
      </c>
      <c r="F755" s="587" t="s">
        <v>227</v>
      </c>
      <c r="G755" s="514"/>
      <c r="H755" s="517">
        <v>155.572</v>
      </c>
      <c r="I755" s="426" t="s">
        <v>34</v>
      </c>
      <c r="J755" s="514"/>
      <c r="K755" s="519"/>
      <c r="L755" s="426" t="s">
        <v>34</v>
      </c>
      <c r="M755" s="518"/>
      <c r="N755" s="519"/>
      <c r="O755" s="426" t="s">
        <v>34</v>
      </c>
      <c r="P755" s="518"/>
      <c r="Q755" s="519">
        <f t="shared" si="10"/>
        <v>155.572</v>
      </c>
      <c r="R755" s="426" t="s">
        <v>34</v>
      </c>
      <c r="S755" s="518"/>
    </row>
    <row r="756" spans="2:19" s="521" customFormat="1" ht="22.5" customHeight="1" hidden="1" outlineLevel="2" collapsed="1">
      <c r="B756" s="520"/>
      <c r="C756" s="531" t="s">
        <v>1079</v>
      </c>
      <c r="D756" s="531" t="s">
        <v>316</v>
      </c>
      <c r="E756" s="532" t="s">
        <v>317</v>
      </c>
      <c r="F756" s="590" t="s">
        <v>318</v>
      </c>
      <c r="G756" s="534" t="s">
        <v>319</v>
      </c>
      <c r="H756" s="535">
        <v>5.608</v>
      </c>
      <c r="I756" s="458">
        <v>111.5</v>
      </c>
      <c r="J756" s="635">
        <f>ROUND(I756*H756,2)</f>
        <v>625.29</v>
      </c>
      <c r="K756" s="537"/>
      <c r="L756" s="458">
        <v>111.5</v>
      </c>
      <c r="M756" s="536">
        <f>ROUND(L756*K756,2)</f>
        <v>0</v>
      </c>
      <c r="N756" s="537"/>
      <c r="O756" s="458">
        <v>111.5</v>
      </c>
      <c r="P756" s="536">
        <f>ROUND(O756*N756,2)</f>
        <v>0</v>
      </c>
      <c r="Q756" s="537">
        <f t="shared" si="10"/>
        <v>5.608</v>
      </c>
      <c r="R756" s="458">
        <v>111.5</v>
      </c>
      <c r="S756" s="536">
        <f>ROUND(R756*Q756,2)</f>
        <v>625.29</v>
      </c>
    </row>
    <row r="757" spans="2:19" s="527" customFormat="1" ht="13.5" hidden="1" outlineLevel="3">
      <c r="B757" s="525"/>
      <c r="C757" s="502"/>
      <c r="D757" s="496" t="s">
        <v>223</v>
      </c>
      <c r="E757" s="526" t="s">
        <v>34</v>
      </c>
      <c r="F757" s="576" t="s">
        <v>2709</v>
      </c>
      <c r="G757" s="502"/>
      <c r="H757" s="505">
        <v>5.608</v>
      </c>
      <c r="I757" s="417" t="s">
        <v>34</v>
      </c>
      <c r="J757" s="502"/>
      <c r="K757" s="507"/>
      <c r="L757" s="417" t="s">
        <v>34</v>
      </c>
      <c r="M757" s="506"/>
      <c r="N757" s="507"/>
      <c r="O757" s="417" t="s">
        <v>34</v>
      </c>
      <c r="P757" s="506"/>
      <c r="Q757" s="507">
        <f t="shared" si="10"/>
        <v>5.608</v>
      </c>
      <c r="R757" s="417" t="s">
        <v>34</v>
      </c>
      <c r="S757" s="506"/>
    </row>
    <row r="758" spans="2:19" s="521" customFormat="1" ht="31.5" customHeight="1" hidden="1" outlineLevel="2" collapsed="1">
      <c r="B758" s="520"/>
      <c r="C758" s="466" t="s">
        <v>1082</v>
      </c>
      <c r="D758" s="466" t="s">
        <v>218</v>
      </c>
      <c r="E758" s="467" t="s">
        <v>322</v>
      </c>
      <c r="F758" s="574" t="s">
        <v>323</v>
      </c>
      <c r="G758" s="469" t="s">
        <v>265</v>
      </c>
      <c r="H758" s="470">
        <v>155.572</v>
      </c>
      <c r="I758" s="399">
        <v>16.7</v>
      </c>
      <c r="J758" s="614">
        <f>ROUND(I758*H758,2)</f>
        <v>2598.05</v>
      </c>
      <c r="K758" s="474"/>
      <c r="L758" s="399">
        <v>16.7</v>
      </c>
      <c r="M758" s="471">
        <f>ROUND(L758*K758,2)</f>
        <v>0</v>
      </c>
      <c r="N758" s="474"/>
      <c r="O758" s="399">
        <v>16.7</v>
      </c>
      <c r="P758" s="471">
        <f>ROUND(O758*N758,2)</f>
        <v>0</v>
      </c>
      <c r="Q758" s="474">
        <f t="shared" si="10"/>
        <v>155.572</v>
      </c>
      <c r="R758" s="399">
        <v>16.7</v>
      </c>
      <c r="S758" s="471">
        <f>ROUND(R758*Q758,2)</f>
        <v>2598.05</v>
      </c>
    </row>
    <row r="759" spans="2:19" s="420" customFormat="1" ht="13.5" hidden="1" outlineLevel="3">
      <c r="B759" s="412"/>
      <c r="C759" s="413"/>
      <c r="D759" s="404" t="s">
        <v>223</v>
      </c>
      <c r="E759" s="462" t="s">
        <v>34</v>
      </c>
      <c r="F759" s="480" t="s">
        <v>2505</v>
      </c>
      <c r="G759" s="413"/>
      <c r="H759" s="416">
        <v>155.572</v>
      </c>
      <c r="I759" s="417" t="s">
        <v>34</v>
      </c>
      <c r="J759" s="413"/>
      <c r="K759" s="419"/>
      <c r="L759" s="417" t="s">
        <v>34</v>
      </c>
      <c r="M759" s="418"/>
      <c r="N759" s="419"/>
      <c r="O759" s="417" t="s">
        <v>34</v>
      </c>
      <c r="P759" s="418"/>
      <c r="Q759" s="419">
        <f t="shared" si="10"/>
        <v>155.572</v>
      </c>
      <c r="R759" s="417" t="s">
        <v>34</v>
      </c>
      <c r="S759" s="418"/>
    </row>
    <row r="760" spans="2:19" s="320" customFormat="1" ht="31.5" customHeight="1" hidden="1" outlineLevel="2" collapsed="1">
      <c r="B760" s="321"/>
      <c r="C760" s="394" t="s">
        <v>1088</v>
      </c>
      <c r="D760" s="394" t="s">
        <v>218</v>
      </c>
      <c r="E760" s="461" t="s">
        <v>1110</v>
      </c>
      <c r="F760" s="479" t="s">
        <v>1111</v>
      </c>
      <c r="G760" s="397" t="s">
        <v>221</v>
      </c>
      <c r="H760" s="398">
        <v>90.69</v>
      </c>
      <c r="I760" s="399">
        <v>94.7</v>
      </c>
      <c r="J760" s="613">
        <f>ROUND(I760*H760,2)</f>
        <v>8588.34</v>
      </c>
      <c r="K760" s="401"/>
      <c r="L760" s="399">
        <v>94.7</v>
      </c>
      <c r="M760" s="400">
        <f>ROUND(L760*K760,2)</f>
        <v>0</v>
      </c>
      <c r="N760" s="401"/>
      <c r="O760" s="399">
        <v>94.7</v>
      </c>
      <c r="P760" s="400">
        <f>ROUND(O760*N760,2)</f>
        <v>0</v>
      </c>
      <c r="Q760" s="401">
        <f aca="true" t="shared" si="11" ref="Q760:Q823">H760+K760+N760</f>
        <v>90.69</v>
      </c>
      <c r="R760" s="399">
        <v>94.7</v>
      </c>
      <c r="S760" s="400">
        <f>ROUND(R760*Q760,2)</f>
        <v>8588.34</v>
      </c>
    </row>
    <row r="761" spans="2:19" s="411" customFormat="1" ht="13.5" hidden="1" outlineLevel="3">
      <c r="B761" s="402"/>
      <c r="C761" s="403"/>
      <c r="D761" s="404" t="s">
        <v>223</v>
      </c>
      <c r="E761" s="407" t="s">
        <v>34</v>
      </c>
      <c r="F761" s="481" t="s">
        <v>3401</v>
      </c>
      <c r="G761" s="403"/>
      <c r="H761" s="407" t="s">
        <v>34</v>
      </c>
      <c r="I761" s="408" t="s">
        <v>34</v>
      </c>
      <c r="J761" s="403"/>
      <c r="K761" s="410"/>
      <c r="L761" s="408" t="s">
        <v>34</v>
      </c>
      <c r="M761" s="409"/>
      <c r="N761" s="410"/>
      <c r="O761" s="408" t="s">
        <v>34</v>
      </c>
      <c r="P761" s="409"/>
      <c r="Q761" s="410" t="e">
        <f t="shared" si="11"/>
        <v>#VALUE!</v>
      </c>
      <c r="R761" s="408" t="s">
        <v>34</v>
      </c>
      <c r="S761" s="409"/>
    </row>
    <row r="762" spans="2:19" s="420" customFormat="1" ht="13.5" hidden="1" outlineLevel="3">
      <c r="B762" s="412"/>
      <c r="C762" s="413"/>
      <c r="D762" s="404" t="s">
        <v>223</v>
      </c>
      <c r="E762" s="462" t="s">
        <v>34</v>
      </c>
      <c r="F762" s="480" t="s">
        <v>3402</v>
      </c>
      <c r="G762" s="413"/>
      <c r="H762" s="416">
        <v>46.535</v>
      </c>
      <c r="I762" s="417" t="s">
        <v>34</v>
      </c>
      <c r="J762" s="413"/>
      <c r="K762" s="419"/>
      <c r="L762" s="417" t="s">
        <v>34</v>
      </c>
      <c r="M762" s="418"/>
      <c r="N762" s="419"/>
      <c r="O762" s="417" t="s">
        <v>34</v>
      </c>
      <c r="P762" s="418"/>
      <c r="Q762" s="419">
        <f t="shared" si="11"/>
        <v>46.535</v>
      </c>
      <c r="R762" s="417" t="s">
        <v>34</v>
      </c>
      <c r="S762" s="418"/>
    </row>
    <row r="763" spans="2:19" s="420" customFormat="1" ht="13.5" hidden="1" outlineLevel="3">
      <c r="B763" s="412"/>
      <c r="C763" s="413"/>
      <c r="D763" s="404" t="s">
        <v>223</v>
      </c>
      <c r="E763" s="462" t="s">
        <v>34</v>
      </c>
      <c r="F763" s="480" t="s">
        <v>3403</v>
      </c>
      <c r="G763" s="413"/>
      <c r="H763" s="416">
        <v>0.704</v>
      </c>
      <c r="I763" s="417" t="s">
        <v>34</v>
      </c>
      <c r="J763" s="413"/>
      <c r="K763" s="419"/>
      <c r="L763" s="417" t="s">
        <v>34</v>
      </c>
      <c r="M763" s="418"/>
      <c r="N763" s="419"/>
      <c r="O763" s="417" t="s">
        <v>34</v>
      </c>
      <c r="P763" s="418"/>
      <c r="Q763" s="419">
        <f t="shared" si="11"/>
        <v>0.704</v>
      </c>
      <c r="R763" s="417" t="s">
        <v>34</v>
      </c>
      <c r="S763" s="418"/>
    </row>
    <row r="764" spans="2:19" s="420" customFormat="1" ht="13.5" hidden="1" outlineLevel="3">
      <c r="B764" s="412"/>
      <c r="C764" s="413"/>
      <c r="D764" s="404" t="s">
        <v>223</v>
      </c>
      <c r="E764" s="462" t="s">
        <v>34</v>
      </c>
      <c r="F764" s="480" t="s">
        <v>3404</v>
      </c>
      <c r="G764" s="413"/>
      <c r="H764" s="416">
        <v>7.887</v>
      </c>
      <c r="I764" s="417" t="s">
        <v>34</v>
      </c>
      <c r="J764" s="413"/>
      <c r="K764" s="419"/>
      <c r="L764" s="417" t="s">
        <v>34</v>
      </c>
      <c r="M764" s="418"/>
      <c r="N764" s="419"/>
      <c r="O764" s="417" t="s">
        <v>34</v>
      </c>
      <c r="P764" s="418"/>
      <c r="Q764" s="419">
        <f t="shared" si="11"/>
        <v>7.887</v>
      </c>
      <c r="R764" s="417" t="s">
        <v>34</v>
      </c>
      <c r="S764" s="418"/>
    </row>
    <row r="765" spans="2:19" s="420" customFormat="1" ht="13.5" hidden="1" outlineLevel="3">
      <c r="B765" s="412"/>
      <c r="C765" s="413"/>
      <c r="D765" s="404" t="s">
        <v>223</v>
      </c>
      <c r="E765" s="462" t="s">
        <v>34</v>
      </c>
      <c r="F765" s="480" t="s">
        <v>3405</v>
      </c>
      <c r="G765" s="413"/>
      <c r="H765" s="416">
        <v>13.739</v>
      </c>
      <c r="I765" s="417" t="s">
        <v>34</v>
      </c>
      <c r="J765" s="413"/>
      <c r="K765" s="419"/>
      <c r="L765" s="417" t="s">
        <v>34</v>
      </c>
      <c r="M765" s="418"/>
      <c r="N765" s="419"/>
      <c r="O765" s="417" t="s">
        <v>34</v>
      </c>
      <c r="P765" s="418"/>
      <c r="Q765" s="419">
        <f t="shared" si="11"/>
        <v>13.739</v>
      </c>
      <c r="R765" s="417" t="s">
        <v>34</v>
      </c>
      <c r="S765" s="418"/>
    </row>
    <row r="766" spans="2:19" s="420" customFormat="1" ht="13.5" hidden="1" outlineLevel="3">
      <c r="B766" s="412"/>
      <c r="C766" s="413"/>
      <c r="D766" s="404" t="s">
        <v>223</v>
      </c>
      <c r="E766" s="462" t="s">
        <v>34</v>
      </c>
      <c r="F766" s="480" t="s">
        <v>3406</v>
      </c>
      <c r="G766" s="413"/>
      <c r="H766" s="416">
        <v>3.363</v>
      </c>
      <c r="I766" s="417" t="s">
        <v>34</v>
      </c>
      <c r="J766" s="413"/>
      <c r="K766" s="419"/>
      <c r="L766" s="417" t="s">
        <v>34</v>
      </c>
      <c r="M766" s="418"/>
      <c r="N766" s="419"/>
      <c r="O766" s="417" t="s">
        <v>34</v>
      </c>
      <c r="P766" s="418"/>
      <c r="Q766" s="419">
        <f t="shared" si="11"/>
        <v>3.363</v>
      </c>
      <c r="R766" s="417" t="s">
        <v>34</v>
      </c>
      <c r="S766" s="418"/>
    </row>
    <row r="767" spans="2:19" s="420" customFormat="1" ht="13.5" hidden="1" outlineLevel="3">
      <c r="B767" s="412"/>
      <c r="C767" s="413"/>
      <c r="D767" s="404" t="s">
        <v>223</v>
      </c>
      <c r="E767" s="462" t="s">
        <v>34</v>
      </c>
      <c r="F767" s="480" t="s">
        <v>3407</v>
      </c>
      <c r="G767" s="413"/>
      <c r="H767" s="416">
        <v>8.505</v>
      </c>
      <c r="I767" s="417" t="s">
        <v>34</v>
      </c>
      <c r="J767" s="413"/>
      <c r="K767" s="419"/>
      <c r="L767" s="417" t="s">
        <v>34</v>
      </c>
      <c r="M767" s="418"/>
      <c r="N767" s="419"/>
      <c r="O767" s="417" t="s">
        <v>34</v>
      </c>
      <c r="P767" s="418"/>
      <c r="Q767" s="419">
        <f t="shared" si="11"/>
        <v>8.505</v>
      </c>
      <c r="R767" s="417" t="s">
        <v>34</v>
      </c>
      <c r="S767" s="418"/>
    </row>
    <row r="768" spans="2:19" s="445" customFormat="1" ht="13.5" hidden="1" outlineLevel="3">
      <c r="B768" s="444"/>
      <c r="C768" s="446"/>
      <c r="D768" s="404" t="s">
        <v>223</v>
      </c>
      <c r="E768" s="463" t="s">
        <v>2248</v>
      </c>
      <c r="F768" s="564" t="s">
        <v>238</v>
      </c>
      <c r="G768" s="446"/>
      <c r="H768" s="449">
        <v>80.733</v>
      </c>
      <c r="I768" s="450" t="s">
        <v>34</v>
      </c>
      <c r="J768" s="446"/>
      <c r="K768" s="452"/>
      <c r="L768" s="450" t="s">
        <v>34</v>
      </c>
      <c r="M768" s="451"/>
      <c r="N768" s="452"/>
      <c r="O768" s="450" t="s">
        <v>34</v>
      </c>
      <c r="P768" s="451"/>
      <c r="Q768" s="452">
        <f t="shared" si="11"/>
        <v>80.733</v>
      </c>
      <c r="R768" s="450" t="s">
        <v>34</v>
      </c>
      <c r="S768" s="451"/>
    </row>
    <row r="769" spans="2:19" s="411" customFormat="1" ht="13.5" hidden="1" outlineLevel="3">
      <c r="B769" s="402"/>
      <c r="C769" s="403"/>
      <c r="D769" s="404" t="s">
        <v>223</v>
      </c>
      <c r="E769" s="407" t="s">
        <v>34</v>
      </c>
      <c r="F769" s="481" t="s">
        <v>1112</v>
      </c>
      <c r="G769" s="403"/>
      <c r="H769" s="407" t="s">
        <v>34</v>
      </c>
      <c r="I769" s="408" t="s">
        <v>34</v>
      </c>
      <c r="J769" s="403"/>
      <c r="K769" s="410"/>
      <c r="L769" s="408" t="s">
        <v>34</v>
      </c>
      <c r="M769" s="409"/>
      <c r="N769" s="410"/>
      <c r="O769" s="408" t="s">
        <v>34</v>
      </c>
      <c r="P769" s="409"/>
      <c r="Q769" s="410" t="e">
        <f t="shared" si="11"/>
        <v>#VALUE!</v>
      </c>
      <c r="R769" s="408" t="s">
        <v>34</v>
      </c>
      <c r="S769" s="409"/>
    </row>
    <row r="770" spans="2:19" s="420" customFormat="1" ht="13.5" hidden="1" outlineLevel="3">
      <c r="B770" s="412"/>
      <c r="C770" s="413"/>
      <c r="D770" s="404" t="s">
        <v>223</v>
      </c>
      <c r="E770" s="462" t="s">
        <v>34</v>
      </c>
      <c r="F770" s="480" t="s">
        <v>3408</v>
      </c>
      <c r="G770" s="413"/>
      <c r="H770" s="416">
        <v>9.957</v>
      </c>
      <c r="I770" s="417" t="s">
        <v>34</v>
      </c>
      <c r="J770" s="413"/>
      <c r="K770" s="419"/>
      <c r="L770" s="417" t="s">
        <v>34</v>
      </c>
      <c r="M770" s="418"/>
      <c r="N770" s="419"/>
      <c r="O770" s="417" t="s">
        <v>34</v>
      </c>
      <c r="P770" s="418"/>
      <c r="Q770" s="419">
        <f t="shared" si="11"/>
        <v>9.957</v>
      </c>
      <c r="R770" s="417" t="s">
        <v>34</v>
      </c>
      <c r="S770" s="418"/>
    </row>
    <row r="771" spans="2:19" s="445" customFormat="1" ht="13.5" hidden="1" outlineLevel="3">
      <c r="B771" s="444"/>
      <c r="C771" s="446"/>
      <c r="D771" s="404" t="s">
        <v>223</v>
      </c>
      <c r="E771" s="463" t="s">
        <v>3409</v>
      </c>
      <c r="F771" s="564" t="s">
        <v>238</v>
      </c>
      <c r="G771" s="446"/>
      <c r="H771" s="449">
        <v>9.957</v>
      </c>
      <c r="I771" s="450" t="s">
        <v>34</v>
      </c>
      <c r="J771" s="446"/>
      <c r="K771" s="452"/>
      <c r="L771" s="450" t="s">
        <v>34</v>
      </c>
      <c r="M771" s="451"/>
      <c r="N771" s="452"/>
      <c r="O771" s="450" t="s">
        <v>34</v>
      </c>
      <c r="P771" s="451"/>
      <c r="Q771" s="452">
        <f t="shared" si="11"/>
        <v>9.957</v>
      </c>
      <c r="R771" s="450" t="s">
        <v>34</v>
      </c>
      <c r="S771" s="451"/>
    </row>
    <row r="772" spans="2:19" s="429" customFormat="1" ht="13.5" hidden="1" outlineLevel="3">
      <c r="B772" s="421"/>
      <c r="C772" s="422"/>
      <c r="D772" s="404" t="s">
        <v>223</v>
      </c>
      <c r="E772" s="464" t="s">
        <v>126</v>
      </c>
      <c r="F772" s="566" t="s">
        <v>227</v>
      </c>
      <c r="G772" s="422"/>
      <c r="H772" s="425">
        <v>90.69</v>
      </c>
      <c r="I772" s="426" t="s">
        <v>34</v>
      </c>
      <c r="J772" s="422"/>
      <c r="K772" s="428"/>
      <c r="L772" s="426" t="s">
        <v>34</v>
      </c>
      <c r="M772" s="427"/>
      <c r="N772" s="428"/>
      <c r="O772" s="426" t="s">
        <v>34</v>
      </c>
      <c r="P772" s="427"/>
      <c r="Q772" s="428">
        <f t="shared" si="11"/>
        <v>90.69</v>
      </c>
      <c r="R772" s="426" t="s">
        <v>34</v>
      </c>
      <c r="S772" s="427"/>
    </row>
    <row r="773" spans="2:19" s="320" customFormat="1" ht="22.5" customHeight="1" hidden="1" outlineLevel="2" collapsed="1">
      <c r="B773" s="321"/>
      <c r="C773" s="453" t="s">
        <v>1092</v>
      </c>
      <c r="D773" s="453" t="s">
        <v>316</v>
      </c>
      <c r="E773" s="472" t="s">
        <v>802</v>
      </c>
      <c r="F773" s="570" t="s">
        <v>803</v>
      </c>
      <c r="G773" s="456" t="s">
        <v>292</v>
      </c>
      <c r="H773" s="457">
        <v>171.468</v>
      </c>
      <c r="I773" s="458">
        <v>278.6</v>
      </c>
      <c r="J773" s="615">
        <f>ROUND(I773*H773,2)</f>
        <v>47770.98</v>
      </c>
      <c r="K773" s="460"/>
      <c r="L773" s="458">
        <v>278.6</v>
      </c>
      <c r="M773" s="459">
        <f>ROUND(L773*K773,2)</f>
        <v>0</v>
      </c>
      <c r="N773" s="460"/>
      <c r="O773" s="458">
        <v>278.6</v>
      </c>
      <c r="P773" s="459">
        <f>ROUND(O773*N773,2)</f>
        <v>0</v>
      </c>
      <c r="Q773" s="460">
        <f t="shared" si="11"/>
        <v>171.468</v>
      </c>
      <c r="R773" s="458">
        <v>278.6</v>
      </c>
      <c r="S773" s="459">
        <f>ROUND(R773*Q773,2)</f>
        <v>47770.98</v>
      </c>
    </row>
    <row r="774" spans="2:19" s="420" customFormat="1" ht="13.5" hidden="1" outlineLevel="3">
      <c r="B774" s="412"/>
      <c r="C774" s="413"/>
      <c r="D774" s="404" t="s">
        <v>223</v>
      </c>
      <c r="E774" s="462" t="s">
        <v>34</v>
      </c>
      <c r="F774" s="480" t="s">
        <v>1115</v>
      </c>
      <c r="G774" s="413"/>
      <c r="H774" s="416">
        <v>171.468</v>
      </c>
      <c r="I774" s="417" t="s">
        <v>34</v>
      </c>
      <c r="J774" s="413"/>
      <c r="K774" s="419"/>
      <c r="L774" s="417" t="s">
        <v>34</v>
      </c>
      <c r="M774" s="418"/>
      <c r="N774" s="419"/>
      <c r="O774" s="417" t="s">
        <v>34</v>
      </c>
      <c r="P774" s="418"/>
      <c r="Q774" s="419">
        <f t="shared" si="11"/>
        <v>171.468</v>
      </c>
      <c r="R774" s="417" t="s">
        <v>34</v>
      </c>
      <c r="S774" s="418"/>
    </row>
    <row r="775" spans="2:19" s="320" customFormat="1" ht="22.5" customHeight="1" hidden="1" outlineLevel="2" collapsed="1">
      <c r="B775" s="321"/>
      <c r="C775" s="394" t="s">
        <v>1095</v>
      </c>
      <c r="D775" s="394" t="s">
        <v>218</v>
      </c>
      <c r="E775" s="461" t="s">
        <v>816</v>
      </c>
      <c r="F775" s="479" t="s">
        <v>817</v>
      </c>
      <c r="G775" s="397" t="s">
        <v>221</v>
      </c>
      <c r="H775" s="398">
        <v>90.69</v>
      </c>
      <c r="I775" s="399">
        <v>36.1</v>
      </c>
      <c r="J775" s="613">
        <f>ROUND(I775*H775,2)</f>
        <v>3273.91</v>
      </c>
      <c r="K775" s="401"/>
      <c r="L775" s="399">
        <v>36.1</v>
      </c>
      <c r="M775" s="400">
        <f>ROUND(L775*K775,2)</f>
        <v>0</v>
      </c>
      <c r="N775" s="401"/>
      <c r="O775" s="399">
        <v>36.1</v>
      </c>
      <c r="P775" s="400">
        <f>ROUND(O775*N775,2)</f>
        <v>0</v>
      </c>
      <c r="Q775" s="401">
        <f t="shared" si="11"/>
        <v>90.69</v>
      </c>
      <c r="R775" s="399">
        <v>36.1</v>
      </c>
      <c r="S775" s="400">
        <f>ROUND(R775*Q775,2)</f>
        <v>3273.91</v>
      </c>
    </row>
    <row r="776" spans="2:19" s="420" customFormat="1" ht="13.5" hidden="1" outlineLevel="3">
      <c r="B776" s="412"/>
      <c r="C776" s="413"/>
      <c r="D776" s="404" t="s">
        <v>223</v>
      </c>
      <c r="E776" s="462" t="s">
        <v>34</v>
      </c>
      <c r="F776" s="480" t="s">
        <v>1117</v>
      </c>
      <c r="G776" s="413"/>
      <c r="H776" s="416">
        <v>90.69</v>
      </c>
      <c r="I776" s="417" t="s">
        <v>34</v>
      </c>
      <c r="J776" s="413"/>
      <c r="K776" s="419"/>
      <c r="L776" s="417" t="s">
        <v>34</v>
      </c>
      <c r="M776" s="418"/>
      <c r="N776" s="419"/>
      <c r="O776" s="417" t="s">
        <v>34</v>
      </c>
      <c r="P776" s="418"/>
      <c r="Q776" s="419">
        <f t="shared" si="11"/>
        <v>90.69</v>
      </c>
      <c r="R776" s="417" t="s">
        <v>34</v>
      </c>
      <c r="S776" s="418"/>
    </row>
    <row r="777" spans="2:19" s="320" customFormat="1" ht="22.5" customHeight="1" hidden="1" outlineLevel="2">
      <c r="B777" s="321"/>
      <c r="C777" s="394" t="s">
        <v>1098</v>
      </c>
      <c r="D777" s="394" t="s">
        <v>218</v>
      </c>
      <c r="E777" s="461" t="s">
        <v>808</v>
      </c>
      <c r="F777" s="479" t="s">
        <v>809</v>
      </c>
      <c r="G777" s="397" t="s">
        <v>221</v>
      </c>
      <c r="H777" s="398">
        <v>90.69</v>
      </c>
      <c r="I777" s="399">
        <v>10.3</v>
      </c>
      <c r="J777" s="613">
        <f>ROUND(I777*H777,2)</f>
        <v>934.11</v>
      </c>
      <c r="K777" s="401"/>
      <c r="L777" s="399">
        <v>10.3</v>
      </c>
      <c r="M777" s="400">
        <f>ROUND(L777*K777,2)</f>
        <v>0</v>
      </c>
      <c r="N777" s="401"/>
      <c r="O777" s="399">
        <v>10.3</v>
      </c>
      <c r="P777" s="400">
        <f>ROUND(O777*N777,2)</f>
        <v>0</v>
      </c>
      <c r="Q777" s="401">
        <f t="shared" si="11"/>
        <v>90.69</v>
      </c>
      <c r="R777" s="399">
        <v>10.3</v>
      </c>
      <c r="S777" s="400">
        <f>ROUND(R777*Q777,2)</f>
        <v>934.11</v>
      </c>
    </row>
    <row r="778" spans="2:19" s="521" customFormat="1" ht="22.5" customHeight="1" hidden="1" outlineLevel="2" collapsed="1">
      <c r="B778" s="520"/>
      <c r="C778" s="466" t="s">
        <v>1101</v>
      </c>
      <c r="D778" s="466" t="s">
        <v>218</v>
      </c>
      <c r="E778" s="467" t="s">
        <v>1120</v>
      </c>
      <c r="F778" s="574" t="s">
        <v>1121</v>
      </c>
      <c r="G778" s="469" t="s">
        <v>265</v>
      </c>
      <c r="H778" s="470">
        <v>155.172</v>
      </c>
      <c r="I778" s="399">
        <v>16.7</v>
      </c>
      <c r="J778" s="614">
        <f>ROUND(I778*H778,2)</f>
        <v>2591.37</v>
      </c>
      <c r="K778" s="474"/>
      <c r="L778" s="399">
        <v>16.7</v>
      </c>
      <c r="M778" s="471">
        <f>ROUND(L778*K778,2)</f>
        <v>0</v>
      </c>
      <c r="N778" s="474"/>
      <c r="O778" s="399">
        <v>16.7</v>
      </c>
      <c r="P778" s="471">
        <f>ROUND(O778*N778,2)</f>
        <v>0</v>
      </c>
      <c r="Q778" s="474">
        <f t="shared" si="11"/>
        <v>155.172</v>
      </c>
      <c r="R778" s="399">
        <v>16.7</v>
      </c>
      <c r="S778" s="471">
        <f>ROUND(R778*Q778,2)</f>
        <v>2591.37</v>
      </c>
    </row>
    <row r="779" spans="2:19" s="420" customFormat="1" ht="13.5" hidden="1" outlineLevel="3">
      <c r="B779" s="412"/>
      <c r="C779" s="413"/>
      <c r="D779" s="404" t="s">
        <v>223</v>
      </c>
      <c r="E779" s="462" t="s">
        <v>34</v>
      </c>
      <c r="F779" s="480" t="s">
        <v>3410</v>
      </c>
      <c r="G779" s="413"/>
      <c r="H779" s="416">
        <v>155.172</v>
      </c>
      <c r="I779" s="417" t="s">
        <v>34</v>
      </c>
      <c r="J779" s="413"/>
      <c r="K779" s="419"/>
      <c r="L779" s="417" t="s">
        <v>34</v>
      </c>
      <c r="M779" s="418"/>
      <c r="N779" s="419"/>
      <c r="O779" s="417" t="s">
        <v>34</v>
      </c>
      <c r="P779" s="418"/>
      <c r="Q779" s="419">
        <f t="shared" si="11"/>
        <v>155.172</v>
      </c>
      <c r="R779" s="417" t="s">
        <v>34</v>
      </c>
      <c r="S779" s="418"/>
    </row>
    <row r="780" spans="2:19" s="320" customFormat="1" ht="22.5" customHeight="1" hidden="1" outlineLevel="2" collapsed="1">
      <c r="B780" s="321"/>
      <c r="C780" s="394" t="s">
        <v>1105</v>
      </c>
      <c r="D780" s="394" t="s">
        <v>218</v>
      </c>
      <c r="E780" s="461" t="s">
        <v>1124</v>
      </c>
      <c r="F780" s="479" t="s">
        <v>1125</v>
      </c>
      <c r="G780" s="397" t="s">
        <v>265</v>
      </c>
      <c r="H780" s="398">
        <v>8.167</v>
      </c>
      <c r="I780" s="399">
        <v>16.7</v>
      </c>
      <c r="J780" s="613">
        <f>ROUND(I780*H780,2)</f>
        <v>136.39</v>
      </c>
      <c r="K780" s="401"/>
      <c r="L780" s="399">
        <v>16.7</v>
      </c>
      <c r="M780" s="400">
        <f>ROUND(L780*K780,2)</f>
        <v>0</v>
      </c>
      <c r="N780" s="401"/>
      <c r="O780" s="399">
        <v>16.7</v>
      </c>
      <c r="P780" s="400">
        <f>ROUND(O780*N780,2)</f>
        <v>0</v>
      </c>
      <c r="Q780" s="401">
        <f t="shared" si="11"/>
        <v>8.167</v>
      </c>
      <c r="R780" s="399">
        <v>16.7</v>
      </c>
      <c r="S780" s="400">
        <f>ROUND(R780*Q780,2)</f>
        <v>136.39</v>
      </c>
    </row>
    <row r="781" spans="2:19" s="420" customFormat="1" ht="13.5" hidden="1" outlineLevel="3">
      <c r="B781" s="412"/>
      <c r="C781" s="413"/>
      <c r="D781" s="404" t="s">
        <v>223</v>
      </c>
      <c r="E781" s="462" t="s">
        <v>34</v>
      </c>
      <c r="F781" s="480" t="s">
        <v>3411</v>
      </c>
      <c r="G781" s="413"/>
      <c r="H781" s="416">
        <v>8.167</v>
      </c>
      <c r="I781" s="417" t="s">
        <v>34</v>
      </c>
      <c r="J781" s="413"/>
      <c r="K781" s="419"/>
      <c r="L781" s="417" t="s">
        <v>34</v>
      </c>
      <c r="M781" s="418"/>
      <c r="N781" s="419"/>
      <c r="O781" s="417" t="s">
        <v>34</v>
      </c>
      <c r="P781" s="418"/>
      <c r="Q781" s="419">
        <f t="shared" si="11"/>
        <v>8.167</v>
      </c>
      <c r="R781" s="417" t="s">
        <v>34</v>
      </c>
      <c r="S781" s="418"/>
    </row>
    <row r="782" spans="2:19" s="390" customFormat="1" ht="29.85" customHeight="1" outlineLevel="1" collapsed="1">
      <c r="B782" s="384"/>
      <c r="C782" s="385"/>
      <c r="D782" s="386" t="s">
        <v>71</v>
      </c>
      <c r="E782" s="391" t="s">
        <v>79</v>
      </c>
      <c r="F782" s="391" t="s">
        <v>1127</v>
      </c>
      <c r="G782" s="385"/>
      <c r="H782" s="385"/>
      <c r="I782" s="388" t="s">
        <v>34</v>
      </c>
      <c r="J782" s="560">
        <f>SUM(J783:J835)</f>
        <v>722195.54</v>
      </c>
      <c r="K782" s="384"/>
      <c r="L782" s="388" t="s">
        <v>34</v>
      </c>
      <c r="M782" s="393">
        <f>SUM(M783:M835)</f>
        <v>0</v>
      </c>
      <c r="N782" s="384"/>
      <c r="O782" s="388" t="s">
        <v>34</v>
      </c>
      <c r="P782" s="393">
        <f>SUM(P783:P835)</f>
        <v>0</v>
      </c>
      <c r="Q782" s="384"/>
      <c r="R782" s="388" t="s">
        <v>34</v>
      </c>
      <c r="S782" s="393">
        <f>SUM(S783:S835)</f>
        <v>722195.54</v>
      </c>
    </row>
    <row r="783" spans="2:19" s="320" customFormat="1" ht="22.5" customHeight="1" hidden="1" outlineLevel="2" collapsed="1">
      <c r="B783" s="321"/>
      <c r="C783" s="394" t="s">
        <v>1109</v>
      </c>
      <c r="D783" s="394" t="s">
        <v>218</v>
      </c>
      <c r="E783" s="461" t="s">
        <v>1137</v>
      </c>
      <c r="F783" s="479" t="s">
        <v>1138</v>
      </c>
      <c r="G783" s="397" t="s">
        <v>366</v>
      </c>
      <c r="H783" s="398">
        <v>76.5</v>
      </c>
      <c r="I783" s="399">
        <v>167.2</v>
      </c>
      <c r="J783" s="613">
        <f>ROUND(I783*H783,2)</f>
        <v>12790.8</v>
      </c>
      <c r="K783" s="401"/>
      <c r="L783" s="399">
        <v>167.2</v>
      </c>
      <c r="M783" s="400">
        <f>ROUND(L783*K783,2)</f>
        <v>0</v>
      </c>
      <c r="N783" s="401"/>
      <c r="O783" s="399">
        <v>167.2</v>
      </c>
      <c r="P783" s="400">
        <f>ROUND(O783*N783,2)</f>
        <v>0</v>
      </c>
      <c r="Q783" s="401">
        <f t="shared" si="11"/>
        <v>76.5</v>
      </c>
      <c r="R783" s="399">
        <v>167.2</v>
      </c>
      <c r="S783" s="400">
        <f>ROUND(R783*Q783,2)</f>
        <v>12790.8</v>
      </c>
    </row>
    <row r="784" spans="2:19" s="420" customFormat="1" ht="13.5" hidden="1" outlineLevel="3">
      <c r="B784" s="412"/>
      <c r="C784" s="413"/>
      <c r="D784" s="404" t="s">
        <v>223</v>
      </c>
      <c r="E784" s="462" t="s">
        <v>34</v>
      </c>
      <c r="F784" s="480" t="s">
        <v>3412</v>
      </c>
      <c r="G784" s="413"/>
      <c r="H784" s="416">
        <v>72</v>
      </c>
      <c r="I784" s="417" t="s">
        <v>34</v>
      </c>
      <c r="J784" s="413"/>
      <c r="K784" s="419"/>
      <c r="L784" s="417" t="s">
        <v>34</v>
      </c>
      <c r="M784" s="418"/>
      <c r="N784" s="419"/>
      <c r="O784" s="417" t="s">
        <v>34</v>
      </c>
      <c r="P784" s="418"/>
      <c r="Q784" s="419">
        <f t="shared" si="11"/>
        <v>72</v>
      </c>
      <c r="R784" s="417" t="s">
        <v>34</v>
      </c>
      <c r="S784" s="418"/>
    </row>
    <row r="785" spans="2:19" s="420" customFormat="1" ht="13.5" hidden="1" outlineLevel="3">
      <c r="B785" s="412"/>
      <c r="C785" s="413"/>
      <c r="D785" s="404" t="s">
        <v>223</v>
      </c>
      <c r="E785" s="462" t="s">
        <v>34</v>
      </c>
      <c r="F785" s="480" t="s">
        <v>3413</v>
      </c>
      <c r="G785" s="413"/>
      <c r="H785" s="416">
        <v>4.5</v>
      </c>
      <c r="I785" s="417" t="s">
        <v>34</v>
      </c>
      <c r="J785" s="413"/>
      <c r="K785" s="419"/>
      <c r="L785" s="417" t="s">
        <v>34</v>
      </c>
      <c r="M785" s="418"/>
      <c r="N785" s="419"/>
      <c r="O785" s="417" t="s">
        <v>34</v>
      </c>
      <c r="P785" s="418"/>
      <c r="Q785" s="419">
        <f t="shared" si="11"/>
        <v>4.5</v>
      </c>
      <c r="R785" s="417" t="s">
        <v>34</v>
      </c>
      <c r="S785" s="418"/>
    </row>
    <row r="786" spans="2:19" s="445" customFormat="1" ht="13.5" hidden="1" outlineLevel="3">
      <c r="B786" s="444"/>
      <c r="C786" s="446"/>
      <c r="D786" s="404" t="s">
        <v>223</v>
      </c>
      <c r="E786" s="463" t="s">
        <v>1142</v>
      </c>
      <c r="F786" s="564" t="s">
        <v>238</v>
      </c>
      <c r="G786" s="446"/>
      <c r="H786" s="449">
        <v>76.5</v>
      </c>
      <c r="I786" s="450" t="s">
        <v>34</v>
      </c>
      <c r="J786" s="446"/>
      <c r="K786" s="452"/>
      <c r="L786" s="450" t="s">
        <v>34</v>
      </c>
      <c r="M786" s="451"/>
      <c r="N786" s="452"/>
      <c r="O786" s="450" t="s">
        <v>34</v>
      </c>
      <c r="P786" s="451"/>
      <c r="Q786" s="452">
        <f t="shared" si="11"/>
        <v>76.5</v>
      </c>
      <c r="R786" s="450" t="s">
        <v>34</v>
      </c>
      <c r="S786" s="451"/>
    </row>
    <row r="787" spans="2:19" s="320" customFormat="1" ht="22.5" customHeight="1" hidden="1" outlineLevel="2" collapsed="1">
      <c r="B787" s="321"/>
      <c r="C787" s="394" t="s">
        <v>1114</v>
      </c>
      <c r="D787" s="394" t="s">
        <v>218</v>
      </c>
      <c r="E787" s="461" t="s">
        <v>1129</v>
      </c>
      <c r="F787" s="479" t="s">
        <v>1130</v>
      </c>
      <c r="G787" s="397" t="s">
        <v>265</v>
      </c>
      <c r="H787" s="398">
        <v>318.848</v>
      </c>
      <c r="I787" s="399">
        <v>20.9</v>
      </c>
      <c r="J787" s="613">
        <f>ROUND(I787*H787,2)</f>
        <v>6663.92</v>
      </c>
      <c r="K787" s="401"/>
      <c r="L787" s="399">
        <v>20.9</v>
      </c>
      <c r="M787" s="400">
        <f>ROUND(L787*K787,2)</f>
        <v>0</v>
      </c>
      <c r="N787" s="401"/>
      <c r="O787" s="399">
        <v>20.9</v>
      </c>
      <c r="P787" s="400">
        <f>ROUND(O787*N787,2)</f>
        <v>0</v>
      </c>
      <c r="Q787" s="401">
        <f t="shared" si="11"/>
        <v>318.848</v>
      </c>
      <c r="R787" s="399">
        <v>20.9</v>
      </c>
      <c r="S787" s="400">
        <f>ROUND(R787*Q787,2)</f>
        <v>6663.92</v>
      </c>
    </row>
    <row r="788" spans="2:19" s="420" customFormat="1" ht="13.5" hidden="1" outlineLevel="3">
      <c r="B788" s="412"/>
      <c r="C788" s="413"/>
      <c r="D788" s="404" t="s">
        <v>223</v>
      </c>
      <c r="E788" s="462" t="s">
        <v>34</v>
      </c>
      <c r="F788" s="480" t="s">
        <v>3414</v>
      </c>
      <c r="G788" s="413"/>
      <c r="H788" s="416">
        <v>318.848</v>
      </c>
      <c r="I788" s="417" t="s">
        <v>34</v>
      </c>
      <c r="J788" s="413"/>
      <c r="K788" s="419"/>
      <c r="L788" s="417" t="s">
        <v>34</v>
      </c>
      <c r="M788" s="418"/>
      <c r="N788" s="419"/>
      <c r="O788" s="417" t="s">
        <v>34</v>
      </c>
      <c r="P788" s="418"/>
      <c r="Q788" s="419">
        <f t="shared" si="11"/>
        <v>318.848</v>
      </c>
      <c r="R788" s="417" t="s">
        <v>34</v>
      </c>
      <c r="S788" s="418"/>
    </row>
    <row r="789" spans="2:19" s="320" customFormat="1" ht="22.5" customHeight="1" hidden="1" outlineLevel="2" collapsed="1">
      <c r="B789" s="321"/>
      <c r="C789" s="453" t="s">
        <v>1116</v>
      </c>
      <c r="D789" s="453" t="s">
        <v>316</v>
      </c>
      <c r="E789" s="472" t="s">
        <v>3415</v>
      </c>
      <c r="F789" s="570" t="s">
        <v>3416</v>
      </c>
      <c r="G789" s="456" t="s">
        <v>265</v>
      </c>
      <c r="H789" s="457">
        <v>366.675</v>
      </c>
      <c r="I789" s="458">
        <v>27.9</v>
      </c>
      <c r="J789" s="615">
        <f>ROUND(I789*H789,2)</f>
        <v>10230.23</v>
      </c>
      <c r="K789" s="460"/>
      <c r="L789" s="458">
        <v>27.9</v>
      </c>
      <c r="M789" s="459">
        <f>ROUND(L789*K789,2)</f>
        <v>0</v>
      </c>
      <c r="N789" s="460"/>
      <c r="O789" s="458">
        <v>27.9</v>
      </c>
      <c r="P789" s="459">
        <f>ROUND(O789*N789,2)</f>
        <v>0</v>
      </c>
      <c r="Q789" s="460">
        <f t="shared" si="11"/>
        <v>366.675</v>
      </c>
      <c r="R789" s="458">
        <v>27.9</v>
      </c>
      <c r="S789" s="459">
        <f>ROUND(R789*Q789,2)</f>
        <v>10230.23</v>
      </c>
    </row>
    <row r="790" spans="2:19" s="420" customFormat="1" ht="13.5" hidden="1" outlineLevel="3">
      <c r="B790" s="412"/>
      <c r="C790" s="413"/>
      <c r="D790" s="404" t="s">
        <v>223</v>
      </c>
      <c r="E790" s="413"/>
      <c r="F790" s="480" t="s">
        <v>3417</v>
      </c>
      <c r="G790" s="413"/>
      <c r="H790" s="416">
        <v>366.675</v>
      </c>
      <c r="I790" s="417" t="s">
        <v>34</v>
      </c>
      <c r="J790" s="413"/>
      <c r="K790" s="419"/>
      <c r="L790" s="417" t="s">
        <v>34</v>
      </c>
      <c r="M790" s="418"/>
      <c r="N790" s="419"/>
      <c r="O790" s="417" t="s">
        <v>34</v>
      </c>
      <c r="P790" s="418"/>
      <c r="Q790" s="419">
        <f t="shared" si="11"/>
        <v>366.675</v>
      </c>
      <c r="R790" s="417" t="s">
        <v>34</v>
      </c>
      <c r="S790" s="418"/>
    </row>
    <row r="791" spans="2:19" s="521" customFormat="1" ht="22.5" customHeight="1" hidden="1" outlineLevel="2" collapsed="1">
      <c r="B791" s="520"/>
      <c r="C791" s="466" t="s">
        <v>1118</v>
      </c>
      <c r="D791" s="466" t="s">
        <v>218</v>
      </c>
      <c r="E791" s="467" t="s">
        <v>2721</v>
      </c>
      <c r="F791" s="574" t="s">
        <v>2722</v>
      </c>
      <c r="G791" s="469" t="s">
        <v>221</v>
      </c>
      <c r="H791" s="470">
        <v>67.705</v>
      </c>
      <c r="I791" s="399">
        <v>668.7</v>
      </c>
      <c r="J791" s="614">
        <f>ROUND(I791*H791,2)</f>
        <v>45274.33</v>
      </c>
      <c r="K791" s="474"/>
      <c r="L791" s="399">
        <v>668.7</v>
      </c>
      <c r="M791" s="471">
        <f>ROUND(L791*K791,2)</f>
        <v>0</v>
      </c>
      <c r="N791" s="474"/>
      <c r="O791" s="399">
        <v>668.7</v>
      </c>
      <c r="P791" s="471">
        <f>ROUND(O791*N791,2)</f>
        <v>0</v>
      </c>
      <c r="Q791" s="474">
        <f t="shared" si="11"/>
        <v>67.705</v>
      </c>
      <c r="R791" s="399">
        <v>668.7</v>
      </c>
      <c r="S791" s="471">
        <f>ROUND(R791*Q791,2)</f>
        <v>45274.33</v>
      </c>
    </row>
    <row r="792" spans="2:19" s="524" customFormat="1" ht="13.5" hidden="1" outlineLevel="3">
      <c r="B792" s="522"/>
      <c r="C792" s="495"/>
      <c r="D792" s="496" t="s">
        <v>223</v>
      </c>
      <c r="E792" s="499" t="s">
        <v>34</v>
      </c>
      <c r="F792" s="578" t="s">
        <v>3418</v>
      </c>
      <c r="G792" s="495"/>
      <c r="H792" s="499" t="s">
        <v>34</v>
      </c>
      <c r="I792" s="408" t="s">
        <v>34</v>
      </c>
      <c r="J792" s="495"/>
      <c r="K792" s="636"/>
      <c r="L792" s="408"/>
      <c r="M792" s="500"/>
      <c r="N792" s="501"/>
      <c r="O792" s="408" t="s">
        <v>34</v>
      </c>
      <c r="P792" s="500"/>
      <c r="Q792" s="501" t="e">
        <f t="shared" si="11"/>
        <v>#VALUE!</v>
      </c>
      <c r="R792" s="408" t="s">
        <v>34</v>
      </c>
      <c r="S792" s="500"/>
    </row>
    <row r="793" spans="2:19" s="527" customFormat="1" ht="13.5" hidden="1" outlineLevel="3">
      <c r="B793" s="525"/>
      <c r="C793" s="502"/>
      <c r="D793" s="496" t="s">
        <v>223</v>
      </c>
      <c r="E793" s="526" t="s">
        <v>34</v>
      </c>
      <c r="F793" s="576" t="s">
        <v>3323</v>
      </c>
      <c r="G793" s="502"/>
      <c r="H793" s="505">
        <v>17.267</v>
      </c>
      <c r="I793" s="417" t="s">
        <v>34</v>
      </c>
      <c r="J793" s="502"/>
      <c r="K793" s="637"/>
      <c r="L793" s="417"/>
      <c r="M793" s="506"/>
      <c r="N793" s="507"/>
      <c r="O793" s="417" t="s">
        <v>34</v>
      </c>
      <c r="P793" s="506"/>
      <c r="Q793" s="507">
        <f t="shared" si="11"/>
        <v>17.267</v>
      </c>
      <c r="R793" s="417" t="s">
        <v>34</v>
      </c>
      <c r="S793" s="506"/>
    </row>
    <row r="794" spans="2:19" s="527" customFormat="1" ht="13.5" hidden="1" outlineLevel="3">
      <c r="B794" s="525"/>
      <c r="C794" s="502"/>
      <c r="D794" s="496" t="s">
        <v>223</v>
      </c>
      <c r="E794" s="526" t="s">
        <v>34</v>
      </c>
      <c r="F794" s="576" t="s">
        <v>3419</v>
      </c>
      <c r="G794" s="502"/>
      <c r="H794" s="505">
        <v>-0.834</v>
      </c>
      <c r="I794" s="417" t="s">
        <v>34</v>
      </c>
      <c r="J794" s="502"/>
      <c r="K794" s="507"/>
      <c r="L794" s="417"/>
      <c r="M794" s="638"/>
      <c r="N794" s="507"/>
      <c r="O794" s="417" t="s">
        <v>34</v>
      </c>
      <c r="P794" s="506"/>
      <c r="Q794" s="507">
        <f t="shared" si="11"/>
        <v>-0.834</v>
      </c>
      <c r="R794" s="417" t="s">
        <v>34</v>
      </c>
      <c r="S794" s="506"/>
    </row>
    <row r="795" spans="2:19" s="527" customFormat="1" ht="13.5" hidden="1" outlineLevel="3">
      <c r="B795" s="525"/>
      <c r="C795" s="502"/>
      <c r="D795" s="496" t="s">
        <v>223</v>
      </c>
      <c r="E795" s="526" t="s">
        <v>34</v>
      </c>
      <c r="F795" s="576" t="s">
        <v>2725</v>
      </c>
      <c r="G795" s="502"/>
      <c r="H795" s="505">
        <v>-5.04</v>
      </c>
      <c r="I795" s="417" t="s">
        <v>34</v>
      </c>
      <c r="J795" s="502"/>
      <c r="K795" s="507"/>
      <c r="L795" s="417" t="s">
        <v>34</v>
      </c>
      <c r="M795" s="506"/>
      <c r="N795" s="507"/>
      <c r="O795" s="417" t="s">
        <v>34</v>
      </c>
      <c r="P795" s="506"/>
      <c r="Q795" s="507">
        <f t="shared" si="11"/>
        <v>-5.04</v>
      </c>
      <c r="R795" s="417" t="s">
        <v>34</v>
      </c>
      <c r="S795" s="506"/>
    </row>
    <row r="796" spans="2:19" s="527" customFormat="1" ht="13.5" hidden="1" outlineLevel="3">
      <c r="B796" s="525"/>
      <c r="C796" s="502"/>
      <c r="D796" s="496" t="s">
        <v>223</v>
      </c>
      <c r="E796" s="526" t="s">
        <v>34</v>
      </c>
      <c r="F796" s="576" t="s">
        <v>3420</v>
      </c>
      <c r="G796" s="502"/>
      <c r="H796" s="505">
        <v>5.292</v>
      </c>
      <c r="I796" s="417" t="s">
        <v>34</v>
      </c>
      <c r="J796" s="502"/>
      <c r="K796" s="507"/>
      <c r="L796" s="417" t="s">
        <v>34</v>
      </c>
      <c r="M796" s="506"/>
      <c r="N796" s="507"/>
      <c r="O796" s="417" t="s">
        <v>34</v>
      </c>
      <c r="P796" s="506"/>
      <c r="Q796" s="507">
        <f t="shared" si="11"/>
        <v>5.292</v>
      </c>
      <c r="R796" s="417" t="s">
        <v>34</v>
      </c>
      <c r="S796" s="506"/>
    </row>
    <row r="797" spans="2:19" s="524" customFormat="1" ht="13.5" hidden="1" outlineLevel="3">
      <c r="B797" s="522"/>
      <c r="C797" s="495"/>
      <c r="D797" s="496" t="s">
        <v>223</v>
      </c>
      <c r="E797" s="499" t="s">
        <v>34</v>
      </c>
      <c r="F797" s="578" t="s">
        <v>3421</v>
      </c>
      <c r="G797" s="495"/>
      <c r="H797" s="499" t="s">
        <v>34</v>
      </c>
      <c r="I797" s="408" t="s">
        <v>34</v>
      </c>
      <c r="J797" s="495"/>
      <c r="K797" s="501"/>
      <c r="L797" s="408" t="s">
        <v>34</v>
      </c>
      <c r="M797" s="500"/>
      <c r="N797" s="501"/>
      <c r="O797" s="408" t="s">
        <v>34</v>
      </c>
      <c r="P797" s="500"/>
      <c r="Q797" s="501" t="e">
        <f t="shared" si="11"/>
        <v>#VALUE!</v>
      </c>
      <c r="R797" s="408" t="s">
        <v>34</v>
      </c>
      <c r="S797" s="500"/>
    </row>
    <row r="798" spans="2:19" s="527" customFormat="1" ht="13.5" hidden="1" outlineLevel="3">
      <c r="B798" s="525"/>
      <c r="C798" s="502"/>
      <c r="D798" s="496" t="s">
        <v>223</v>
      </c>
      <c r="E798" s="526" t="s">
        <v>34</v>
      </c>
      <c r="F798" s="576" t="s">
        <v>3422</v>
      </c>
      <c r="G798" s="502"/>
      <c r="H798" s="505">
        <v>51.02</v>
      </c>
      <c r="I798" s="417" t="s">
        <v>34</v>
      </c>
      <c r="J798" s="502"/>
      <c r="K798" s="507"/>
      <c r="L798" s="417" t="s">
        <v>34</v>
      </c>
      <c r="M798" s="506"/>
      <c r="N798" s="507"/>
      <c r="O798" s="417" t="s">
        <v>34</v>
      </c>
      <c r="P798" s="506"/>
      <c r="Q798" s="507">
        <f t="shared" si="11"/>
        <v>51.02</v>
      </c>
      <c r="R798" s="417" t="s">
        <v>34</v>
      </c>
      <c r="S798" s="506"/>
    </row>
    <row r="799" spans="2:19" s="530" customFormat="1" ht="13.5" hidden="1" outlineLevel="3">
      <c r="B799" s="528"/>
      <c r="C799" s="514"/>
      <c r="D799" s="496" t="s">
        <v>223</v>
      </c>
      <c r="E799" s="529" t="s">
        <v>2726</v>
      </c>
      <c r="F799" s="587" t="s">
        <v>227</v>
      </c>
      <c r="G799" s="514"/>
      <c r="H799" s="517">
        <v>67.705</v>
      </c>
      <c r="I799" s="426" t="s">
        <v>34</v>
      </c>
      <c r="J799" s="514"/>
      <c r="K799" s="519"/>
      <c r="L799" s="426" t="s">
        <v>34</v>
      </c>
      <c r="M799" s="518"/>
      <c r="N799" s="519"/>
      <c r="O799" s="426" t="s">
        <v>34</v>
      </c>
      <c r="P799" s="518"/>
      <c r="Q799" s="519">
        <f t="shared" si="11"/>
        <v>67.705</v>
      </c>
      <c r="R799" s="426" t="s">
        <v>34</v>
      </c>
      <c r="S799" s="518"/>
    </row>
    <row r="800" spans="2:19" s="320" customFormat="1" ht="22.5" customHeight="1" hidden="1" outlineLevel="2" collapsed="1">
      <c r="B800" s="321"/>
      <c r="C800" s="394" t="s">
        <v>1119</v>
      </c>
      <c r="D800" s="394" t="s">
        <v>218</v>
      </c>
      <c r="E800" s="461" t="s">
        <v>1161</v>
      </c>
      <c r="F800" s="479" t="s">
        <v>1162</v>
      </c>
      <c r="G800" s="397" t="s">
        <v>366</v>
      </c>
      <c r="H800" s="398">
        <v>22</v>
      </c>
      <c r="I800" s="399">
        <v>1393.2</v>
      </c>
      <c r="J800" s="613">
        <f>ROUND(I800*H800,2)</f>
        <v>30650.4</v>
      </c>
      <c r="K800" s="401"/>
      <c r="L800" s="399">
        <v>1393.2</v>
      </c>
      <c r="M800" s="400">
        <f>ROUND(L800*K800,2)</f>
        <v>0</v>
      </c>
      <c r="N800" s="401"/>
      <c r="O800" s="399">
        <v>1393.2</v>
      </c>
      <c r="P800" s="400">
        <f>ROUND(O800*N800,2)</f>
        <v>0</v>
      </c>
      <c r="Q800" s="401">
        <f t="shared" si="11"/>
        <v>22</v>
      </c>
      <c r="R800" s="399">
        <v>1393.2</v>
      </c>
      <c r="S800" s="400">
        <f>ROUND(R800*Q800,2)</f>
        <v>30650.4</v>
      </c>
    </row>
    <row r="801" spans="2:19" s="420" customFormat="1" ht="13.5" hidden="1" outlineLevel="3">
      <c r="B801" s="412"/>
      <c r="C801" s="413"/>
      <c r="D801" s="404" t="s">
        <v>223</v>
      </c>
      <c r="E801" s="462" t="s">
        <v>34</v>
      </c>
      <c r="F801" s="480" t="s">
        <v>3423</v>
      </c>
      <c r="G801" s="413"/>
      <c r="H801" s="416">
        <v>44</v>
      </c>
      <c r="I801" s="417" t="s">
        <v>34</v>
      </c>
      <c r="J801" s="413"/>
      <c r="K801" s="419"/>
      <c r="L801" s="417" t="s">
        <v>34</v>
      </c>
      <c r="M801" s="418"/>
      <c r="N801" s="419"/>
      <c r="O801" s="417" t="s">
        <v>34</v>
      </c>
      <c r="P801" s="418"/>
      <c r="Q801" s="419">
        <f t="shared" si="11"/>
        <v>44</v>
      </c>
      <c r="R801" s="417" t="s">
        <v>34</v>
      </c>
      <c r="S801" s="418"/>
    </row>
    <row r="802" spans="2:19" s="445" customFormat="1" ht="13.5" hidden="1" outlineLevel="3">
      <c r="B802" s="444"/>
      <c r="C802" s="446"/>
      <c r="D802" s="404" t="s">
        <v>223</v>
      </c>
      <c r="E802" s="463" t="s">
        <v>120</v>
      </c>
      <c r="F802" s="564" t="s">
        <v>238</v>
      </c>
      <c r="G802" s="446"/>
      <c r="H802" s="449">
        <v>44</v>
      </c>
      <c r="I802" s="450" t="s">
        <v>34</v>
      </c>
      <c r="J802" s="446"/>
      <c r="K802" s="452"/>
      <c r="L802" s="450" t="s">
        <v>34</v>
      </c>
      <c r="M802" s="451"/>
      <c r="N802" s="452"/>
      <c r="O802" s="450" t="s">
        <v>34</v>
      </c>
      <c r="P802" s="451"/>
      <c r="Q802" s="452">
        <f t="shared" si="11"/>
        <v>44</v>
      </c>
      <c r="R802" s="450" t="s">
        <v>34</v>
      </c>
      <c r="S802" s="451"/>
    </row>
    <row r="803" spans="2:19" s="420" customFormat="1" ht="13.5" hidden="1" outlineLevel="3">
      <c r="B803" s="412"/>
      <c r="C803" s="413"/>
      <c r="D803" s="404" t="s">
        <v>223</v>
      </c>
      <c r="E803" s="462" t="s">
        <v>34</v>
      </c>
      <c r="F803" s="480" t="s">
        <v>1164</v>
      </c>
      <c r="G803" s="413"/>
      <c r="H803" s="416">
        <v>22</v>
      </c>
      <c r="I803" s="417" t="s">
        <v>34</v>
      </c>
      <c r="J803" s="413"/>
      <c r="K803" s="419"/>
      <c r="L803" s="417" t="s">
        <v>34</v>
      </c>
      <c r="M803" s="418"/>
      <c r="N803" s="419"/>
      <c r="O803" s="417" t="s">
        <v>34</v>
      </c>
      <c r="P803" s="418"/>
      <c r="Q803" s="419">
        <f t="shared" si="11"/>
        <v>22</v>
      </c>
      <c r="R803" s="417" t="s">
        <v>34</v>
      </c>
      <c r="S803" s="418"/>
    </row>
    <row r="804" spans="2:19" s="320" customFormat="1" ht="22.5" customHeight="1" hidden="1" outlineLevel="2" collapsed="1">
      <c r="B804" s="321"/>
      <c r="C804" s="394" t="s">
        <v>1123</v>
      </c>
      <c r="D804" s="394" t="s">
        <v>218</v>
      </c>
      <c r="E804" s="461" t="s">
        <v>1166</v>
      </c>
      <c r="F804" s="479" t="s">
        <v>1167</v>
      </c>
      <c r="G804" s="397" t="s">
        <v>366</v>
      </c>
      <c r="H804" s="398">
        <v>22</v>
      </c>
      <c r="I804" s="399">
        <v>1462.9</v>
      </c>
      <c r="J804" s="613">
        <f>ROUND(I804*H804,2)</f>
        <v>32183.8</v>
      </c>
      <c r="K804" s="401"/>
      <c r="L804" s="399">
        <v>1462.9</v>
      </c>
      <c r="M804" s="400">
        <f>ROUND(L804*K804,2)</f>
        <v>0</v>
      </c>
      <c r="N804" s="401"/>
      <c r="O804" s="399">
        <v>1462.9</v>
      </c>
      <c r="P804" s="400">
        <f>ROUND(O804*N804,2)</f>
        <v>0</v>
      </c>
      <c r="Q804" s="401">
        <f t="shared" si="11"/>
        <v>22</v>
      </c>
      <c r="R804" s="399">
        <v>1462.9</v>
      </c>
      <c r="S804" s="400">
        <f>ROUND(R804*Q804,2)</f>
        <v>32183.8</v>
      </c>
    </row>
    <row r="805" spans="2:19" s="420" customFormat="1" ht="13.5" hidden="1" outlineLevel="3">
      <c r="B805" s="412"/>
      <c r="C805" s="413"/>
      <c r="D805" s="404" t="s">
        <v>223</v>
      </c>
      <c r="E805" s="462" t="s">
        <v>34</v>
      </c>
      <c r="F805" s="480" t="s">
        <v>1164</v>
      </c>
      <c r="G805" s="413"/>
      <c r="H805" s="416">
        <v>22</v>
      </c>
      <c r="I805" s="417" t="s">
        <v>34</v>
      </c>
      <c r="J805" s="413"/>
      <c r="K805" s="419"/>
      <c r="L805" s="417" t="s">
        <v>34</v>
      </c>
      <c r="M805" s="418"/>
      <c r="N805" s="419"/>
      <c r="O805" s="417" t="s">
        <v>34</v>
      </c>
      <c r="P805" s="418"/>
      <c r="Q805" s="419">
        <f t="shared" si="11"/>
        <v>22</v>
      </c>
      <c r="R805" s="417" t="s">
        <v>34</v>
      </c>
      <c r="S805" s="418"/>
    </row>
    <row r="806" spans="2:19" s="320" customFormat="1" ht="22.5" customHeight="1" hidden="1" outlineLevel="2" collapsed="1">
      <c r="B806" s="321"/>
      <c r="C806" s="394" t="s">
        <v>1128</v>
      </c>
      <c r="D806" s="394" t="s">
        <v>218</v>
      </c>
      <c r="E806" s="461" t="s">
        <v>1152</v>
      </c>
      <c r="F806" s="479" t="s">
        <v>1153</v>
      </c>
      <c r="G806" s="397" t="s">
        <v>366</v>
      </c>
      <c r="H806" s="398">
        <v>6</v>
      </c>
      <c r="I806" s="399">
        <v>529.4</v>
      </c>
      <c r="J806" s="613">
        <f>ROUND(I806*H806,2)</f>
        <v>3176.4</v>
      </c>
      <c r="K806" s="401"/>
      <c r="L806" s="399">
        <v>529.4</v>
      </c>
      <c r="M806" s="400">
        <f>ROUND(L806*K806,2)</f>
        <v>0</v>
      </c>
      <c r="N806" s="401"/>
      <c r="O806" s="399">
        <v>529.4</v>
      </c>
      <c r="P806" s="400">
        <f>ROUND(O806*N806,2)</f>
        <v>0</v>
      </c>
      <c r="Q806" s="401">
        <f t="shared" si="11"/>
        <v>6</v>
      </c>
      <c r="R806" s="399">
        <v>529.4</v>
      </c>
      <c r="S806" s="400">
        <f>ROUND(R806*Q806,2)</f>
        <v>3176.4</v>
      </c>
    </row>
    <row r="807" spans="2:19" s="411" customFormat="1" ht="13.5" hidden="1" outlineLevel="3">
      <c r="B807" s="402"/>
      <c r="C807" s="403"/>
      <c r="D807" s="404" t="s">
        <v>223</v>
      </c>
      <c r="E807" s="407" t="s">
        <v>34</v>
      </c>
      <c r="F807" s="481" t="s">
        <v>3424</v>
      </c>
      <c r="G807" s="403"/>
      <c r="H807" s="407" t="s">
        <v>34</v>
      </c>
      <c r="I807" s="408" t="s">
        <v>34</v>
      </c>
      <c r="J807" s="403"/>
      <c r="K807" s="410"/>
      <c r="L807" s="408" t="s">
        <v>34</v>
      </c>
      <c r="M807" s="409"/>
      <c r="N807" s="410"/>
      <c r="O807" s="408" t="s">
        <v>34</v>
      </c>
      <c r="P807" s="409"/>
      <c r="Q807" s="410" t="e">
        <f t="shared" si="11"/>
        <v>#VALUE!</v>
      </c>
      <c r="R807" s="408" t="s">
        <v>34</v>
      </c>
      <c r="S807" s="409"/>
    </row>
    <row r="808" spans="2:19" s="420" customFormat="1" ht="13.5" hidden="1" outlineLevel="3">
      <c r="B808" s="412"/>
      <c r="C808" s="413"/>
      <c r="D808" s="404" t="s">
        <v>223</v>
      </c>
      <c r="E808" s="462" t="s">
        <v>34</v>
      </c>
      <c r="F808" s="480" t="s">
        <v>3425</v>
      </c>
      <c r="G808" s="413"/>
      <c r="H808" s="416">
        <v>6</v>
      </c>
      <c r="I808" s="417" t="s">
        <v>34</v>
      </c>
      <c r="J808" s="413"/>
      <c r="K808" s="419"/>
      <c r="L808" s="417" t="s">
        <v>34</v>
      </c>
      <c r="M808" s="418"/>
      <c r="N808" s="419"/>
      <c r="O808" s="417" t="s">
        <v>34</v>
      </c>
      <c r="P808" s="418"/>
      <c r="Q808" s="419">
        <f t="shared" si="11"/>
        <v>6</v>
      </c>
      <c r="R808" s="417" t="s">
        <v>34</v>
      </c>
      <c r="S808" s="418"/>
    </row>
    <row r="809" spans="2:19" s="320" customFormat="1" ht="22.5" customHeight="1" hidden="1" outlineLevel="2" collapsed="1">
      <c r="B809" s="321"/>
      <c r="C809" s="453" t="s">
        <v>1132</v>
      </c>
      <c r="D809" s="453" t="s">
        <v>316</v>
      </c>
      <c r="E809" s="472" t="s">
        <v>1157</v>
      </c>
      <c r="F809" s="570" t="s">
        <v>1158</v>
      </c>
      <c r="G809" s="456" t="s">
        <v>1005</v>
      </c>
      <c r="H809" s="457">
        <v>6.12</v>
      </c>
      <c r="I809" s="458">
        <v>1057.5</v>
      </c>
      <c r="J809" s="615">
        <f>ROUND(I809*H809,2)</f>
        <v>6471.9</v>
      </c>
      <c r="K809" s="460"/>
      <c r="L809" s="458">
        <v>1057.5</v>
      </c>
      <c r="M809" s="459">
        <f>ROUND(L809*K809,2)</f>
        <v>0</v>
      </c>
      <c r="N809" s="460"/>
      <c r="O809" s="458">
        <v>1057.5</v>
      </c>
      <c r="P809" s="459">
        <f>ROUND(O809*N809,2)</f>
        <v>0</v>
      </c>
      <c r="Q809" s="460">
        <f t="shared" si="11"/>
        <v>6.12</v>
      </c>
      <c r="R809" s="458">
        <v>1057.5</v>
      </c>
      <c r="S809" s="459">
        <f>ROUND(R809*Q809,2)</f>
        <v>6471.9</v>
      </c>
    </row>
    <row r="810" spans="2:19" s="420" customFormat="1" ht="13.5" hidden="1" outlineLevel="3">
      <c r="B810" s="412"/>
      <c r="C810" s="413"/>
      <c r="D810" s="404" t="s">
        <v>223</v>
      </c>
      <c r="E810" s="413"/>
      <c r="F810" s="480" t="s">
        <v>3426</v>
      </c>
      <c r="G810" s="413"/>
      <c r="H810" s="416">
        <v>6.12</v>
      </c>
      <c r="I810" s="417" t="s">
        <v>34</v>
      </c>
      <c r="J810" s="413"/>
      <c r="K810" s="419"/>
      <c r="L810" s="417" t="s">
        <v>34</v>
      </c>
      <c r="M810" s="418"/>
      <c r="N810" s="419"/>
      <c r="O810" s="417" t="s">
        <v>34</v>
      </c>
      <c r="P810" s="418"/>
      <c r="Q810" s="419">
        <f t="shared" si="11"/>
        <v>6.12</v>
      </c>
      <c r="R810" s="417" t="s">
        <v>34</v>
      </c>
      <c r="S810" s="418"/>
    </row>
    <row r="811" spans="2:19" s="320" customFormat="1" ht="22.5" customHeight="1" hidden="1" outlineLevel="2" collapsed="1">
      <c r="B811" s="321"/>
      <c r="C811" s="394" t="s">
        <v>1136</v>
      </c>
      <c r="D811" s="394" t="s">
        <v>218</v>
      </c>
      <c r="E811" s="461" t="s">
        <v>1173</v>
      </c>
      <c r="F811" s="479" t="s">
        <v>1174</v>
      </c>
      <c r="G811" s="397" t="s">
        <v>366</v>
      </c>
      <c r="H811" s="398">
        <v>44</v>
      </c>
      <c r="I811" s="399">
        <v>348.3</v>
      </c>
      <c r="J811" s="613">
        <f>ROUND(I811*H811,2)</f>
        <v>15325.2</v>
      </c>
      <c r="K811" s="401"/>
      <c r="L811" s="399">
        <v>348.3</v>
      </c>
      <c r="M811" s="400">
        <f>ROUND(L811*K811,2)</f>
        <v>0</v>
      </c>
      <c r="N811" s="401"/>
      <c r="O811" s="399">
        <v>348.3</v>
      </c>
      <c r="P811" s="400">
        <f>ROUND(O811*N811,2)</f>
        <v>0</v>
      </c>
      <c r="Q811" s="401">
        <f t="shared" si="11"/>
        <v>44</v>
      </c>
      <c r="R811" s="399">
        <v>348.3</v>
      </c>
      <c r="S811" s="400">
        <f>ROUND(R811*Q811,2)</f>
        <v>15325.2</v>
      </c>
    </row>
    <row r="812" spans="2:19" s="420" customFormat="1" ht="13.5" hidden="1" outlineLevel="3">
      <c r="B812" s="412"/>
      <c r="C812" s="413"/>
      <c r="D812" s="404" t="s">
        <v>223</v>
      </c>
      <c r="E812" s="462" t="s">
        <v>34</v>
      </c>
      <c r="F812" s="480" t="s">
        <v>1175</v>
      </c>
      <c r="G812" s="413"/>
      <c r="H812" s="416">
        <v>44</v>
      </c>
      <c r="I812" s="417" t="s">
        <v>34</v>
      </c>
      <c r="J812" s="413"/>
      <c r="K812" s="419"/>
      <c r="L812" s="417" t="s">
        <v>34</v>
      </c>
      <c r="M812" s="418"/>
      <c r="N812" s="419"/>
      <c r="O812" s="417" t="s">
        <v>34</v>
      </c>
      <c r="P812" s="418"/>
      <c r="Q812" s="419">
        <f t="shared" si="11"/>
        <v>44</v>
      </c>
      <c r="R812" s="417" t="s">
        <v>34</v>
      </c>
      <c r="S812" s="418"/>
    </row>
    <row r="813" spans="2:19" s="320" customFormat="1" ht="22.5" customHeight="1" hidden="1" outlineLevel="2" collapsed="1">
      <c r="B813" s="321"/>
      <c r="C813" s="453" t="s">
        <v>1143</v>
      </c>
      <c r="D813" s="453" t="s">
        <v>316</v>
      </c>
      <c r="E813" s="472" t="s">
        <v>1177</v>
      </c>
      <c r="F813" s="570" t="s">
        <v>1178</v>
      </c>
      <c r="G813" s="456" t="s">
        <v>366</v>
      </c>
      <c r="H813" s="457">
        <v>32.548</v>
      </c>
      <c r="I813" s="458">
        <v>418</v>
      </c>
      <c r="J813" s="615">
        <f>ROUND(I813*H813,2)</f>
        <v>13605.06</v>
      </c>
      <c r="K813" s="460"/>
      <c r="L813" s="458">
        <v>418</v>
      </c>
      <c r="M813" s="459">
        <f>ROUND(L813*K813,2)</f>
        <v>0</v>
      </c>
      <c r="N813" s="460"/>
      <c r="O813" s="458">
        <v>418</v>
      </c>
      <c r="P813" s="459">
        <f>ROUND(O813*N813,2)</f>
        <v>0</v>
      </c>
      <c r="Q813" s="460">
        <f t="shared" si="11"/>
        <v>32.548</v>
      </c>
      <c r="R813" s="458">
        <v>418</v>
      </c>
      <c r="S813" s="459">
        <f>ROUND(R813*Q813,2)</f>
        <v>13605.06</v>
      </c>
    </row>
    <row r="814" spans="2:19" s="420" customFormat="1" ht="13.5" hidden="1" outlineLevel="3">
      <c r="B814" s="412"/>
      <c r="C814" s="413"/>
      <c r="D814" s="404" t="s">
        <v>223</v>
      </c>
      <c r="E814" s="462" t="s">
        <v>148</v>
      </c>
      <c r="F814" s="480" t="s">
        <v>3427</v>
      </c>
      <c r="G814" s="413"/>
      <c r="H814" s="416">
        <v>31.6</v>
      </c>
      <c r="I814" s="417" t="s">
        <v>34</v>
      </c>
      <c r="J814" s="413"/>
      <c r="K814" s="419"/>
      <c r="L814" s="417" t="s">
        <v>34</v>
      </c>
      <c r="M814" s="418"/>
      <c r="N814" s="419"/>
      <c r="O814" s="417" t="s">
        <v>34</v>
      </c>
      <c r="P814" s="418"/>
      <c r="Q814" s="419">
        <f t="shared" si="11"/>
        <v>31.6</v>
      </c>
      <c r="R814" s="417" t="s">
        <v>34</v>
      </c>
      <c r="S814" s="418"/>
    </row>
    <row r="815" spans="2:19" s="420" customFormat="1" ht="13.5" hidden="1" outlineLevel="3">
      <c r="B815" s="412"/>
      <c r="C815" s="413"/>
      <c r="D815" s="404" t="s">
        <v>223</v>
      </c>
      <c r="E815" s="462" t="s">
        <v>34</v>
      </c>
      <c r="F815" s="480" t="s">
        <v>1180</v>
      </c>
      <c r="G815" s="413"/>
      <c r="H815" s="416">
        <v>32.548</v>
      </c>
      <c r="I815" s="417" t="s">
        <v>34</v>
      </c>
      <c r="J815" s="413"/>
      <c r="K815" s="419"/>
      <c r="L815" s="417" t="s">
        <v>34</v>
      </c>
      <c r="M815" s="418"/>
      <c r="N815" s="419"/>
      <c r="O815" s="417" t="s">
        <v>34</v>
      </c>
      <c r="P815" s="418"/>
      <c r="Q815" s="419">
        <f t="shared" si="11"/>
        <v>32.548</v>
      </c>
      <c r="R815" s="417" t="s">
        <v>34</v>
      </c>
      <c r="S815" s="418"/>
    </row>
    <row r="816" spans="2:19" s="320" customFormat="1" ht="22.5" customHeight="1" hidden="1" outlineLevel="2" collapsed="1">
      <c r="B816" s="321"/>
      <c r="C816" s="453" t="s">
        <v>1151</v>
      </c>
      <c r="D816" s="453" t="s">
        <v>316</v>
      </c>
      <c r="E816" s="472" t="s">
        <v>1182</v>
      </c>
      <c r="F816" s="570" t="s">
        <v>1183</v>
      </c>
      <c r="G816" s="456" t="s">
        <v>366</v>
      </c>
      <c r="H816" s="457">
        <v>12.772</v>
      </c>
      <c r="I816" s="458">
        <v>445.8</v>
      </c>
      <c r="J816" s="615">
        <f>ROUND(I816*H816,2)</f>
        <v>5693.76</v>
      </c>
      <c r="K816" s="460"/>
      <c r="L816" s="458">
        <v>445.8</v>
      </c>
      <c r="M816" s="459">
        <f>ROUND(L816*K816,2)</f>
        <v>0</v>
      </c>
      <c r="N816" s="460"/>
      <c r="O816" s="458">
        <v>445.8</v>
      </c>
      <c r="P816" s="459">
        <f>ROUND(O816*N816,2)</f>
        <v>0</v>
      </c>
      <c r="Q816" s="460">
        <f t="shared" si="11"/>
        <v>12.772</v>
      </c>
      <c r="R816" s="458">
        <v>445.8</v>
      </c>
      <c r="S816" s="459">
        <f>ROUND(R816*Q816,2)</f>
        <v>5693.76</v>
      </c>
    </row>
    <row r="817" spans="2:19" s="420" customFormat="1" ht="13.5" hidden="1" outlineLevel="3">
      <c r="B817" s="412"/>
      <c r="C817" s="413"/>
      <c r="D817" s="404" t="s">
        <v>223</v>
      </c>
      <c r="E817" s="462" t="s">
        <v>146</v>
      </c>
      <c r="F817" s="480" t="s">
        <v>3428</v>
      </c>
      <c r="G817" s="413"/>
      <c r="H817" s="416">
        <v>12.4</v>
      </c>
      <c r="I817" s="417" t="s">
        <v>34</v>
      </c>
      <c r="J817" s="413"/>
      <c r="K817" s="419"/>
      <c r="L817" s="417" t="s">
        <v>34</v>
      </c>
      <c r="M817" s="418"/>
      <c r="N817" s="419"/>
      <c r="O817" s="417" t="s">
        <v>34</v>
      </c>
      <c r="P817" s="418"/>
      <c r="Q817" s="419">
        <f t="shared" si="11"/>
        <v>12.4</v>
      </c>
      <c r="R817" s="417" t="s">
        <v>34</v>
      </c>
      <c r="S817" s="418"/>
    </row>
    <row r="818" spans="2:19" s="420" customFormat="1" ht="13.5" hidden="1" outlineLevel="3">
      <c r="B818" s="412"/>
      <c r="C818" s="413"/>
      <c r="D818" s="404" t="s">
        <v>223</v>
      </c>
      <c r="E818" s="462" t="s">
        <v>34</v>
      </c>
      <c r="F818" s="480" t="s">
        <v>1184</v>
      </c>
      <c r="G818" s="413"/>
      <c r="H818" s="416">
        <v>12.772</v>
      </c>
      <c r="I818" s="417" t="s">
        <v>34</v>
      </c>
      <c r="J818" s="413"/>
      <c r="K818" s="419"/>
      <c r="L818" s="417" t="s">
        <v>34</v>
      </c>
      <c r="M818" s="418"/>
      <c r="N818" s="419"/>
      <c r="O818" s="417" t="s">
        <v>34</v>
      </c>
      <c r="P818" s="418"/>
      <c r="Q818" s="419">
        <f t="shared" si="11"/>
        <v>12.772</v>
      </c>
      <c r="R818" s="417" t="s">
        <v>34</v>
      </c>
      <c r="S818" s="418"/>
    </row>
    <row r="819" spans="2:19" s="320" customFormat="1" ht="22.5" customHeight="1" hidden="1" outlineLevel="2" collapsed="1">
      <c r="B819" s="321"/>
      <c r="C819" s="394" t="s">
        <v>1156</v>
      </c>
      <c r="D819" s="394" t="s">
        <v>218</v>
      </c>
      <c r="E819" s="461" t="s">
        <v>1186</v>
      </c>
      <c r="F819" s="479" t="s">
        <v>1187</v>
      </c>
      <c r="G819" s="397" t="s">
        <v>366</v>
      </c>
      <c r="H819" s="398">
        <v>44</v>
      </c>
      <c r="I819" s="399">
        <v>69.7</v>
      </c>
      <c r="J819" s="613">
        <f>ROUND(I819*H819,2)</f>
        <v>3066.8</v>
      </c>
      <c r="K819" s="401"/>
      <c r="L819" s="399">
        <v>69.7</v>
      </c>
      <c r="M819" s="400">
        <f>ROUND(L819*K819,2)</f>
        <v>0</v>
      </c>
      <c r="N819" s="401"/>
      <c r="O819" s="399">
        <v>69.7</v>
      </c>
      <c r="P819" s="400">
        <f>ROUND(O819*N819,2)</f>
        <v>0</v>
      </c>
      <c r="Q819" s="401">
        <f t="shared" si="11"/>
        <v>44</v>
      </c>
      <c r="R819" s="399">
        <v>69.7</v>
      </c>
      <c r="S819" s="400">
        <f>ROUND(R819*Q819,2)</f>
        <v>3066.8</v>
      </c>
    </row>
    <row r="820" spans="2:19" s="420" customFormat="1" ht="13.5" hidden="1" outlineLevel="3">
      <c r="B820" s="412"/>
      <c r="C820" s="413"/>
      <c r="D820" s="404" t="s">
        <v>223</v>
      </c>
      <c r="E820" s="462" t="s">
        <v>34</v>
      </c>
      <c r="F820" s="480" t="s">
        <v>1175</v>
      </c>
      <c r="G820" s="413"/>
      <c r="H820" s="416">
        <v>44</v>
      </c>
      <c r="I820" s="417" t="s">
        <v>34</v>
      </c>
      <c r="J820" s="413"/>
      <c r="K820" s="419"/>
      <c r="L820" s="417" t="s">
        <v>34</v>
      </c>
      <c r="M820" s="418"/>
      <c r="N820" s="419"/>
      <c r="O820" s="417" t="s">
        <v>34</v>
      </c>
      <c r="P820" s="418"/>
      <c r="Q820" s="419">
        <f t="shared" si="11"/>
        <v>44</v>
      </c>
      <c r="R820" s="417" t="s">
        <v>34</v>
      </c>
      <c r="S820" s="418"/>
    </row>
    <row r="821" spans="2:19" s="320" customFormat="1" ht="22.5" customHeight="1" hidden="1" outlineLevel="2" collapsed="1">
      <c r="B821" s="321"/>
      <c r="C821" s="394" t="s">
        <v>1160</v>
      </c>
      <c r="D821" s="394" t="s">
        <v>218</v>
      </c>
      <c r="E821" s="461" t="s">
        <v>1189</v>
      </c>
      <c r="F821" s="479" t="s">
        <v>1190</v>
      </c>
      <c r="G821" s="397" t="s">
        <v>265</v>
      </c>
      <c r="H821" s="398">
        <v>9.349</v>
      </c>
      <c r="I821" s="399">
        <v>62.7</v>
      </c>
      <c r="J821" s="613">
        <f>ROUND(I821*H821,2)</f>
        <v>586.18</v>
      </c>
      <c r="K821" s="401"/>
      <c r="L821" s="399">
        <v>62.7</v>
      </c>
      <c r="M821" s="400">
        <f>ROUND(L821*K821,2)</f>
        <v>0</v>
      </c>
      <c r="N821" s="401"/>
      <c r="O821" s="399">
        <v>62.7</v>
      </c>
      <c r="P821" s="400">
        <f>ROUND(O821*N821,2)</f>
        <v>0</v>
      </c>
      <c r="Q821" s="401">
        <f t="shared" si="11"/>
        <v>9.349</v>
      </c>
      <c r="R821" s="399">
        <v>62.7</v>
      </c>
      <c r="S821" s="400">
        <f>ROUND(R821*Q821,2)</f>
        <v>586.18</v>
      </c>
    </row>
    <row r="822" spans="2:19" s="420" customFormat="1" ht="13.5" hidden="1" outlineLevel="3">
      <c r="B822" s="412"/>
      <c r="C822" s="413"/>
      <c r="D822" s="404" t="s">
        <v>223</v>
      </c>
      <c r="E822" s="462" t="s">
        <v>34</v>
      </c>
      <c r="F822" s="480" t="s">
        <v>1191</v>
      </c>
      <c r="G822" s="413"/>
      <c r="H822" s="416">
        <v>9.349</v>
      </c>
      <c r="I822" s="417" t="s">
        <v>34</v>
      </c>
      <c r="J822" s="413"/>
      <c r="K822" s="419"/>
      <c r="L822" s="417" t="s">
        <v>34</v>
      </c>
      <c r="M822" s="418"/>
      <c r="N822" s="419"/>
      <c r="O822" s="417" t="s">
        <v>34</v>
      </c>
      <c r="P822" s="418"/>
      <c r="Q822" s="419">
        <f t="shared" si="11"/>
        <v>9.349</v>
      </c>
      <c r="R822" s="417" t="s">
        <v>34</v>
      </c>
      <c r="S822" s="418"/>
    </row>
    <row r="823" spans="2:19" s="320" customFormat="1" ht="22.5" customHeight="1" hidden="1" outlineLevel="2" collapsed="1">
      <c r="B823" s="321"/>
      <c r="C823" s="453" t="s">
        <v>1165</v>
      </c>
      <c r="D823" s="453" t="s">
        <v>316</v>
      </c>
      <c r="E823" s="472" t="s">
        <v>1193</v>
      </c>
      <c r="F823" s="570" t="s">
        <v>1194</v>
      </c>
      <c r="G823" s="456" t="s">
        <v>265</v>
      </c>
      <c r="H823" s="457">
        <v>10.284</v>
      </c>
      <c r="I823" s="458">
        <v>27.9</v>
      </c>
      <c r="J823" s="615">
        <f>ROUND(I823*H823,2)</f>
        <v>286.92</v>
      </c>
      <c r="K823" s="460"/>
      <c r="L823" s="458">
        <v>27.9</v>
      </c>
      <c r="M823" s="459">
        <f>ROUND(L823*K823,2)</f>
        <v>0</v>
      </c>
      <c r="N823" s="460"/>
      <c r="O823" s="458">
        <v>27.9</v>
      </c>
      <c r="P823" s="459">
        <f>ROUND(O823*N823,2)</f>
        <v>0</v>
      </c>
      <c r="Q823" s="460">
        <f t="shared" si="11"/>
        <v>10.284</v>
      </c>
      <c r="R823" s="458">
        <v>27.9</v>
      </c>
      <c r="S823" s="459">
        <f>ROUND(R823*Q823,2)</f>
        <v>286.92</v>
      </c>
    </row>
    <row r="824" spans="2:19" s="420" customFormat="1" ht="13.5" hidden="1" outlineLevel="3">
      <c r="B824" s="412"/>
      <c r="C824" s="413"/>
      <c r="D824" s="404" t="s">
        <v>223</v>
      </c>
      <c r="E824" s="462" t="s">
        <v>34</v>
      </c>
      <c r="F824" s="480" t="s">
        <v>1195</v>
      </c>
      <c r="G824" s="413"/>
      <c r="H824" s="416">
        <v>10.284</v>
      </c>
      <c r="I824" s="417" t="s">
        <v>34</v>
      </c>
      <c r="J824" s="413"/>
      <c r="K824" s="419"/>
      <c r="L824" s="417" t="s">
        <v>34</v>
      </c>
      <c r="M824" s="418"/>
      <c r="N824" s="419"/>
      <c r="O824" s="417" t="s">
        <v>34</v>
      </c>
      <c r="P824" s="418"/>
      <c r="Q824" s="419">
        <f aca="true" t="shared" si="12" ref="Q824:Q887">H824+K824+N824</f>
        <v>10.284</v>
      </c>
      <c r="R824" s="417" t="s">
        <v>34</v>
      </c>
      <c r="S824" s="418"/>
    </row>
    <row r="825" spans="2:19" s="320" customFormat="1" ht="22.5" customHeight="1" hidden="1" outlineLevel="2" collapsed="1">
      <c r="B825" s="321"/>
      <c r="C825" s="394" t="s">
        <v>1168</v>
      </c>
      <c r="D825" s="394" t="s">
        <v>218</v>
      </c>
      <c r="E825" s="461" t="s">
        <v>1197</v>
      </c>
      <c r="F825" s="479" t="s">
        <v>1198</v>
      </c>
      <c r="G825" s="397" t="s">
        <v>221</v>
      </c>
      <c r="H825" s="398">
        <v>1.382</v>
      </c>
      <c r="I825" s="399">
        <v>668.7</v>
      </c>
      <c r="J825" s="613">
        <f>ROUND(I825*H825,2)</f>
        <v>924.14</v>
      </c>
      <c r="K825" s="401"/>
      <c r="L825" s="399">
        <v>668.7</v>
      </c>
      <c r="M825" s="400">
        <f>ROUND(L825*K825,2)</f>
        <v>0</v>
      </c>
      <c r="N825" s="401"/>
      <c r="O825" s="399">
        <v>668.7</v>
      </c>
      <c r="P825" s="400">
        <f>ROUND(O825*N825,2)</f>
        <v>0</v>
      </c>
      <c r="Q825" s="401">
        <f t="shared" si="12"/>
        <v>1.382</v>
      </c>
      <c r="R825" s="399">
        <v>668.7</v>
      </c>
      <c r="S825" s="400">
        <f>ROUND(R825*Q825,2)</f>
        <v>924.14</v>
      </c>
    </row>
    <row r="826" spans="2:19" s="411" customFormat="1" ht="13.5" hidden="1" outlineLevel="3">
      <c r="B826" s="402"/>
      <c r="C826" s="403"/>
      <c r="D826" s="404" t="s">
        <v>223</v>
      </c>
      <c r="E826" s="407" t="s">
        <v>34</v>
      </c>
      <c r="F826" s="481" t="s">
        <v>1199</v>
      </c>
      <c r="G826" s="403"/>
      <c r="H826" s="407" t="s">
        <v>34</v>
      </c>
      <c r="I826" s="408" t="s">
        <v>34</v>
      </c>
      <c r="J826" s="403"/>
      <c r="K826" s="410"/>
      <c r="L826" s="408" t="s">
        <v>34</v>
      </c>
      <c r="M826" s="409"/>
      <c r="N826" s="410"/>
      <c r="O826" s="408" t="s">
        <v>34</v>
      </c>
      <c r="P826" s="409"/>
      <c r="Q826" s="410" t="e">
        <f t="shared" si="12"/>
        <v>#VALUE!</v>
      </c>
      <c r="R826" s="408" t="s">
        <v>34</v>
      </c>
      <c r="S826" s="409"/>
    </row>
    <row r="827" spans="2:19" s="420" customFormat="1" ht="13.5" hidden="1" outlineLevel="3">
      <c r="B827" s="412"/>
      <c r="C827" s="413"/>
      <c r="D827" s="404" t="s">
        <v>223</v>
      </c>
      <c r="E827" s="462" t="s">
        <v>34</v>
      </c>
      <c r="F827" s="480" t="s">
        <v>1200</v>
      </c>
      <c r="G827" s="413"/>
      <c r="H827" s="416">
        <v>1.382</v>
      </c>
      <c r="I827" s="417" t="s">
        <v>34</v>
      </c>
      <c r="J827" s="413"/>
      <c r="K827" s="419"/>
      <c r="L827" s="417" t="s">
        <v>34</v>
      </c>
      <c r="M827" s="418"/>
      <c r="N827" s="419"/>
      <c r="O827" s="417" t="s">
        <v>34</v>
      </c>
      <c r="P827" s="418"/>
      <c r="Q827" s="419">
        <f t="shared" si="12"/>
        <v>1.382</v>
      </c>
      <c r="R827" s="417" t="s">
        <v>34</v>
      </c>
      <c r="S827" s="418"/>
    </row>
    <row r="828" spans="2:19" s="320" customFormat="1" ht="22.5" customHeight="1" hidden="1" outlineLevel="2" collapsed="1">
      <c r="B828" s="321"/>
      <c r="C828" s="394" t="s">
        <v>1172</v>
      </c>
      <c r="D828" s="394" t="s">
        <v>218</v>
      </c>
      <c r="E828" s="461" t="s">
        <v>1202</v>
      </c>
      <c r="F828" s="479" t="s">
        <v>1203</v>
      </c>
      <c r="G828" s="397" t="s">
        <v>221</v>
      </c>
      <c r="H828" s="398">
        <v>1.54</v>
      </c>
      <c r="I828" s="399">
        <v>2619.2</v>
      </c>
      <c r="J828" s="613">
        <f>ROUND(I828*H828,2)</f>
        <v>4033.57</v>
      </c>
      <c r="K828" s="401"/>
      <c r="L828" s="399">
        <v>2619.2</v>
      </c>
      <c r="M828" s="400">
        <f>ROUND(L828*K828,2)</f>
        <v>0</v>
      </c>
      <c r="N828" s="401"/>
      <c r="O828" s="399">
        <v>2619.2</v>
      </c>
      <c r="P828" s="400">
        <f>ROUND(O828*N828,2)</f>
        <v>0</v>
      </c>
      <c r="Q828" s="401">
        <f t="shared" si="12"/>
        <v>1.54</v>
      </c>
      <c r="R828" s="399">
        <v>2619.2</v>
      </c>
      <c r="S828" s="400">
        <f>ROUND(R828*Q828,2)</f>
        <v>4033.57</v>
      </c>
    </row>
    <row r="829" spans="2:19" s="420" customFormat="1" ht="13.5" hidden="1" outlineLevel="3">
      <c r="B829" s="412"/>
      <c r="C829" s="413"/>
      <c r="D829" s="404" t="s">
        <v>223</v>
      </c>
      <c r="E829" s="462" t="s">
        <v>34</v>
      </c>
      <c r="F829" s="480" t="s">
        <v>3429</v>
      </c>
      <c r="G829" s="413"/>
      <c r="H829" s="416">
        <v>1.54</v>
      </c>
      <c r="I829" s="417" t="s">
        <v>34</v>
      </c>
      <c r="J829" s="413"/>
      <c r="K829" s="419"/>
      <c r="L829" s="417" t="s">
        <v>34</v>
      </c>
      <c r="M829" s="418"/>
      <c r="N829" s="419"/>
      <c r="O829" s="417" t="s">
        <v>34</v>
      </c>
      <c r="P829" s="418"/>
      <c r="Q829" s="419">
        <f t="shared" si="12"/>
        <v>1.54</v>
      </c>
      <c r="R829" s="417" t="s">
        <v>34</v>
      </c>
      <c r="S829" s="418"/>
    </row>
    <row r="830" spans="2:19" s="445" customFormat="1" ht="13.5" hidden="1" outlineLevel="3">
      <c r="B830" s="444"/>
      <c r="C830" s="446"/>
      <c r="D830" s="404" t="s">
        <v>223</v>
      </c>
      <c r="E830" s="463" t="s">
        <v>1205</v>
      </c>
      <c r="F830" s="564" t="s">
        <v>238</v>
      </c>
      <c r="G830" s="446"/>
      <c r="H830" s="449">
        <v>1.54</v>
      </c>
      <c r="I830" s="450" t="s">
        <v>34</v>
      </c>
      <c r="J830" s="446"/>
      <c r="K830" s="452"/>
      <c r="L830" s="450" t="s">
        <v>34</v>
      </c>
      <c r="M830" s="451"/>
      <c r="N830" s="452"/>
      <c r="O830" s="450" t="s">
        <v>34</v>
      </c>
      <c r="P830" s="451"/>
      <c r="Q830" s="452">
        <f t="shared" si="12"/>
        <v>1.54</v>
      </c>
      <c r="R830" s="450" t="s">
        <v>34</v>
      </c>
      <c r="S830" s="451"/>
    </row>
    <row r="831" spans="2:19" s="320" customFormat="1" ht="22.5" customHeight="1" hidden="1" outlineLevel="2" collapsed="1">
      <c r="B831" s="321"/>
      <c r="C831" s="394" t="s">
        <v>1176</v>
      </c>
      <c r="D831" s="394" t="s">
        <v>218</v>
      </c>
      <c r="E831" s="461" t="s">
        <v>3016</v>
      </c>
      <c r="F831" s="479" t="s">
        <v>3430</v>
      </c>
      <c r="G831" s="397" t="s">
        <v>221</v>
      </c>
      <c r="H831" s="398">
        <v>0.752</v>
      </c>
      <c r="I831" s="399">
        <v>1253.9</v>
      </c>
      <c r="J831" s="613">
        <f>ROUND(I831*H831,2)</f>
        <v>942.93</v>
      </c>
      <c r="K831" s="401"/>
      <c r="L831" s="399">
        <v>1253.9</v>
      </c>
      <c r="M831" s="400">
        <f>ROUND(L831*K831,2)</f>
        <v>0</v>
      </c>
      <c r="N831" s="401"/>
      <c r="O831" s="399">
        <v>1253.9</v>
      </c>
      <c r="P831" s="400">
        <f>ROUND(O831*N831,2)</f>
        <v>0</v>
      </c>
      <c r="Q831" s="401">
        <f t="shared" si="12"/>
        <v>0.752</v>
      </c>
      <c r="R831" s="399">
        <v>1253.9</v>
      </c>
      <c r="S831" s="400">
        <f>ROUND(R831*Q831,2)</f>
        <v>942.93</v>
      </c>
    </row>
    <row r="832" spans="2:19" s="420" customFormat="1" ht="13.5" hidden="1" outlineLevel="3">
      <c r="B832" s="412"/>
      <c r="C832" s="413"/>
      <c r="D832" s="404" t="s">
        <v>223</v>
      </c>
      <c r="E832" s="462" t="s">
        <v>34</v>
      </c>
      <c r="F832" s="480" t="s">
        <v>3431</v>
      </c>
      <c r="G832" s="413"/>
      <c r="H832" s="416">
        <v>0.752</v>
      </c>
      <c r="I832" s="417" t="s">
        <v>34</v>
      </c>
      <c r="J832" s="413"/>
      <c r="K832" s="419"/>
      <c r="L832" s="417" t="s">
        <v>34</v>
      </c>
      <c r="M832" s="418"/>
      <c r="N832" s="419"/>
      <c r="O832" s="417" t="s">
        <v>34</v>
      </c>
      <c r="P832" s="418"/>
      <c r="Q832" s="419">
        <f t="shared" si="12"/>
        <v>0.752</v>
      </c>
      <c r="R832" s="417" t="s">
        <v>34</v>
      </c>
      <c r="S832" s="418"/>
    </row>
    <row r="833" spans="2:19" s="320" customFormat="1" ht="22.5" customHeight="1" hidden="1" outlineLevel="2" collapsed="1">
      <c r="B833" s="321"/>
      <c r="C833" s="394" t="s">
        <v>1181</v>
      </c>
      <c r="D833" s="394" t="s">
        <v>218</v>
      </c>
      <c r="E833" s="461" t="s">
        <v>1207</v>
      </c>
      <c r="F833" s="479" t="s">
        <v>1208</v>
      </c>
      <c r="G833" s="397" t="s">
        <v>366</v>
      </c>
      <c r="H833" s="398">
        <v>44</v>
      </c>
      <c r="I833" s="399">
        <v>139.3</v>
      </c>
      <c r="J833" s="613">
        <f>ROUND(I833*H833,2)</f>
        <v>6129.2</v>
      </c>
      <c r="K833" s="401"/>
      <c r="L833" s="399">
        <v>139.3</v>
      </c>
      <c r="M833" s="400">
        <f>ROUND(L833*K833,2)</f>
        <v>0</v>
      </c>
      <c r="N833" s="401"/>
      <c r="O833" s="399">
        <v>139.3</v>
      </c>
      <c r="P833" s="400">
        <f>ROUND(O833*N833,2)</f>
        <v>0</v>
      </c>
      <c r="Q833" s="401">
        <f t="shared" si="12"/>
        <v>44</v>
      </c>
      <c r="R833" s="399">
        <v>139.3</v>
      </c>
      <c r="S833" s="400">
        <f>ROUND(R833*Q833,2)</f>
        <v>6129.2</v>
      </c>
    </row>
    <row r="834" spans="2:19" s="420" customFormat="1" ht="13.5" hidden="1" outlineLevel="3">
      <c r="B834" s="412"/>
      <c r="C834" s="413"/>
      <c r="D834" s="404" t="s">
        <v>223</v>
      </c>
      <c r="E834" s="462" t="s">
        <v>34</v>
      </c>
      <c r="F834" s="480" t="s">
        <v>120</v>
      </c>
      <c r="G834" s="413"/>
      <c r="H834" s="416">
        <v>44</v>
      </c>
      <c r="I834" s="417" t="s">
        <v>34</v>
      </c>
      <c r="J834" s="413"/>
      <c r="K834" s="419"/>
      <c r="L834" s="417" t="s">
        <v>34</v>
      </c>
      <c r="M834" s="418"/>
      <c r="N834" s="419"/>
      <c r="O834" s="417" t="s">
        <v>34</v>
      </c>
      <c r="P834" s="418"/>
      <c r="Q834" s="419">
        <f t="shared" si="12"/>
        <v>44</v>
      </c>
      <c r="R834" s="417" t="s">
        <v>34</v>
      </c>
      <c r="S834" s="418"/>
    </row>
    <row r="835" spans="2:19" s="320" customFormat="1" ht="31.5" customHeight="1" hidden="1" outlineLevel="2" collapsed="1">
      <c r="B835" s="321"/>
      <c r="C835" s="394" t="s">
        <v>1185</v>
      </c>
      <c r="D835" s="394" t="s">
        <v>218</v>
      </c>
      <c r="E835" s="461" t="s">
        <v>3432</v>
      </c>
      <c r="F835" s="479" t="s">
        <v>453</v>
      </c>
      <c r="G835" s="397" t="s">
        <v>221</v>
      </c>
      <c r="H835" s="398">
        <v>13440</v>
      </c>
      <c r="I835" s="399">
        <v>39</v>
      </c>
      <c r="J835" s="613">
        <f>ROUND(I835*H835,2)</f>
        <v>524160</v>
      </c>
      <c r="K835" s="401"/>
      <c r="L835" s="399">
        <v>39</v>
      </c>
      <c r="M835" s="400">
        <f>ROUND(L835*K835,2)</f>
        <v>0</v>
      </c>
      <c r="N835" s="401"/>
      <c r="O835" s="399">
        <v>39</v>
      </c>
      <c r="P835" s="400">
        <f>ROUND(O835*N835,2)</f>
        <v>0</v>
      </c>
      <c r="Q835" s="401">
        <f t="shared" si="12"/>
        <v>13440</v>
      </c>
      <c r="R835" s="399">
        <v>39</v>
      </c>
      <c r="S835" s="400">
        <f>ROUND(R835*Q835,2)</f>
        <v>524160</v>
      </c>
    </row>
    <row r="836" spans="2:19" s="411" customFormat="1" ht="13.5" hidden="1" outlineLevel="3">
      <c r="B836" s="402"/>
      <c r="C836" s="403"/>
      <c r="D836" s="404" t="s">
        <v>223</v>
      </c>
      <c r="E836" s="407" t="s">
        <v>34</v>
      </c>
      <c r="F836" s="481" t="s">
        <v>3433</v>
      </c>
      <c r="G836" s="403"/>
      <c r="H836" s="407" t="s">
        <v>34</v>
      </c>
      <c r="I836" s="408" t="s">
        <v>34</v>
      </c>
      <c r="J836" s="403"/>
      <c r="K836" s="410"/>
      <c r="L836" s="408" t="s">
        <v>34</v>
      </c>
      <c r="M836" s="409"/>
      <c r="N836" s="410"/>
      <c r="O836" s="408" t="s">
        <v>34</v>
      </c>
      <c r="P836" s="409"/>
      <c r="Q836" s="410" t="e">
        <f t="shared" si="12"/>
        <v>#VALUE!</v>
      </c>
      <c r="R836" s="408" t="s">
        <v>34</v>
      </c>
      <c r="S836" s="409"/>
    </row>
    <row r="837" spans="2:19" s="420" customFormat="1" ht="13.8" customHeight="1" hidden="1" outlineLevel="3">
      <c r="B837" s="412"/>
      <c r="C837" s="413"/>
      <c r="D837" s="404" t="s">
        <v>223</v>
      </c>
      <c r="E837" s="462" t="s">
        <v>34</v>
      </c>
      <c r="F837" s="480" t="s">
        <v>3434</v>
      </c>
      <c r="G837" s="413"/>
      <c r="H837" s="416">
        <v>13440</v>
      </c>
      <c r="I837" s="417" t="s">
        <v>34</v>
      </c>
      <c r="J837" s="413"/>
      <c r="K837" s="419"/>
      <c r="L837" s="417" t="s">
        <v>34</v>
      </c>
      <c r="M837" s="418"/>
      <c r="N837" s="419"/>
      <c r="O837" s="417" t="s">
        <v>34</v>
      </c>
      <c r="P837" s="418"/>
      <c r="Q837" s="419">
        <f t="shared" si="12"/>
        <v>13440</v>
      </c>
      <c r="R837" s="417" t="s">
        <v>34</v>
      </c>
      <c r="S837" s="418"/>
    </row>
    <row r="838" spans="2:19" s="390" customFormat="1" ht="29.85" customHeight="1" outlineLevel="1" collapsed="1">
      <c r="B838" s="384"/>
      <c r="C838" s="385"/>
      <c r="D838" s="386" t="s">
        <v>71</v>
      </c>
      <c r="E838" s="391" t="s">
        <v>83</v>
      </c>
      <c r="F838" s="391" t="s">
        <v>1236</v>
      </c>
      <c r="G838" s="385"/>
      <c r="H838" s="385"/>
      <c r="I838" s="388" t="s">
        <v>34</v>
      </c>
      <c r="J838" s="560">
        <f>SUM(J839:J989)</f>
        <v>2490144.1700000004</v>
      </c>
      <c r="K838" s="384"/>
      <c r="L838" s="388" t="s">
        <v>34</v>
      </c>
      <c r="M838" s="393">
        <f>SUM(M839:M989)</f>
        <v>0</v>
      </c>
      <c r="N838" s="384"/>
      <c r="O838" s="388" t="s">
        <v>34</v>
      </c>
      <c r="P838" s="393">
        <f>SUM(P839:P989)</f>
        <v>0</v>
      </c>
      <c r="Q838" s="384"/>
      <c r="R838" s="388" t="s">
        <v>34</v>
      </c>
      <c r="S838" s="393">
        <f>SUM(S839:S989)</f>
        <v>2490144.1700000004</v>
      </c>
    </row>
    <row r="839" spans="2:19" s="320" customFormat="1" ht="22.5" customHeight="1" hidden="1" outlineLevel="2" collapsed="1">
      <c r="B839" s="321"/>
      <c r="C839" s="394" t="s">
        <v>1188</v>
      </c>
      <c r="D839" s="394" t="s">
        <v>218</v>
      </c>
      <c r="E839" s="461" t="s">
        <v>3435</v>
      </c>
      <c r="F839" s="479" t="s">
        <v>3436</v>
      </c>
      <c r="G839" s="397" t="s">
        <v>221</v>
      </c>
      <c r="H839" s="398">
        <v>0.789</v>
      </c>
      <c r="I839" s="399">
        <v>3099.9</v>
      </c>
      <c r="J839" s="613">
        <f>ROUND(I839*H839,2)</f>
        <v>2445.82</v>
      </c>
      <c r="K839" s="401"/>
      <c r="L839" s="399">
        <v>3099.9</v>
      </c>
      <c r="M839" s="400">
        <f>ROUND(L839*K839,2)</f>
        <v>0</v>
      </c>
      <c r="N839" s="401"/>
      <c r="O839" s="399">
        <v>3099.9</v>
      </c>
      <c r="P839" s="400">
        <f>ROUND(O839*N839,2)</f>
        <v>0</v>
      </c>
      <c r="Q839" s="401">
        <f t="shared" si="12"/>
        <v>0.789</v>
      </c>
      <c r="R839" s="399">
        <v>3099.9</v>
      </c>
      <c r="S839" s="400">
        <f>ROUND(R839*Q839,2)</f>
        <v>2445.82</v>
      </c>
    </row>
    <row r="840" spans="2:19" s="411" customFormat="1" ht="13.5" hidden="1" outlineLevel="3">
      <c r="B840" s="402"/>
      <c r="C840" s="403"/>
      <c r="D840" s="404" t="s">
        <v>223</v>
      </c>
      <c r="E840" s="407" t="s">
        <v>34</v>
      </c>
      <c r="F840" s="481" t="s">
        <v>3437</v>
      </c>
      <c r="G840" s="403"/>
      <c r="H840" s="407" t="s">
        <v>34</v>
      </c>
      <c r="I840" s="408" t="s">
        <v>34</v>
      </c>
      <c r="J840" s="403"/>
      <c r="K840" s="410"/>
      <c r="L840" s="408" t="s">
        <v>34</v>
      </c>
      <c r="M840" s="409"/>
      <c r="N840" s="410"/>
      <c r="O840" s="408" t="s">
        <v>34</v>
      </c>
      <c r="P840" s="409"/>
      <c r="Q840" s="410" t="e">
        <f t="shared" si="12"/>
        <v>#VALUE!</v>
      </c>
      <c r="R840" s="408" t="s">
        <v>34</v>
      </c>
      <c r="S840" s="409"/>
    </row>
    <row r="841" spans="2:19" s="420" customFormat="1" ht="13.5" hidden="1" outlineLevel="3">
      <c r="B841" s="412"/>
      <c r="C841" s="413"/>
      <c r="D841" s="404" t="s">
        <v>223</v>
      </c>
      <c r="E841" s="462" t="s">
        <v>34</v>
      </c>
      <c r="F841" s="480" t="s">
        <v>3438</v>
      </c>
      <c r="G841" s="413"/>
      <c r="H841" s="416">
        <v>1.432</v>
      </c>
      <c r="I841" s="417" t="s">
        <v>34</v>
      </c>
      <c r="J841" s="413"/>
      <c r="K841" s="419"/>
      <c r="L841" s="417" t="s">
        <v>34</v>
      </c>
      <c r="M841" s="418"/>
      <c r="N841" s="419"/>
      <c r="O841" s="417" t="s">
        <v>34</v>
      </c>
      <c r="P841" s="418"/>
      <c r="Q841" s="419">
        <f t="shared" si="12"/>
        <v>1.432</v>
      </c>
      <c r="R841" s="417" t="s">
        <v>34</v>
      </c>
      <c r="S841" s="418"/>
    </row>
    <row r="842" spans="2:19" s="420" customFormat="1" ht="13.5" hidden="1" outlineLevel="3">
      <c r="B842" s="412"/>
      <c r="C842" s="413"/>
      <c r="D842" s="404" t="s">
        <v>223</v>
      </c>
      <c r="E842" s="462" t="s">
        <v>34</v>
      </c>
      <c r="F842" s="480" t="s">
        <v>3439</v>
      </c>
      <c r="G842" s="413"/>
      <c r="H842" s="416">
        <v>-0.643</v>
      </c>
      <c r="I842" s="417" t="s">
        <v>34</v>
      </c>
      <c r="J842" s="413"/>
      <c r="K842" s="419"/>
      <c r="L842" s="417" t="s">
        <v>34</v>
      </c>
      <c r="M842" s="418"/>
      <c r="N842" s="419"/>
      <c r="O842" s="417" t="s">
        <v>34</v>
      </c>
      <c r="P842" s="418"/>
      <c r="Q842" s="419">
        <f t="shared" si="12"/>
        <v>-0.643</v>
      </c>
      <c r="R842" s="417" t="s">
        <v>34</v>
      </c>
      <c r="S842" s="418"/>
    </row>
    <row r="843" spans="2:19" s="429" customFormat="1" ht="13.5" hidden="1" outlineLevel="3">
      <c r="B843" s="421"/>
      <c r="C843" s="422"/>
      <c r="D843" s="404" t="s">
        <v>223</v>
      </c>
      <c r="E843" s="464" t="s">
        <v>34</v>
      </c>
      <c r="F843" s="566" t="s">
        <v>227</v>
      </c>
      <c r="G843" s="422"/>
      <c r="H843" s="425">
        <v>0.789</v>
      </c>
      <c r="I843" s="426" t="s">
        <v>34</v>
      </c>
      <c r="J843" s="422"/>
      <c r="K843" s="428"/>
      <c r="L843" s="426" t="s">
        <v>34</v>
      </c>
      <c r="M843" s="427"/>
      <c r="N843" s="428"/>
      <c r="O843" s="426" t="s">
        <v>34</v>
      </c>
      <c r="P843" s="427"/>
      <c r="Q843" s="428">
        <f t="shared" si="12"/>
        <v>0.789</v>
      </c>
      <c r="R843" s="426" t="s">
        <v>34</v>
      </c>
      <c r="S843" s="427"/>
    </row>
    <row r="844" spans="2:19" s="320" customFormat="1" ht="22.5" customHeight="1" hidden="1" outlineLevel="2" collapsed="1">
      <c r="B844" s="321"/>
      <c r="C844" s="394" t="s">
        <v>1192</v>
      </c>
      <c r="D844" s="394" t="s">
        <v>218</v>
      </c>
      <c r="E844" s="461" t="s">
        <v>1366</v>
      </c>
      <c r="F844" s="479" t="s">
        <v>1367</v>
      </c>
      <c r="G844" s="397" t="s">
        <v>265</v>
      </c>
      <c r="H844" s="398">
        <v>3.096</v>
      </c>
      <c r="I844" s="399">
        <v>626.9</v>
      </c>
      <c r="J844" s="613">
        <f>ROUND(I844*H844,2)</f>
        <v>1940.88</v>
      </c>
      <c r="K844" s="401"/>
      <c r="L844" s="399">
        <v>626.9</v>
      </c>
      <c r="M844" s="400">
        <f>ROUND(L844*K844,2)</f>
        <v>0</v>
      </c>
      <c r="N844" s="401"/>
      <c r="O844" s="399">
        <v>626.9</v>
      </c>
      <c r="P844" s="400">
        <f>ROUND(O844*N844,2)</f>
        <v>0</v>
      </c>
      <c r="Q844" s="401">
        <f t="shared" si="12"/>
        <v>3.096</v>
      </c>
      <c r="R844" s="399">
        <v>626.9</v>
      </c>
      <c r="S844" s="400">
        <f>ROUND(R844*Q844,2)</f>
        <v>1940.88</v>
      </c>
    </row>
    <row r="845" spans="2:19" s="420" customFormat="1" ht="13.5" hidden="1" outlineLevel="3">
      <c r="B845" s="412"/>
      <c r="C845" s="413"/>
      <c r="D845" s="404" t="s">
        <v>223</v>
      </c>
      <c r="E845" s="462" t="s">
        <v>34</v>
      </c>
      <c r="F845" s="480" t="s">
        <v>3440</v>
      </c>
      <c r="G845" s="413"/>
      <c r="H845" s="416">
        <v>3.096</v>
      </c>
      <c r="I845" s="417" t="s">
        <v>34</v>
      </c>
      <c r="J845" s="413"/>
      <c r="K845" s="419"/>
      <c r="L845" s="417" t="s">
        <v>34</v>
      </c>
      <c r="M845" s="418"/>
      <c r="N845" s="419"/>
      <c r="O845" s="417" t="s">
        <v>34</v>
      </c>
      <c r="P845" s="418"/>
      <c r="Q845" s="419">
        <f t="shared" si="12"/>
        <v>3.096</v>
      </c>
      <c r="R845" s="417" t="s">
        <v>34</v>
      </c>
      <c r="S845" s="418"/>
    </row>
    <row r="846" spans="2:19" s="320" customFormat="1" ht="22.5" customHeight="1" hidden="1" outlineLevel="2">
      <c r="B846" s="321"/>
      <c r="C846" s="394" t="s">
        <v>1196</v>
      </c>
      <c r="D846" s="394" t="s">
        <v>218</v>
      </c>
      <c r="E846" s="461" t="s">
        <v>1373</v>
      </c>
      <c r="F846" s="479" t="s">
        <v>1374</v>
      </c>
      <c r="G846" s="397" t="s">
        <v>265</v>
      </c>
      <c r="H846" s="398">
        <v>3.096</v>
      </c>
      <c r="I846" s="399">
        <v>348.3</v>
      </c>
      <c r="J846" s="613">
        <f>ROUND(I846*H846,2)</f>
        <v>1078.34</v>
      </c>
      <c r="K846" s="401"/>
      <c r="L846" s="399">
        <v>348.3</v>
      </c>
      <c r="M846" s="400">
        <f>ROUND(L846*K846,2)</f>
        <v>0</v>
      </c>
      <c r="N846" s="401"/>
      <c r="O846" s="399">
        <v>348.3</v>
      </c>
      <c r="P846" s="400">
        <f>ROUND(O846*N846,2)</f>
        <v>0</v>
      </c>
      <c r="Q846" s="401">
        <f t="shared" si="12"/>
        <v>3.096</v>
      </c>
      <c r="R846" s="399">
        <v>348.3</v>
      </c>
      <c r="S846" s="400">
        <f>ROUND(R846*Q846,2)</f>
        <v>1078.34</v>
      </c>
    </row>
    <row r="847" spans="2:19" s="320" customFormat="1" ht="31.5" customHeight="1" hidden="1" outlineLevel="2" collapsed="1">
      <c r="B847" s="321"/>
      <c r="C847" s="394" t="s">
        <v>1201</v>
      </c>
      <c r="D847" s="394" t="s">
        <v>218</v>
      </c>
      <c r="E847" s="461" t="s">
        <v>1396</v>
      </c>
      <c r="F847" s="479" t="s">
        <v>1397</v>
      </c>
      <c r="G847" s="397" t="s">
        <v>221</v>
      </c>
      <c r="H847" s="398">
        <v>3.268</v>
      </c>
      <c r="I847" s="399">
        <v>1741.5</v>
      </c>
      <c r="J847" s="613">
        <f>ROUND(I847*H847,2)</f>
        <v>5691.22</v>
      </c>
      <c r="K847" s="401"/>
      <c r="L847" s="399">
        <v>1741.5</v>
      </c>
      <c r="M847" s="400">
        <f>ROUND(L847*K847,2)</f>
        <v>0</v>
      </c>
      <c r="N847" s="401"/>
      <c r="O847" s="399">
        <v>1741.5</v>
      </c>
      <c r="P847" s="400">
        <f>ROUND(O847*N847,2)</f>
        <v>0</v>
      </c>
      <c r="Q847" s="401">
        <f t="shared" si="12"/>
        <v>3.268</v>
      </c>
      <c r="R847" s="399">
        <v>1741.5</v>
      </c>
      <c r="S847" s="400">
        <f>ROUND(R847*Q847,2)</f>
        <v>5691.22</v>
      </c>
    </row>
    <row r="848" spans="2:19" s="411" customFormat="1" ht="13.5" hidden="1" outlineLevel="3">
      <c r="B848" s="402"/>
      <c r="C848" s="403"/>
      <c r="D848" s="404" t="s">
        <v>223</v>
      </c>
      <c r="E848" s="407" t="s">
        <v>34</v>
      </c>
      <c r="F848" s="481" t="s">
        <v>1398</v>
      </c>
      <c r="G848" s="403"/>
      <c r="H848" s="407" t="s">
        <v>34</v>
      </c>
      <c r="I848" s="408" t="s">
        <v>34</v>
      </c>
      <c r="J848" s="403"/>
      <c r="K848" s="410"/>
      <c r="L848" s="408" t="s">
        <v>34</v>
      </c>
      <c r="M848" s="409"/>
      <c r="N848" s="410"/>
      <c r="O848" s="408" t="s">
        <v>34</v>
      </c>
      <c r="P848" s="409"/>
      <c r="Q848" s="410" t="e">
        <f t="shared" si="12"/>
        <v>#VALUE!</v>
      </c>
      <c r="R848" s="408" t="s">
        <v>34</v>
      </c>
      <c r="S848" s="409"/>
    </row>
    <row r="849" spans="2:19" s="420" customFormat="1" ht="13.5" hidden="1" outlineLevel="3">
      <c r="B849" s="412"/>
      <c r="C849" s="413"/>
      <c r="D849" s="404" t="s">
        <v>223</v>
      </c>
      <c r="E849" s="462" t="s">
        <v>34</v>
      </c>
      <c r="F849" s="480" t="s">
        <v>3441</v>
      </c>
      <c r="G849" s="413"/>
      <c r="H849" s="416">
        <v>0.503</v>
      </c>
      <c r="I849" s="417" t="s">
        <v>34</v>
      </c>
      <c r="J849" s="413"/>
      <c r="K849" s="419"/>
      <c r="L849" s="417" t="s">
        <v>34</v>
      </c>
      <c r="M849" s="418"/>
      <c r="N849" s="419"/>
      <c r="O849" s="417" t="s">
        <v>34</v>
      </c>
      <c r="P849" s="418"/>
      <c r="Q849" s="419">
        <f t="shared" si="12"/>
        <v>0.503</v>
      </c>
      <c r="R849" s="417" t="s">
        <v>34</v>
      </c>
      <c r="S849" s="418"/>
    </row>
    <row r="850" spans="2:19" s="420" customFormat="1" ht="13.5" hidden="1" outlineLevel="3">
      <c r="B850" s="412"/>
      <c r="C850" s="413"/>
      <c r="D850" s="404" t="s">
        <v>223</v>
      </c>
      <c r="E850" s="462" t="s">
        <v>34</v>
      </c>
      <c r="F850" s="480" t="s">
        <v>3442</v>
      </c>
      <c r="G850" s="413"/>
      <c r="H850" s="416">
        <v>2.765</v>
      </c>
      <c r="I850" s="417" t="s">
        <v>34</v>
      </c>
      <c r="J850" s="413"/>
      <c r="K850" s="419"/>
      <c r="L850" s="417" t="s">
        <v>34</v>
      </c>
      <c r="M850" s="418"/>
      <c r="N850" s="419"/>
      <c r="O850" s="417" t="s">
        <v>34</v>
      </c>
      <c r="P850" s="418"/>
      <c r="Q850" s="419">
        <f t="shared" si="12"/>
        <v>2.765</v>
      </c>
      <c r="R850" s="417" t="s">
        <v>34</v>
      </c>
      <c r="S850" s="418"/>
    </row>
    <row r="851" spans="2:19" s="429" customFormat="1" ht="13.5" hidden="1" outlineLevel="3">
      <c r="B851" s="421"/>
      <c r="C851" s="422"/>
      <c r="D851" s="404" t="s">
        <v>223</v>
      </c>
      <c r="E851" s="464" t="s">
        <v>34</v>
      </c>
      <c r="F851" s="566" t="s">
        <v>227</v>
      </c>
      <c r="G851" s="422"/>
      <c r="H851" s="425">
        <v>3.268</v>
      </c>
      <c r="I851" s="426" t="s">
        <v>34</v>
      </c>
      <c r="J851" s="422"/>
      <c r="K851" s="428"/>
      <c r="L851" s="426" t="s">
        <v>34</v>
      </c>
      <c r="M851" s="427"/>
      <c r="N851" s="428"/>
      <c r="O851" s="426" t="s">
        <v>34</v>
      </c>
      <c r="P851" s="427"/>
      <c r="Q851" s="428">
        <f t="shared" si="12"/>
        <v>3.268</v>
      </c>
      <c r="R851" s="426" t="s">
        <v>34</v>
      </c>
      <c r="S851" s="427"/>
    </row>
    <row r="852" spans="2:19" s="320" customFormat="1" ht="22.5" customHeight="1" hidden="1" outlineLevel="2" collapsed="1">
      <c r="B852" s="321"/>
      <c r="C852" s="394" t="s">
        <v>1206</v>
      </c>
      <c r="D852" s="394" t="s">
        <v>218</v>
      </c>
      <c r="E852" s="461" t="s">
        <v>2739</v>
      </c>
      <c r="F852" s="479" t="s">
        <v>2740</v>
      </c>
      <c r="G852" s="397" t="s">
        <v>221</v>
      </c>
      <c r="H852" s="398">
        <v>32.263</v>
      </c>
      <c r="I852" s="399">
        <v>3099.9</v>
      </c>
      <c r="J852" s="613">
        <f>ROUND(I852*H852,2)</f>
        <v>100012.07</v>
      </c>
      <c r="K852" s="401"/>
      <c r="L852" s="399">
        <v>3099.9</v>
      </c>
      <c r="M852" s="400">
        <f>ROUND(L852*K852,2)</f>
        <v>0</v>
      </c>
      <c r="N852" s="401"/>
      <c r="O852" s="399">
        <v>3099.9</v>
      </c>
      <c r="P852" s="400">
        <f>ROUND(O852*N852,2)</f>
        <v>0</v>
      </c>
      <c r="Q852" s="401">
        <f t="shared" si="12"/>
        <v>32.263</v>
      </c>
      <c r="R852" s="399">
        <v>3099.9</v>
      </c>
      <c r="S852" s="400">
        <f>ROUND(R852*Q852,2)</f>
        <v>100012.07</v>
      </c>
    </row>
    <row r="853" spans="2:19" s="411" customFormat="1" ht="13.5" hidden="1" outlineLevel="3">
      <c r="B853" s="402"/>
      <c r="C853" s="403"/>
      <c r="D853" s="404" t="s">
        <v>223</v>
      </c>
      <c r="E853" s="407" t="s">
        <v>34</v>
      </c>
      <c r="F853" s="481" t="s">
        <v>3443</v>
      </c>
      <c r="G853" s="403"/>
      <c r="H853" s="407" t="s">
        <v>34</v>
      </c>
      <c r="I853" s="408" t="s">
        <v>34</v>
      </c>
      <c r="J853" s="403"/>
      <c r="K853" s="410"/>
      <c r="L853" s="408" t="s">
        <v>34</v>
      </c>
      <c r="M853" s="409"/>
      <c r="N853" s="410"/>
      <c r="O853" s="408" t="s">
        <v>34</v>
      </c>
      <c r="P853" s="409"/>
      <c r="Q853" s="410" t="e">
        <f t="shared" si="12"/>
        <v>#VALUE!</v>
      </c>
      <c r="R853" s="408" t="s">
        <v>34</v>
      </c>
      <c r="S853" s="409"/>
    </row>
    <row r="854" spans="2:19" s="420" customFormat="1" ht="13.5" hidden="1" outlineLevel="3">
      <c r="B854" s="412"/>
      <c r="C854" s="413"/>
      <c r="D854" s="404" t="s">
        <v>223</v>
      </c>
      <c r="E854" s="462" t="s">
        <v>34</v>
      </c>
      <c r="F854" s="480" t="s">
        <v>3444</v>
      </c>
      <c r="G854" s="413"/>
      <c r="H854" s="416">
        <v>9.99</v>
      </c>
      <c r="I854" s="417" t="s">
        <v>34</v>
      </c>
      <c r="J854" s="413"/>
      <c r="K854" s="419"/>
      <c r="L854" s="417" t="s">
        <v>34</v>
      </c>
      <c r="M854" s="418"/>
      <c r="N854" s="419"/>
      <c r="O854" s="417" t="s">
        <v>34</v>
      </c>
      <c r="P854" s="418"/>
      <c r="Q854" s="419">
        <f t="shared" si="12"/>
        <v>9.99</v>
      </c>
      <c r="R854" s="417" t="s">
        <v>34</v>
      </c>
      <c r="S854" s="418"/>
    </row>
    <row r="855" spans="2:19" s="420" customFormat="1" ht="13.5" hidden="1" outlineLevel="3">
      <c r="B855" s="412"/>
      <c r="C855" s="413"/>
      <c r="D855" s="404" t="s">
        <v>223</v>
      </c>
      <c r="E855" s="462" t="s">
        <v>34</v>
      </c>
      <c r="F855" s="480" t="s">
        <v>3445</v>
      </c>
      <c r="G855" s="413"/>
      <c r="H855" s="416">
        <v>20.664</v>
      </c>
      <c r="I855" s="417" t="s">
        <v>34</v>
      </c>
      <c r="J855" s="413"/>
      <c r="K855" s="419"/>
      <c r="L855" s="417" t="s">
        <v>34</v>
      </c>
      <c r="M855" s="418"/>
      <c r="N855" s="419"/>
      <c r="O855" s="417" t="s">
        <v>34</v>
      </c>
      <c r="P855" s="418"/>
      <c r="Q855" s="419">
        <f t="shared" si="12"/>
        <v>20.664</v>
      </c>
      <c r="R855" s="417" t="s">
        <v>34</v>
      </c>
      <c r="S855" s="418"/>
    </row>
    <row r="856" spans="2:19" s="420" customFormat="1" ht="13.5" hidden="1" outlineLevel="3">
      <c r="B856" s="412"/>
      <c r="C856" s="413"/>
      <c r="D856" s="404" t="s">
        <v>223</v>
      </c>
      <c r="E856" s="462" t="s">
        <v>34</v>
      </c>
      <c r="F856" s="480" t="s">
        <v>3446</v>
      </c>
      <c r="G856" s="413"/>
      <c r="H856" s="416">
        <v>4.62</v>
      </c>
      <c r="I856" s="417" t="s">
        <v>34</v>
      </c>
      <c r="J856" s="413"/>
      <c r="K856" s="419"/>
      <c r="L856" s="417" t="s">
        <v>34</v>
      </c>
      <c r="M856" s="418"/>
      <c r="N856" s="419"/>
      <c r="O856" s="417" t="s">
        <v>34</v>
      </c>
      <c r="P856" s="418"/>
      <c r="Q856" s="419">
        <f t="shared" si="12"/>
        <v>4.62</v>
      </c>
      <c r="R856" s="417" t="s">
        <v>34</v>
      </c>
      <c r="S856" s="418"/>
    </row>
    <row r="857" spans="2:19" s="411" customFormat="1" ht="13.5" hidden="1" outlineLevel="3">
      <c r="B857" s="402"/>
      <c r="C857" s="403"/>
      <c r="D857" s="404" t="s">
        <v>223</v>
      </c>
      <c r="E857" s="407" t="s">
        <v>34</v>
      </c>
      <c r="F857" s="481" t="s">
        <v>1247</v>
      </c>
      <c r="G857" s="403"/>
      <c r="H857" s="407" t="s">
        <v>34</v>
      </c>
      <c r="I857" s="408" t="s">
        <v>34</v>
      </c>
      <c r="J857" s="403"/>
      <c r="K857" s="410"/>
      <c r="L857" s="408" t="s">
        <v>34</v>
      </c>
      <c r="M857" s="409"/>
      <c r="N857" s="410"/>
      <c r="O857" s="408" t="s">
        <v>34</v>
      </c>
      <c r="P857" s="409"/>
      <c r="Q857" s="410" t="e">
        <f t="shared" si="12"/>
        <v>#VALUE!</v>
      </c>
      <c r="R857" s="408" t="s">
        <v>34</v>
      </c>
      <c r="S857" s="409"/>
    </row>
    <row r="858" spans="2:19" s="420" customFormat="1" ht="13.5" hidden="1" outlineLevel="3">
      <c r="B858" s="412"/>
      <c r="C858" s="413"/>
      <c r="D858" s="404" t="s">
        <v>223</v>
      </c>
      <c r="E858" s="462" t="s">
        <v>34</v>
      </c>
      <c r="F858" s="480" t="s">
        <v>3447</v>
      </c>
      <c r="G858" s="413"/>
      <c r="H858" s="416">
        <v>-1.649</v>
      </c>
      <c r="I858" s="417" t="s">
        <v>34</v>
      </c>
      <c r="J858" s="413"/>
      <c r="K858" s="419"/>
      <c r="L858" s="417" t="s">
        <v>34</v>
      </c>
      <c r="M858" s="418"/>
      <c r="N858" s="419"/>
      <c r="O858" s="417" t="s">
        <v>34</v>
      </c>
      <c r="P858" s="418"/>
      <c r="Q858" s="419">
        <f t="shared" si="12"/>
        <v>-1.649</v>
      </c>
      <c r="R858" s="417" t="s">
        <v>34</v>
      </c>
      <c r="S858" s="418"/>
    </row>
    <row r="859" spans="2:19" s="420" customFormat="1" ht="13.5" hidden="1" outlineLevel="3">
      <c r="B859" s="412"/>
      <c r="C859" s="413"/>
      <c r="D859" s="404" t="s">
        <v>223</v>
      </c>
      <c r="E859" s="462" t="s">
        <v>34</v>
      </c>
      <c r="F859" s="480" t="s">
        <v>2743</v>
      </c>
      <c r="G859" s="413"/>
      <c r="H859" s="416">
        <v>-0.162</v>
      </c>
      <c r="I859" s="417" t="s">
        <v>34</v>
      </c>
      <c r="J859" s="413"/>
      <c r="K859" s="419"/>
      <c r="L859" s="417" t="s">
        <v>34</v>
      </c>
      <c r="M859" s="418"/>
      <c r="N859" s="419"/>
      <c r="O859" s="417" t="s">
        <v>34</v>
      </c>
      <c r="P859" s="418"/>
      <c r="Q859" s="419">
        <f t="shared" si="12"/>
        <v>-0.162</v>
      </c>
      <c r="R859" s="417" t="s">
        <v>34</v>
      </c>
      <c r="S859" s="418"/>
    </row>
    <row r="860" spans="2:19" s="420" customFormat="1" ht="13.5" hidden="1" outlineLevel="3">
      <c r="B860" s="412"/>
      <c r="C860" s="413"/>
      <c r="D860" s="404" t="s">
        <v>223</v>
      </c>
      <c r="E860" s="462" t="s">
        <v>34</v>
      </c>
      <c r="F860" s="480" t="s">
        <v>2614</v>
      </c>
      <c r="G860" s="413"/>
      <c r="H860" s="416">
        <v>-1.2</v>
      </c>
      <c r="I860" s="417" t="s">
        <v>34</v>
      </c>
      <c r="J860" s="413"/>
      <c r="K860" s="419"/>
      <c r="L860" s="417" t="s">
        <v>34</v>
      </c>
      <c r="M860" s="418"/>
      <c r="N860" s="419"/>
      <c r="O860" s="417" t="s">
        <v>34</v>
      </c>
      <c r="P860" s="418"/>
      <c r="Q860" s="419">
        <f t="shared" si="12"/>
        <v>-1.2</v>
      </c>
      <c r="R860" s="417" t="s">
        <v>34</v>
      </c>
      <c r="S860" s="418"/>
    </row>
    <row r="861" spans="2:19" s="429" customFormat="1" ht="13.5" hidden="1" outlineLevel="3">
      <c r="B861" s="421"/>
      <c r="C861" s="422"/>
      <c r="D861" s="404" t="s">
        <v>223</v>
      </c>
      <c r="E861" s="464" t="s">
        <v>34</v>
      </c>
      <c r="F861" s="566" t="s">
        <v>227</v>
      </c>
      <c r="G861" s="422"/>
      <c r="H861" s="425">
        <v>32.263</v>
      </c>
      <c r="I861" s="426" t="s">
        <v>34</v>
      </c>
      <c r="J861" s="422"/>
      <c r="K861" s="428"/>
      <c r="L861" s="426" t="s">
        <v>34</v>
      </c>
      <c r="M861" s="427"/>
      <c r="N861" s="428"/>
      <c r="O861" s="426" t="s">
        <v>34</v>
      </c>
      <c r="P861" s="427"/>
      <c r="Q861" s="428">
        <f t="shared" si="12"/>
        <v>32.263</v>
      </c>
      <c r="R861" s="426" t="s">
        <v>34</v>
      </c>
      <c r="S861" s="427"/>
    </row>
    <row r="862" spans="2:19" s="320" customFormat="1" ht="22.5" customHeight="1" hidden="1" outlineLevel="2" collapsed="1">
      <c r="B862" s="321"/>
      <c r="C862" s="394" t="s">
        <v>1209</v>
      </c>
      <c r="D862" s="394" t="s">
        <v>218</v>
      </c>
      <c r="E862" s="461" t="s">
        <v>1238</v>
      </c>
      <c r="F862" s="479" t="s">
        <v>1239</v>
      </c>
      <c r="G862" s="397" t="s">
        <v>221</v>
      </c>
      <c r="H862" s="398">
        <v>180.918</v>
      </c>
      <c r="I862" s="399">
        <v>3099.9</v>
      </c>
      <c r="J862" s="613">
        <f>ROUND(I862*H862,2)</f>
        <v>560827.71</v>
      </c>
      <c r="K862" s="401"/>
      <c r="L862" s="399">
        <v>3099.9</v>
      </c>
      <c r="M862" s="400">
        <f>ROUND(L862*K862,2)</f>
        <v>0</v>
      </c>
      <c r="N862" s="401"/>
      <c r="O862" s="399">
        <v>3099.9</v>
      </c>
      <c r="P862" s="400">
        <f>ROUND(O862*N862,2)</f>
        <v>0</v>
      </c>
      <c r="Q862" s="401">
        <f t="shared" si="12"/>
        <v>180.918</v>
      </c>
      <c r="R862" s="399">
        <v>3099.9</v>
      </c>
      <c r="S862" s="400">
        <f>ROUND(R862*Q862,2)</f>
        <v>560827.71</v>
      </c>
    </row>
    <row r="863" spans="2:19" s="411" customFormat="1" ht="13.5" hidden="1" outlineLevel="3">
      <c r="B863" s="402"/>
      <c r="C863" s="403"/>
      <c r="D863" s="404" t="s">
        <v>223</v>
      </c>
      <c r="E863" s="407" t="s">
        <v>34</v>
      </c>
      <c r="F863" s="481" t="s">
        <v>3317</v>
      </c>
      <c r="G863" s="403"/>
      <c r="H863" s="407" t="s">
        <v>34</v>
      </c>
      <c r="I863" s="408" t="s">
        <v>34</v>
      </c>
      <c r="J863" s="403"/>
      <c r="K863" s="410"/>
      <c r="L863" s="408" t="s">
        <v>34</v>
      </c>
      <c r="M863" s="409"/>
      <c r="N863" s="410"/>
      <c r="O863" s="408" t="s">
        <v>34</v>
      </c>
      <c r="P863" s="409"/>
      <c r="Q863" s="410" t="e">
        <f t="shared" si="12"/>
        <v>#VALUE!</v>
      </c>
      <c r="R863" s="408" t="s">
        <v>34</v>
      </c>
      <c r="S863" s="409"/>
    </row>
    <row r="864" spans="2:19" s="411" customFormat="1" ht="13.5" hidden="1" outlineLevel="3">
      <c r="B864" s="402"/>
      <c r="C864" s="403"/>
      <c r="D864" s="404" t="s">
        <v>223</v>
      </c>
      <c r="E864" s="407" t="s">
        <v>34</v>
      </c>
      <c r="F864" s="481" t="s">
        <v>1240</v>
      </c>
      <c r="G864" s="403"/>
      <c r="H864" s="407" t="s">
        <v>34</v>
      </c>
      <c r="I864" s="408" t="s">
        <v>34</v>
      </c>
      <c r="J864" s="403"/>
      <c r="K864" s="410"/>
      <c r="L864" s="408" t="s">
        <v>34</v>
      </c>
      <c r="M864" s="409"/>
      <c r="N864" s="410"/>
      <c r="O864" s="408" t="s">
        <v>34</v>
      </c>
      <c r="P864" s="409"/>
      <c r="Q864" s="410" t="e">
        <f t="shared" si="12"/>
        <v>#VALUE!</v>
      </c>
      <c r="R864" s="408" t="s">
        <v>34</v>
      </c>
      <c r="S864" s="409"/>
    </row>
    <row r="865" spans="2:19" s="420" customFormat="1" ht="13.5" hidden="1" outlineLevel="3">
      <c r="B865" s="412"/>
      <c r="C865" s="413"/>
      <c r="D865" s="404" t="s">
        <v>223</v>
      </c>
      <c r="E865" s="462" t="s">
        <v>34</v>
      </c>
      <c r="F865" s="480" t="s">
        <v>3448</v>
      </c>
      <c r="G865" s="413"/>
      <c r="H865" s="416">
        <v>63.488</v>
      </c>
      <c r="I865" s="417" t="s">
        <v>34</v>
      </c>
      <c r="J865" s="413"/>
      <c r="K865" s="419"/>
      <c r="L865" s="417" t="s">
        <v>34</v>
      </c>
      <c r="M865" s="418"/>
      <c r="N865" s="419"/>
      <c r="O865" s="417" t="s">
        <v>34</v>
      </c>
      <c r="P865" s="418"/>
      <c r="Q865" s="419">
        <f t="shared" si="12"/>
        <v>63.488</v>
      </c>
      <c r="R865" s="417" t="s">
        <v>34</v>
      </c>
      <c r="S865" s="418"/>
    </row>
    <row r="866" spans="2:19" s="411" customFormat="1" ht="13.5" hidden="1" outlineLevel="3">
      <c r="B866" s="402"/>
      <c r="C866" s="403"/>
      <c r="D866" s="404" t="s">
        <v>223</v>
      </c>
      <c r="E866" s="407" t="s">
        <v>34</v>
      </c>
      <c r="F866" s="481" t="s">
        <v>1242</v>
      </c>
      <c r="G866" s="403"/>
      <c r="H866" s="407" t="s">
        <v>34</v>
      </c>
      <c r="I866" s="408" t="s">
        <v>34</v>
      </c>
      <c r="J866" s="403"/>
      <c r="K866" s="410"/>
      <c r="L866" s="408" t="s">
        <v>34</v>
      </c>
      <c r="M866" s="409"/>
      <c r="N866" s="410"/>
      <c r="O866" s="408" t="s">
        <v>34</v>
      </c>
      <c r="P866" s="409"/>
      <c r="Q866" s="410" t="e">
        <f t="shared" si="12"/>
        <v>#VALUE!</v>
      </c>
      <c r="R866" s="408" t="s">
        <v>34</v>
      </c>
      <c r="S866" s="409"/>
    </row>
    <row r="867" spans="2:19" s="420" customFormat="1" ht="13.5" hidden="1" outlineLevel="3">
      <c r="B867" s="412"/>
      <c r="C867" s="413"/>
      <c r="D867" s="404" t="s">
        <v>223</v>
      </c>
      <c r="E867" s="462" t="s">
        <v>34</v>
      </c>
      <c r="F867" s="480" t="s">
        <v>3449</v>
      </c>
      <c r="G867" s="413"/>
      <c r="H867" s="416">
        <v>3.496</v>
      </c>
      <c r="I867" s="417" t="s">
        <v>34</v>
      </c>
      <c r="J867" s="413"/>
      <c r="K867" s="419"/>
      <c r="L867" s="417" t="s">
        <v>34</v>
      </c>
      <c r="M867" s="418"/>
      <c r="N867" s="419"/>
      <c r="O867" s="417" t="s">
        <v>34</v>
      </c>
      <c r="P867" s="418"/>
      <c r="Q867" s="419">
        <f t="shared" si="12"/>
        <v>3.496</v>
      </c>
      <c r="R867" s="417" t="s">
        <v>34</v>
      </c>
      <c r="S867" s="418"/>
    </row>
    <row r="868" spans="2:19" s="445" customFormat="1" ht="13.5" hidden="1" outlineLevel="3">
      <c r="B868" s="444"/>
      <c r="C868" s="446"/>
      <c r="D868" s="404" t="s">
        <v>223</v>
      </c>
      <c r="E868" s="463" t="s">
        <v>34</v>
      </c>
      <c r="F868" s="564" t="s">
        <v>238</v>
      </c>
      <c r="G868" s="446"/>
      <c r="H868" s="449">
        <v>66.984</v>
      </c>
      <c r="I868" s="450" t="s">
        <v>34</v>
      </c>
      <c r="J868" s="446"/>
      <c r="K868" s="452"/>
      <c r="L868" s="450" t="s">
        <v>34</v>
      </c>
      <c r="M868" s="451"/>
      <c r="N868" s="452"/>
      <c r="O868" s="450" t="s">
        <v>34</v>
      </c>
      <c r="P868" s="451"/>
      <c r="Q868" s="452">
        <f t="shared" si="12"/>
        <v>66.984</v>
      </c>
      <c r="R868" s="450" t="s">
        <v>34</v>
      </c>
      <c r="S868" s="451"/>
    </row>
    <row r="869" spans="2:19" s="411" customFormat="1" ht="13.5" hidden="1" outlineLevel="3">
      <c r="B869" s="402"/>
      <c r="C869" s="403"/>
      <c r="D869" s="404" t="s">
        <v>223</v>
      </c>
      <c r="E869" s="407" t="s">
        <v>34</v>
      </c>
      <c r="F869" s="481" t="s">
        <v>3450</v>
      </c>
      <c r="G869" s="403"/>
      <c r="H869" s="407" t="s">
        <v>34</v>
      </c>
      <c r="I869" s="408" t="s">
        <v>34</v>
      </c>
      <c r="J869" s="403"/>
      <c r="K869" s="410"/>
      <c r="L869" s="408" t="s">
        <v>34</v>
      </c>
      <c r="M869" s="409"/>
      <c r="N869" s="410"/>
      <c r="O869" s="408" t="s">
        <v>34</v>
      </c>
      <c r="P869" s="409"/>
      <c r="Q869" s="410" t="e">
        <f t="shared" si="12"/>
        <v>#VALUE!</v>
      </c>
      <c r="R869" s="408" t="s">
        <v>34</v>
      </c>
      <c r="S869" s="409"/>
    </row>
    <row r="870" spans="2:19" s="411" customFormat="1" ht="13.5" hidden="1" outlineLevel="3">
      <c r="B870" s="402"/>
      <c r="C870" s="403"/>
      <c r="D870" s="404" t="s">
        <v>223</v>
      </c>
      <c r="E870" s="407" t="s">
        <v>34</v>
      </c>
      <c r="F870" s="481" t="s">
        <v>3451</v>
      </c>
      <c r="G870" s="403"/>
      <c r="H870" s="407" t="s">
        <v>34</v>
      </c>
      <c r="I870" s="408" t="s">
        <v>34</v>
      </c>
      <c r="J870" s="403"/>
      <c r="K870" s="410"/>
      <c r="L870" s="408" t="s">
        <v>34</v>
      </c>
      <c r="M870" s="409"/>
      <c r="N870" s="410"/>
      <c r="O870" s="408" t="s">
        <v>34</v>
      </c>
      <c r="P870" s="409"/>
      <c r="Q870" s="410" t="e">
        <f t="shared" si="12"/>
        <v>#VALUE!</v>
      </c>
      <c r="R870" s="408" t="s">
        <v>34</v>
      </c>
      <c r="S870" s="409"/>
    </row>
    <row r="871" spans="2:19" s="420" customFormat="1" ht="13.5" hidden="1" outlineLevel="3">
      <c r="B871" s="412"/>
      <c r="C871" s="413"/>
      <c r="D871" s="404" t="s">
        <v>223</v>
      </c>
      <c r="E871" s="462" t="s">
        <v>34</v>
      </c>
      <c r="F871" s="480" t="s">
        <v>3452</v>
      </c>
      <c r="G871" s="413"/>
      <c r="H871" s="416">
        <v>79.968</v>
      </c>
      <c r="I871" s="417" t="s">
        <v>34</v>
      </c>
      <c r="J871" s="413"/>
      <c r="K871" s="419"/>
      <c r="L871" s="417" t="s">
        <v>34</v>
      </c>
      <c r="M871" s="418"/>
      <c r="N871" s="419"/>
      <c r="O871" s="417" t="s">
        <v>34</v>
      </c>
      <c r="P871" s="418"/>
      <c r="Q871" s="419">
        <f t="shared" si="12"/>
        <v>79.968</v>
      </c>
      <c r="R871" s="417" t="s">
        <v>34</v>
      </c>
      <c r="S871" s="418"/>
    </row>
    <row r="872" spans="2:19" s="420" customFormat="1" ht="13.5" hidden="1" outlineLevel="3">
      <c r="B872" s="412"/>
      <c r="C872" s="413"/>
      <c r="D872" s="404" t="s">
        <v>223</v>
      </c>
      <c r="E872" s="462" t="s">
        <v>34</v>
      </c>
      <c r="F872" s="480" t="s">
        <v>3453</v>
      </c>
      <c r="G872" s="413"/>
      <c r="H872" s="416">
        <v>3.248</v>
      </c>
      <c r="I872" s="417" t="s">
        <v>34</v>
      </c>
      <c r="J872" s="413"/>
      <c r="K872" s="419"/>
      <c r="L872" s="417" t="s">
        <v>34</v>
      </c>
      <c r="M872" s="418"/>
      <c r="N872" s="419"/>
      <c r="O872" s="417" t="s">
        <v>34</v>
      </c>
      <c r="P872" s="418"/>
      <c r="Q872" s="419">
        <f t="shared" si="12"/>
        <v>3.248</v>
      </c>
      <c r="R872" s="417" t="s">
        <v>34</v>
      </c>
      <c r="S872" s="418"/>
    </row>
    <row r="873" spans="2:19" s="411" customFormat="1" ht="13.5" hidden="1" outlineLevel="3">
      <c r="B873" s="402"/>
      <c r="C873" s="403"/>
      <c r="D873" s="404" t="s">
        <v>223</v>
      </c>
      <c r="E873" s="407" t="s">
        <v>34</v>
      </c>
      <c r="F873" s="481" t="s">
        <v>3454</v>
      </c>
      <c r="G873" s="403"/>
      <c r="H873" s="407" t="s">
        <v>34</v>
      </c>
      <c r="I873" s="408" t="s">
        <v>34</v>
      </c>
      <c r="J873" s="403"/>
      <c r="K873" s="410"/>
      <c r="L873" s="408" t="s">
        <v>34</v>
      </c>
      <c r="M873" s="409"/>
      <c r="N873" s="410"/>
      <c r="O873" s="408" t="s">
        <v>34</v>
      </c>
      <c r="P873" s="409"/>
      <c r="Q873" s="410" t="e">
        <f t="shared" si="12"/>
        <v>#VALUE!</v>
      </c>
      <c r="R873" s="408" t="s">
        <v>34</v>
      </c>
      <c r="S873" s="409"/>
    </row>
    <row r="874" spans="2:19" s="420" customFormat="1" ht="13.5" hidden="1" outlineLevel="3">
      <c r="B874" s="412"/>
      <c r="C874" s="413"/>
      <c r="D874" s="404" t="s">
        <v>223</v>
      </c>
      <c r="E874" s="462" t="s">
        <v>34</v>
      </c>
      <c r="F874" s="480" t="s">
        <v>3455</v>
      </c>
      <c r="G874" s="413"/>
      <c r="H874" s="416">
        <v>27.922</v>
      </c>
      <c r="I874" s="417" t="s">
        <v>34</v>
      </c>
      <c r="J874" s="413"/>
      <c r="K874" s="419"/>
      <c r="L874" s="417" t="s">
        <v>34</v>
      </c>
      <c r="M874" s="418"/>
      <c r="N874" s="419"/>
      <c r="O874" s="417" t="s">
        <v>34</v>
      </c>
      <c r="P874" s="418"/>
      <c r="Q874" s="419">
        <f t="shared" si="12"/>
        <v>27.922</v>
      </c>
      <c r="R874" s="417" t="s">
        <v>34</v>
      </c>
      <c r="S874" s="418"/>
    </row>
    <row r="875" spans="2:19" s="445" customFormat="1" ht="13.5" hidden="1" outlineLevel="3">
      <c r="B875" s="444"/>
      <c r="C875" s="446"/>
      <c r="D875" s="404" t="s">
        <v>223</v>
      </c>
      <c r="E875" s="463" t="s">
        <v>34</v>
      </c>
      <c r="F875" s="564" t="s">
        <v>238</v>
      </c>
      <c r="G875" s="446"/>
      <c r="H875" s="449">
        <v>111.138</v>
      </c>
      <c r="I875" s="450" t="s">
        <v>34</v>
      </c>
      <c r="J875" s="446"/>
      <c r="K875" s="452"/>
      <c r="L875" s="450" t="s">
        <v>34</v>
      </c>
      <c r="M875" s="451"/>
      <c r="N875" s="452"/>
      <c r="O875" s="450" t="s">
        <v>34</v>
      </c>
      <c r="P875" s="451"/>
      <c r="Q875" s="452">
        <f t="shared" si="12"/>
        <v>111.138</v>
      </c>
      <c r="R875" s="450" t="s">
        <v>34</v>
      </c>
      <c r="S875" s="451"/>
    </row>
    <row r="876" spans="2:19" s="411" customFormat="1" ht="13.5" hidden="1" outlineLevel="3">
      <c r="B876" s="402"/>
      <c r="C876" s="403"/>
      <c r="D876" s="404" t="s">
        <v>223</v>
      </c>
      <c r="E876" s="407" t="s">
        <v>34</v>
      </c>
      <c r="F876" s="481" t="s">
        <v>3456</v>
      </c>
      <c r="G876" s="403"/>
      <c r="H876" s="407" t="s">
        <v>34</v>
      </c>
      <c r="I876" s="408" t="s">
        <v>34</v>
      </c>
      <c r="J876" s="403"/>
      <c r="K876" s="410"/>
      <c r="L876" s="408" t="s">
        <v>34</v>
      </c>
      <c r="M876" s="409"/>
      <c r="N876" s="410"/>
      <c r="O876" s="408" t="s">
        <v>34</v>
      </c>
      <c r="P876" s="409"/>
      <c r="Q876" s="410" t="e">
        <f t="shared" si="12"/>
        <v>#VALUE!</v>
      </c>
      <c r="R876" s="408" t="s">
        <v>34</v>
      </c>
      <c r="S876" s="409"/>
    </row>
    <row r="877" spans="2:19" s="420" customFormat="1" ht="13.5" hidden="1" outlineLevel="3">
      <c r="B877" s="412"/>
      <c r="C877" s="413"/>
      <c r="D877" s="404" t="s">
        <v>223</v>
      </c>
      <c r="E877" s="462" t="s">
        <v>34</v>
      </c>
      <c r="F877" s="480" t="s">
        <v>3457</v>
      </c>
      <c r="G877" s="413"/>
      <c r="H877" s="416">
        <v>4.4</v>
      </c>
      <c r="I877" s="417" t="s">
        <v>34</v>
      </c>
      <c r="J877" s="413"/>
      <c r="K877" s="419"/>
      <c r="L877" s="417" t="s">
        <v>34</v>
      </c>
      <c r="M877" s="418"/>
      <c r="N877" s="419"/>
      <c r="O877" s="417" t="s">
        <v>34</v>
      </c>
      <c r="P877" s="418"/>
      <c r="Q877" s="419">
        <f t="shared" si="12"/>
        <v>4.4</v>
      </c>
      <c r="R877" s="417" t="s">
        <v>34</v>
      </c>
      <c r="S877" s="418"/>
    </row>
    <row r="878" spans="2:19" s="445" customFormat="1" ht="13.5" hidden="1" outlineLevel="3">
      <c r="B878" s="444"/>
      <c r="C878" s="446"/>
      <c r="D878" s="404" t="s">
        <v>223</v>
      </c>
      <c r="E878" s="463" t="s">
        <v>34</v>
      </c>
      <c r="F878" s="564" t="s">
        <v>238</v>
      </c>
      <c r="G878" s="446"/>
      <c r="H878" s="449">
        <v>4.4</v>
      </c>
      <c r="I878" s="450" t="s">
        <v>34</v>
      </c>
      <c r="J878" s="446"/>
      <c r="K878" s="452"/>
      <c r="L878" s="450" t="s">
        <v>34</v>
      </c>
      <c r="M878" s="451"/>
      <c r="N878" s="452"/>
      <c r="O878" s="450" t="s">
        <v>34</v>
      </c>
      <c r="P878" s="451"/>
      <c r="Q878" s="452">
        <f t="shared" si="12"/>
        <v>4.4</v>
      </c>
      <c r="R878" s="450" t="s">
        <v>34</v>
      </c>
      <c r="S878" s="451"/>
    </row>
    <row r="879" spans="2:19" s="411" customFormat="1" ht="13.5" hidden="1" outlineLevel="3">
      <c r="B879" s="402"/>
      <c r="C879" s="403"/>
      <c r="D879" s="404" t="s">
        <v>223</v>
      </c>
      <c r="E879" s="407" t="s">
        <v>34</v>
      </c>
      <c r="F879" s="481" t="s">
        <v>1260</v>
      </c>
      <c r="G879" s="403"/>
      <c r="H879" s="407" t="s">
        <v>34</v>
      </c>
      <c r="I879" s="408" t="s">
        <v>34</v>
      </c>
      <c r="J879" s="403"/>
      <c r="K879" s="410"/>
      <c r="L879" s="408" t="s">
        <v>34</v>
      </c>
      <c r="M879" s="409"/>
      <c r="N879" s="410"/>
      <c r="O879" s="408" t="s">
        <v>34</v>
      </c>
      <c r="P879" s="409"/>
      <c r="Q879" s="410" t="e">
        <f t="shared" si="12"/>
        <v>#VALUE!</v>
      </c>
      <c r="R879" s="408" t="s">
        <v>34</v>
      </c>
      <c r="S879" s="409"/>
    </row>
    <row r="880" spans="2:19" s="420" customFormat="1" ht="13.5" hidden="1" outlineLevel="3">
      <c r="B880" s="412"/>
      <c r="C880" s="413"/>
      <c r="D880" s="404" t="s">
        <v>223</v>
      </c>
      <c r="E880" s="462" t="s">
        <v>34</v>
      </c>
      <c r="F880" s="480" t="s">
        <v>3458</v>
      </c>
      <c r="G880" s="413"/>
      <c r="H880" s="416">
        <v>-0.4</v>
      </c>
      <c r="I880" s="417" t="s">
        <v>34</v>
      </c>
      <c r="J880" s="413"/>
      <c r="K880" s="419"/>
      <c r="L880" s="417" t="s">
        <v>34</v>
      </c>
      <c r="M880" s="418"/>
      <c r="N880" s="419"/>
      <c r="O880" s="417" t="s">
        <v>34</v>
      </c>
      <c r="P880" s="418"/>
      <c r="Q880" s="419">
        <f t="shared" si="12"/>
        <v>-0.4</v>
      </c>
      <c r="R880" s="417" t="s">
        <v>34</v>
      </c>
      <c r="S880" s="418"/>
    </row>
    <row r="881" spans="2:19" s="420" customFormat="1" ht="13.5" hidden="1" outlineLevel="3">
      <c r="B881" s="412"/>
      <c r="C881" s="413"/>
      <c r="D881" s="404" t="s">
        <v>223</v>
      </c>
      <c r="E881" s="462" t="s">
        <v>34</v>
      </c>
      <c r="F881" s="480" t="s">
        <v>3459</v>
      </c>
      <c r="G881" s="413"/>
      <c r="H881" s="416">
        <v>-1.056</v>
      </c>
      <c r="I881" s="417" t="s">
        <v>34</v>
      </c>
      <c r="J881" s="413"/>
      <c r="K881" s="419"/>
      <c r="L881" s="417" t="s">
        <v>34</v>
      </c>
      <c r="M881" s="418"/>
      <c r="N881" s="419"/>
      <c r="O881" s="417" t="s">
        <v>34</v>
      </c>
      <c r="P881" s="418"/>
      <c r="Q881" s="419">
        <f t="shared" si="12"/>
        <v>-1.056</v>
      </c>
      <c r="R881" s="417" t="s">
        <v>34</v>
      </c>
      <c r="S881" s="418"/>
    </row>
    <row r="882" spans="2:19" s="420" customFormat="1" ht="13.5" hidden="1" outlineLevel="3">
      <c r="B882" s="412"/>
      <c r="C882" s="413"/>
      <c r="D882" s="404" t="s">
        <v>223</v>
      </c>
      <c r="E882" s="462" t="s">
        <v>34</v>
      </c>
      <c r="F882" s="480" t="s">
        <v>3460</v>
      </c>
      <c r="G882" s="413"/>
      <c r="H882" s="416">
        <v>-0.148</v>
      </c>
      <c r="I882" s="417" t="s">
        <v>34</v>
      </c>
      <c r="J882" s="413"/>
      <c r="K882" s="419"/>
      <c r="L882" s="417" t="s">
        <v>34</v>
      </c>
      <c r="M882" s="418"/>
      <c r="N882" s="419"/>
      <c r="O882" s="417" t="s">
        <v>34</v>
      </c>
      <c r="P882" s="418"/>
      <c r="Q882" s="419">
        <f t="shared" si="12"/>
        <v>-0.148</v>
      </c>
      <c r="R882" s="417" t="s">
        <v>34</v>
      </c>
      <c r="S882" s="418"/>
    </row>
    <row r="883" spans="2:19" s="445" customFormat="1" ht="13.5" hidden="1" outlineLevel="3">
      <c r="B883" s="444"/>
      <c r="C883" s="446"/>
      <c r="D883" s="404" t="s">
        <v>223</v>
      </c>
      <c r="E883" s="463" t="s">
        <v>34</v>
      </c>
      <c r="F883" s="564" t="s">
        <v>238</v>
      </c>
      <c r="G883" s="446"/>
      <c r="H883" s="449">
        <v>-1.604</v>
      </c>
      <c r="I883" s="450" t="s">
        <v>34</v>
      </c>
      <c r="J883" s="446"/>
      <c r="K883" s="452"/>
      <c r="L883" s="450" t="s">
        <v>34</v>
      </c>
      <c r="M883" s="451"/>
      <c r="N883" s="452"/>
      <c r="O883" s="450" t="s">
        <v>34</v>
      </c>
      <c r="P883" s="451"/>
      <c r="Q883" s="452">
        <f t="shared" si="12"/>
        <v>-1.604</v>
      </c>
      <c r="R883" s="450" t="s">
        <v>34</v>
      </c>
      <c r="S883" s="451"/>
    </row>
    <row r="884" spans="2:19" s="429" customFormat="1" ht="13.5" hidden="1" outlineLevel="3">
      <c r="B884" s="421"/>
      <c r="C884" s="422"/>
      <c r="D884" s="404" t="s">
        <v>223</v>
      </c>
      <c r="E884" s="464" t="s">
        <v>34</v>
      </c>
      <c r="F884" s="566" t="s">
        <v>227</v>
      </c>
      <c r="G884" s="422"/>
      <c r="H884" s="425">
        <v>180.918</v>
      </c>
      <c r="I884" s="426" t="s">
        <v>34</v>
      </c>
      <c r="J884" s="422"/>
      <c r="K884" s="428"/>
      <c r="L884" s="426" t="s">
        <v>34</v>
      </c>
      <c r="M884" s="427"/>
      <c r="N884" s="428"/>
      <c r="O884" s="426" t="s">
        <v>34</v>
      </c>
      <c r="P884" s="427"/>
      <c r="Q884" s="428">
        <f t="shared" si="12"/>
        <v>180.918</v>
      </c>
      <c r="R884" s="426" t="s">
        <v>34</v>
      </c>
      <c r="S884" s="427"/>
    </row>
    <row r="885" spans="2:19" s="320" customFormat="1" ht="22.5" customHeight="1" hidden="1" outlineLevel="2" collapsed="1">
      <c r="B885" s="321"/>
      <c r="C885" s="394" t="s">
        <v>1212</v>
      </c>
      <c r="D885" s="394" t="s">
        <v>218</v>
      </c>
      <c r="E885" s="461" t="s">
        <v>1273</v>
      </c>
      <c r="F885" s="479" t="s">
        <v>1274</v>
      </c>
      <c r="G885" s="397" t="s">
        <v>221</v>
      </c>
      <c r="H885" s="398">
        <v>5.016</v>
      </c>
      <c r="I885" s="399">
        <v>3295</v>
      </c>
      <c r="J885" s="613">
        <f>ROUND(I885*H885,2)</f>
        <v>16527.72</v>
      </c>
      <c r="K885" s="401"/>
      <c r="L885" s="399">
        <v>3295</v>
      </c>
      <c r="M885" s="400">
        <f>ROUND(L885*K885,2)</f>
        <v>0</v>
      </c>
      <c r="N885" s="401"/>
      <c r="O885" s="399">
        <v>3295</v>
      </c>
      <c r="P885" s="400">
        <f>ROUND(O885*N885,2)</f>
        <v>0</v>
      </c>
      <c r="Q885" s="401">
        <f t="shared" si="12"/>
        <v>5.016</v>
      </c>
      <c r="R885" s="399">
        <v>3295</v>
      </c>
      <c r="S885" s="400">
        <f>ROUND(R885*Q885,2)</f>
        <v>16527.72</v>
      </c>
    </row>
    <row r="886" spans="2:19" s="411" customFormat="1" ht="13.5" hidden="1" outlineLevel="3">
      <c r="B886" s="402"/>
      <c r="C886" s="403"/>
      <c r="D886" s="404" t="s">
        <v>223</v>
      </c>
      <c r="E886" s="407" t="s">
        <v>34</v>
      </c>
      <c r="F886" s="481" t="s">
        <v>3392</v>
      </c>
      <c r="G886" s="403"/>
      <c r="H886" s="407" t="s">
        <v>34</v>
      </c>
      <c r="I886" s="408" t="s">
        <v>34</v>
      </c>
      <c r="J886" s="403"/>
      <c r="K886" s="410"/>
      <c r="L886" s="408" t="s">
        <v>34</v>
      </c>
      <c r="M886" s="409"/>
      <c r="N886" s="410"/>
      <c r="O886" s="408" t="s">
        <v>34</v>
      </c>
      <c r="P886" s="409"/>
      <c r="Q886" s="410" t="e">
        <f t="shared" si="12"/>
        <v>#VALUE!</v>
      </c>
      <c r="R886" s="408" t="s">
        <v>34</v>
      </c>
      <c r="S886" s="409"/>
    </row>
    <row r="887" spans="2:19" s="420" customFormat="1" ht="13.5" hidden="1" outlineLevel="3">
      <c r="B887" s="412"/>
      <c r="C887" s="413"/>
      <c r="D887" s="404" t="s">
        <v>223</v>
      </c>
      <c r="E887" s="462" t="s">
        <v>34</v>
      </c>
      <c r="F887" s="480" t="s">
        <v>3461</v>
      </c>
      <c r="G887" s="413"/>
      <c r="H887" s="416">
        <v>0.936</v>
      </c>
      <c r="I887" s="417" t="s">
        <v>34</v>
      </c>
      <c r="J887" s="413"/>
      <c r="K887" s="419"/>
      <c r="L887" s="417" t="s">
        <v>34</v>
      </c>
      <c r="M887" s="418"/>
      <c r="N887" s="419"/>
      <c r="O887" s="417" t="s">
        <v>34</v>
      </c>
      <c r="P887" s="418"/>
      <c r="Q887" s="419">
        <f t="shared" si="12"/>
        <v>0.936</v>
      </c>
      <c r="R887" s="417" t="s">
        <v>34</v>
      </c>
      <c r="S887" s="418"/>
    </row>
    <row r="888" spans="2:19" s="420" customFormat="1" ht="13.5" hidden="1" outlineLevel="3">
      <c r="B888" s="412"/>
      <c r="C888" s="413"/>
      <c r="D888" s="404" t="s">
        <v>223</v>
      </c>
      <c r="E888" s="462" t="s">
        <v>34</v>
      </c>
      <c r="F888" s="480" t="s">
        <v>3462</v>
      </c>
      <c r="G888" s="413"/>
      <c r="H888" s="416">
        <v>4.08</v>
      </c>
      <c r="I888" s="417" t="s">
        <v>34</v>
      </c>
      <c r="J888" s="413"/>
      <c r="K888" s="419"/>
      <c r="L888" s="417" t="s">
        <v>34</v>
      </c>
      <c r="M888" s="418"/>
      <c r="N888" s="419"/>
      <c r="O888" s="417" t="s">
        <v>34</v>
      </c>
      <c r="P888" s="418"/>
      <c r="Q888" s="419">
        <f aca="true" t="shared" si="13" ref="Q888:Q951">H888+K888+N888</f>
        <v>4.08</v>
      </c>
      <c r="R888" s="417" t="s">
        <v>34</v>
      </c>
      <c r="S888" s="418"/>
    </row>
    <row r="889" spans="2:19" s="429" customFormat="1" ht="13.5" hidden="1" outlineLevel="3">
      <c r="B889" s="421"/>
      <c r="C889" s="422"/>
      <c r="D889" s="404" t="s">
        <v>223</v>
      </c>
      <c r="E889" s="464" t="s">
        <v>34</v>
      </c>
      <c r="F889" s="566" t="s">
        <v>227</v>
      </c>
      <c r="G889" s="422"/>
      <c r="H889" s="425">
        <v>5.016</v>
      </c>
      <c r="I889" s="426" t="s">
        <v>34</v>
      </c>
      <c r="J889" s="422"/>
      <c r="K889" s="428"/>
      <c r="L889" s="426" t="s">
        <v>34</v>
      </c>
      <c r="M889" s="427"/>
      <c r="N889" s="428"/>
      <c r="O889" s="426" t="s">
        <v>34</v>
      </c>
      <c r="P889" s="427"/>
      <c r="Q889" s="428">
        <f t="shared" si="13"/>
        <v>5.016</v>
      </c>
      <c r="R889" s="426" t="s">
        <v>34</v>
      </c>
      <c r="S889" s="427"/>
    </row>
    <row r="890" spans="2:19" s="320" customFormat="1" ht="31.5" customHeight="1" hidden="1" outlineLevel="2" collapsed="1">
      <c r="B890" s="321"/>
      <c r="C890" s="394" t="s">
        <v>1215</v>
      </c>
      <c r="D890" s="394" t="s">
        <v>218</v>
      </c>
      <c r="E890" s="461" t="s">
        <v>1280</v>
      </c>
      <c r="F890" s="479" t="s">
        <v>1281</v>
      </c>
      <c r="G890" s="397" t="s">
        <v>265</v>
      </c>
      <c r="H890" s="398">
        <v>331.346</v>
      </c>
      <c r="I890" s="399">
        <v>626.9</v>
      </c>
      <c r="J890" s="613">
        <f>ROUND(I890*H890,2)</f>
        <v>207720.81</v>
      </c>
      <c r="K890" s="401"/>
      <c r="L890" s="399">
        <v>626.9</v>
      </c>
      <c r="M890" s="400">
        <f>ROUND(L890*K890,2)</f>
        <v>0</v>
      </c>
      <c r="N890" s="401"/>
      <c r="O890" s="399">
        <v>626.9</v>
      </c>
      <c r="P890" s="400">
        <f>ROUND(O890*N890,2)</f>
        <v>0</v>
      </c>
      <c r="Q890" s="401">
        <f t="shared" si="13"/>
        <v>331.346</v>
      </c>
      <c r="R890" s="399">
        <v>626.9</v>
      </c>
      <c r="S890" s="400">
        <f>ROUND(R890*Q890,2)</f>
        <v>207720.81</v>
      </c>
    </row>
    <row r="891" spans="2:19" s="411" customFormat="1" ht="13.5" hidden="1" outlineLevel="3">
      <c r="B891" s="402"/>
      <c r="C891" s="403"/>
      <c r="D891" s="404" t="s">
        <v>223</v>
      </c>
      <c r="E891" s="407" t="s">
        <v>34</v>
      </c>
      <c r="F891" s="481" t="s">
        <v>3317</v>
      </c>
      <c r="G891" s="403"/>
      <c r="H891" s="407" t="s">
        <v>34</v>
      </c>
      <c r="I891" s="408" t="s">
        <v>34</v>
      </c>
      <c r="J891" s="403"/>
      <c r="K891" s="410"/>
      <c r="L891" s="408" t="s">
        <v>34</v>
      </c>
      <c r="M891" s="409"/>
      <c r="N891" s="410"/>
      <c r="O891" s="408" t="s">
        <v>34</v>
      </c>
      <c r="P891" s="409"/>
      <c r="Q891" s="410" t="e">
        <f t="shared" si="13"/>
        <v>#VALUE!</v>
      </c>
      <c r="R891" s="408" t="s">
        <v>34</v>
      </c>
      <c r="S891" s="409"/>
    </row>
    <row r="892" spans="2:19" s="411" customFormat="1" ht="13.5" hidden="1" outlineLevel="3">
      <c r="B892" s="402"/>
      <c r="C892" s="403"/>
      <c r="D892" s="404" t="s">
        <v>223</v>
      </c>
      <c r="E892" s="407" t="s">
        <v>34</v>
      </c>
      <c r="F892" s="481" t="s">
        <v>1282</v>
      </c>
      <c r="G892" s="403"/>
      <c r="H892" s="407" t="s">
        <v>34</v>
      </c>
      <c r="I892" s="408" t="s">
        <v>34</v>
      </c>
      <c r="J892" s="403"/>
      <c r="K892" s="410"/>
      <c r="L892" s="408" t="s">
        <v>34</v>
      </c>
      <c r="M892" s="409"/>
      <c r="N892" s="410"/>
      <c r="O892" s="408" t="s">
        <v>34</v>
      </c>
      <c r="P892" s="409"/>
      <c r="Q892" s="410" t="e">
        <f t="shared" si="13"/>
        <v>#VALUE!</v>
      </c>
      <c r="R892" s="408" t="s">
        <v>34</v>
      </c>
      <c r="S892" s="409"/>
    </row>
    <row r="893" spans="2:19" s="411" customFormat="1" ht="13.5" hidden="1" outlineLevel="3">
      <c r="B893" s="402"/>
      <c r="C893" s="403"/>
      <c r="D893" s="404" t="s">
        <v>223</v>
      </c>
      <c r="E893" s="407" t="s">
        <v>34</v>
      </c>
      <c r="F893" s="481" t="s">
        <v>1240</v>
      </c>
      <c r="G893" s="403"/>
      <c r="H893" s="407" t="s">
        <v>34</v>
      </c>
      <c r="I893" s="408" t="s">
        <v>34</v>
      </c>
      <c r="J893" s="403"/>
      <c r="K893" s="410"/>
      <c r="L893" s="408" t="s">
        <v>34</v>
      </c>
      <c r="M893" s="409"/>
      <c r="N893" s="410"/>
      <c r="O893" s="408" t="s">
        <v>34</v>
      </c>
      <c r="P893" s="409"/>
      <c r="Q893" s="410" t="e">
        <f t="shared" si="13"/>
        <v>#VALUE!</v>
      </c>
      <c r="R893" s="408" t="s">
        <v>34</v>
      </c>
      <c r="S893" s="409"/>
    </row>
    <row r="894" spans="2:19" s="420" customFormat="1" ht="13.5" hidden="1" outlineLevel="3">
      <c r="B894" s="412"/>
      <c r="C894" s="413"/>
      <c r="D894" s="404" t="s">
        <v>223</v>
      </c>
      <c r="E894" s="462" t="s">
        <v>34</v>
      </c>
      <c r="F894" s="480" t="s">
        <v>3463</v>
      </c>
      <c r="G894" s="413"/>
      <c r="H894" s="416">
        <v>32.56</v>
      </c>
      <c r="I894" s="417" t="s">
        <v>34</v>
      </c>
      <c r="J894" s="413"/>
      <c r="K894" s="419"/>
      <c r="L894" s="417" t="s">
        <v>34</v>
      </c>
      <c r="M894" s="418"/>
      <c r="N894" s="419"/>
      <c r="O894" s="417" t="s">
        <v>34</v>
      </c>
      <c r="P894" s="418"/>
      <c r="Q894" s="419">
        <f t="shared" si="13"/>
        <v>32.56</v>
      </c>
      <c r="R894" s="417" t="s">
        <v>34</v>
      </c>
      <c r="S894" s="418"/>
    </row>
    <row r="895" spans="2:19" s="411" customFormat="1" ht="13.5" hidden="1" outlineLevel="3">
      <c r="B895" s="402"/>
      <c r="C895" s="403"/>
      <c r="D895" s="404" t="s">
        <v>223</v>
      </c>
      <c r="E895" s="407" t="s">
        <v>34</v>
      </c>
      <c r="F895" s="481" t="s">
        <v>1242</v>
      </c>
      <c r="G895" s="403"/>
      <c r="H895" s="407" t="s">
        <v>34</v>
      </c>
      <c r="I895" s="408" t="s">
        <v>34</v>
      </c>
      <c r="J895" s="403"/>
      <c r="K895" s="410"/>
      <c r="L895" s="408" t="s">
        <v>34</v>
      </c>
      <c r="M895" s="409"/>
      <c r="N895" s="410"/>
      <c r="O895" s="408" t="s">
        <v>34</v>
      </c>
      <c r="P895" s="409"/>
      <c r="Q895" s="410" t="e">
        <f t="shared" si="13"/>
        <v>#VALUE!</v>
      </c>
      <c r="R895" s="408" t="s">
        <v>34</v>
      </c>
      <c r="S895" s="409"/>
    </row>
    <row r="896" spans="2:19" s="420" customFormat="1" ht="13.5" hidden="1" outlineLevel="3">
      <c r="B896" s="412"/>
      <c r="C896" s="413"/>
      <c r="D896" s="404" t="s">
        <v>223</v>
      </c>
      <c r="E896" s="462" t="s">
        <v>34</v>
      </c>
      <c r="F896" s="480" t="s">
        <v>3464</v>
      </c>
      <c r="G896" s="413"/>
      <c r="H896" s="416">
        <v>10.58</v>
      </c>
      <c r="I896" s="417" t="s">
        <v>34</v>
      </c>
      <c r="J896" s="413"/>
      <c r="K896" s="419"/>
      <c r="L896" s="417" t="s">
        <v>34</v>
      </c>
      <c r="M896" s="418"/>
      <c r="N896" s="419"/>
      <c r="O896" s="417" t="s">
        <v>34</v>
      </c>
      <c r="P896" s="418"/>
      <c r="Q896" s="419">
        <f t="shared" si="13"/>
        <v>10.58</v>
      </c>
      <c r="R896" s="417" t="s">
        <v>34</v>
      </c>
      <c r="S896" s="418"/>
    </row>
    <row r="897" spans="2:19" s="445" customFormat="1" ht="13.5" hidden="1" outlineLevel="3">
      <c r="B897" s="444"/>
      <c r="C897" s="446"/>
      <c r="D897" s="404" t="s">
        <v>223</v>
      </c>
      <c r="E897" s="463" t="s">
        <v>34</v>
      </c>
      <c r="F897" s="564" t="s">
        <v>238</v>
      </c>
      <c r="G897" s="446"/>
      <c r="H897" s="449">
        <v>43.14</v>
      </c>
      <c r="I897" s="450" t="s">
        <v>34</v>
      </c>
      <c r="J897" s="446"/>
      <c r="K897" s="452"/>
      <c r="L897" s="450" t="s">
        <v>34</v>
      </c>
      <c r="M897" s="451"/>
      <c r="N897" s="452"/>
      <c r="O897" s="450" t="s">
        <v>34</v>
      </c>
      <c r="P897" s="451"/>
      <c r="Q897" s="452">
        <f t="shared" si="13"/>
        <v>43.14</v>
      </c>
      <c r="R897" s="450" t="s">
        <v>34</v>
      </c>
      <c r="S897" s="451"/>
    </row>
    <row r="898" spans="2:19" s="411" customFormat="1" ht="13.5" hidden="1" outlineLevel="3">
      <c r="B898" s="402"/>
      <c r="C898" s="403"/>
      <c r="D898" s="404" t="s">
        <v>223</v>
      </c>
      <c r="E898" s="407" t="s">
        <v>34</v>
      </c>
      <c r="F898" s="481" t="s">
        <v>3465</v>
      </c>
      <c r="G898" s="403"/>
      <c r="H898" s="407" t="s">
        <v>34</v>
      </c>
      <c r="I898" s="408" t="s">
        <v>34</v>
      </c>
      <c r="J898" s="403"/>
      <c r="K898" s="410"/>
      <c r="L898" s="408" t="s">
        <v>34</v>
      </c>
      <c r="M898" s="409"/>
      <c r="N898" s="410"/>
      <c r="O898" s="408" t="s">
        <v>34</v>
      </c>
      <c r="P898" s="409"/>
      <c r="Q898" s="410" t="e">
        <f t="shared" si="13"/>
        <v>#VALUE!</v>
      </c>
      <c r="R898" s="408" t="s">
        <v>34</v>
      </c>
      <c r="S898" s="409"/>
    </row>
    <row r="899" spans="2:19" s="420" customFormat="1" ht="13.5" hidden="1" outlineLevel="3">
      <c r="B899" s="412"/>
      <c r="C899" s="413"/>
      <c r="D899" s="404" t="s">
        <v>223</v>
      </c>
      <c r="E899" s="462" t="s">
        <v>34</v>
      </c>
      <c r="F899" s="480" t="s">
        <v>3466</v>
      </c>
      <c r="G899" s="413"/>
      <c r="H899" s="416">
        <v>262.88</v>
      </c>
      <c r="I899" s="417" t="s">
        <v>34</v>
      </c>
      <c r="J899" s="413"/>
      <c r="K899" s="419"/>
      <c r="L899" s="417" t="s">
        <v>34</v>
      </c>
      <c r="M899" s="418"/>
      <c r="N899" s="419"/>
      <c r="O899" s="417" t="s">
        <v>34</v>
      </c>
      <c r="P899" s="418"/>
      <c r="Q899" s="419">
        <f t="shared" si="13"/>
        <v>262.88</v>
      </c>
      <c r="R899" s="417" t="s">
        <v>34</v>
      </c>
      <c r="S899" s="418"/>
    </row>
    <row r="900" spans="2:19" s="420" customFormat="1" ht="13.5" hidden="1" outlineLevel="3">
      <c r="B900" s="412"/>
      <c r="C900" s="413"/>
      <c r="D900" s="404" t="s">
        <v>223</v>
      </c>
      <c r="E900" s="462" t="s">
        <v>34</v>
      </c>
      <c r="F900" s="480" t="s">
        <v>3467</v>
      </c>
      <c r="G900" s="413"/>
      <c r="H900" s="416">
        <v>11.916</v>
      </c>
      <c r="I900" s="417" t="s">
        <v>34</v>
      </c>
      <c r="J900" s="413"/>
      <c r="K900" s="419"/>
      <c r="L900" s="417" t="s">
        <v>34</v>
      </c>
      <c r="M900" s="418"/>
      <c r="N900" s="419"/>
      <c r="O900" s="417" t="s">
        <v>34</v>
      </c>
      <c r="P900" s="418"/>
      <c r="Q900" s="419">
        <f t="shared" si="13"/>
        <v>11.916</v>
      </c>
      <c r="R900" s="417" t="s">
        <v>34</v>
      </c>
      <c r="S900" s="418"/>
    </row>
    <row r="901" spans="2:19" s="445" customFormat="1" ht="13.5" hidden="1" outlineLevel="3">
      <c r="B901" s="444"/>
      <c r="C901" s="446"/>
      <c r="D901" s="404" t="s">
        <v>223</v>
      </c>
      <c r="E901" s="463" t="s">
        <v>34</v>
      </c>
      <c r="F901" s="564" t="s">
        <v>238</v>
      </c>
      <c r="G901" s="446"/>
      <c r="H901" s="449">
        <v>274.796</v>
      </c>
      <c r="I901" s="450" t="s">
        <v>34</v>
      </c>
      <c r="J901" s="446"/>
      <c r="K901" s="452"/>
      <c r="L901" s="450" t="s">
        <v>34</v>
      </c>
      <c r="M901" s="451"/>
      <c r="N901" s="452"/>
      <c r="O901" s="450" t="s">
        <v>34</v>
      </c>
      <c r="P901" s="451"/>
      <c r="Q901" s="452">
        <f t="shared" si="13"/>
        <v>274.796</v>
      </c>
      <c r="R901" s="450" t="s">
        <v>34</v>
      </c>
      <c r="S901" s="451"/>
    </row>
    <row r="902" spans="2:19" s="411" customFormat="1" ht="13.5" hidden="1" outlineLevel="3">
      <c r="B902" s="402"/>
      <c r="C902" s="403"/>
      <c r="D902" s="404" t="s">
        <v>223</v>
      </c>
      <c r="E902" s="407" t="s">
        <v>34</v>
      </c>
      <c r="F902" s="481" t="s">
        <v>3392</v>
      </c>
      <c r="G902" s="403"/>
      <c r="H902" s="407" t="s">
        <v>34</v>
      </c>
      <c r="I902" s="408" t="s">
        <v>34</v>
      </c>
      <c r="J902" s="403"/>
      <c r="K902" s="410"/>
      <c r="L902" s="408" t="s">
        <v>34</v>
      </c>
      <c r="M902" s="409"/>
      <c r="N902" s="410"/>
      <c r="O902" s="408" t="s">
        <v>34</v>
      </c>
      <c r="P902" s="409"/>
      <c r="Q902" s="410" t="e">
        <f t="shared" si="13"/>
        <v>#VALUE!</v>
      </c>
      <c r="R902" s="408" t="s">
        <v>34</v>
      </c>
      <c r="S902" s="409"/>
    </row>
    <row r="903" spans="2:19" s="420" customFormat="1" ht="13.5" hidden="1" outlineLevel="3">
      <c r="B903" s="412"/>
      <c r="C903" s="413"/>
      <c r="D903" s="404" t="s">
        <v>223</v>
      </c>
      <c r="E903" s="462" t="s">
        <v>34</v>
      </c>
      <c r="F903" s="480" t="s">
        <v>3468</v>
      </c>
      <c r="G903" s="413"/>
      <c r="H903" s="416">
        <v>2.61</v>
      </c>
      <c r="I903" s="417" t="s">
        <v>34</v>
      </c>
      <c r="J903" s="413"/>
      <c r="K903" s="419"/>
      <c r="L903" s="417" t="s">
        <v>34</v>
      </c>
      <c r="M903" s="418"/>
      <c r="N903" s="419"/>
      <c r="O903" s="417" t="s">
        <v>34</v>
      </c>
      <c r="P903" s="418"/>
      <c r="Q903" s="419">
        <f t="shared" si="13"/>
        <v>2.61</v>
      </c>
      <c r="R903" s="417" t="s">
        <v>34</v>
      </c>
      <c r="S903" s="418"/>
    </row>
    <row r="904" spans="2:19" s="420" customFormat="1" ht="13.5" hidden="1" outlineLevel="3">
      <c r="B904" s="412"/>
      <c r="C904" s="413"/>
      <c r="D904" s="404" t="s">
        <v>223</v>
      </c>
      <c r="E904" s="462" t="s">
        <v>34</v>
      </c>
      <c r="F904" s="480" t="s">
        <v>3469</v>
      </c>
      <c r="G904" s="413"/>
      <c r="H904" s="416">
        <v>10.8</v>
      </c>
      <c r="I904" s="417" t="s">
        <v>34</v>
      </c>
      <c r="J904" s="413"/>
      <c r="K904" s="419"/>
      <c r="L904" s="417" t="s">
        <v>34</v>
      </c>
      <c r="M904" s="418"/>
      <c r="N904" s="419"/>
      <c r="O904" s="417" t="s">
        <v>34</v>
      </c>
      <c r="P904" s="418"/>
      <c r="Q904" s="419">
        <f t="shared" si="13"/>
        <v>10.8</v>
      </c>
      <c r="R904" s="417" t="s">
        <v>34</v>
      </c>
      <c r="S904" s="418"/>
    </row>
    <row r="905" spans="2:19" s="445" customFormat="1" ht="13.5" hidden="1" outlineLevel="3">
      <c r="B905" s="444"/>
      <c r="C905" s="446"/>
      <c r="D905" s="404" t="s">
        <v>223</v>
      </c>
      <c r="E905" s="463" t="s">
        <v>34</v>
      </c>
      <c r="F905" s="564" t="s">
        <v>238</v>
      </c>
      <c r="G905" s="446"/>
      <c r="H905" s="449">
        <v>13.41</v>
      </c>
      <c r="I905" s="450" t="s">
        <v>34</v>
      </c>
      <c r="J905" s="446"/>
      <c r="K905" s="452"/>
      <c r="L905" s="450" t="s">
        <v>34</v>
      </c>
      <c r="M905" s="451"/>
      <c r="N905" s="452"/>
      <c r="O905" s="450" t="s">
        <v>34</v>
      </c>
      <c r="P905" s="451"/>
      <c r="Q905" s="452">
        <f t="shared" si="13"/>
        <v>13.41</v>
      </c>
      <c r="R905" s="450" t="s">
        <v>34</v>
      </c>
      <c r="S905" s="451"/>
    </row>
    <row r="906" spans="2:19" s="429" customFormat="1" ht="13.5" hidden="1" outlineLevel="3">
      <c r="B906" s="421"/>
      <c r="C906" s="422"/>
      <c r="D906" s="404" t="s">
        <v>223</v>
      </c>
      <c r="E906" s="464" t="s">
        <v>102</v>
      </c>
      <c r="F906" s="566" t="s">
        <v>227</v>
      </c>
      <c r="G906" s="422"/>
      <c r="H906" s="425">
        <v>331.346</v>
      </c>
      <c r="I906" s="426" t="s">
        <v>34</v>
      </c>
      <c r="J906" s="422"/>
      <c r="K906" s="428"/>
      <c r="L906" s="426" t="s">
        <v>34</v>
      </c>
      <c r="M906" s="427"/>
      <c r="N906" s="428"/>
      <c r="O906" s="426" t="s">
        <v>34</v>
      </c>
      <c r="P906" s="427"/>
      <c r="Q906" s="428">
        <f t="shared" si="13"/>
        <v>331.346</v>
      </c>
      <c r="R906" s="426" t="s">
        <v>34</v>
      </c>
      <c r="S906" s="427"/>
    </row>
    <row r="907" spans="2:19" s="320" customFormat="1" ht="31.5" customHeight="1" hidden="1" outlineLevel="2">
      <c r="B907" s="321"/>
      <c r="C907" s="394" t="s">
        <v>1218</v>
      </c>
      <c r="D907" s="394" t="s">
        <v>218</v>
      </c>
      <c r="E907" s="461" t="s">
        <v>1300</v>
      </c>
      <c r="F907" s="479" t="s">
        <v>1301</v>
      </c>
      <c r="G907" s="397" t="s">
        <v>265</v>
      </c>
      <c r="H907" s="398">
        <v>331.346</v>
      </c>
      <c r="I907" s="399">
        <v>348.3</v>
      </c>
      <c r="J907" s="613">
        <f>ROUND(I907*H907,2)</f>
        <v>115407.81</v>
      </c>
      <c r="K907" s="401"/>
      <c r="L907" s="399">
        <v>348.3</v>
      </c>
      <c r="M907" s="400">
        <f>ROUND(L907*K907,2)</f>
        <v>0</v>
      </c>
      <c r="N907" s="401"/>
      <c r="O907" s="399">
        <v>348.3</v>
      </c>
      <c r="P907" s="400">
        <f>ROUND(O907*N907,2)</f>
        <v>0</v>
      </c>
      <c r="Q907" s="401">
        <f t="shared" si="13"/>
        <v>331.346</v>
      </c>
      <c r="R907" s="399">
        <v>348.3</v>
      </c>
      <c r="S907" s="400">
        <f>ROUND(R907*Q907,2)</f>
        <v>115407.81</v>
      </c>
    </row>
    <row r="908" spans="2:19" s="320" customFormat="1" ht="31.5" customHeight="1" hidden="1" outlineLevel="2" collapsed="1">
      <c r="B908" s="321"/>
      <c r="C908" s="394" t="s">
        <v>1224</v>
      </c>
      <c r="D908" s="394" t="s">
        <v>218</v>
      </c>
      <c r="E908" s="461" t="s">
        <v>1303</v>
      </c>
      <c r="F908" s="479" t="s">
        <v>3470</v>
      </c>
      <c r="G908" s="397" t="s">
        <v>265</v>
      </c>
      <c r="H908" s="398">
        <v>446.019</v>
      </c>
      <c r="I908" s="399">
        <v>766.3</v>
      </c>
      <c r="J908" s="613">
        <f>ROUND(I908*H908,2)</f>
        <v>341784.36</v>
      </c>
      <c r="K908" s="401"/>
      <c r="L908" s="399">
        <v>766.3</v>
      </c>
      <c r="M908" s="400">
        <f>ROUND(L908*K908,2)</f>
        <v>0</v>
      </c>
      <c r="N908" s="401"/>
      <c r="O908" s="399">
        <v>766.3</v>
      </c>
      <c r="P908" s="400">
        <f>ROUND(O908*N908,2)</f>
        <v>0</v>
      </c>
      <c r="Q908" s="401">
        <f t="shared" si="13"/>
        <v>446.019</v>
      </c>
      <c r="R908" s="399">
        <v>766.3</v>
      </c>
      <c r="S908" s="400">
        <f>ROUND(R908*Q908,2)</f>
        <v>341784.36</v>
      </c>
    </row>
    <row r="909" spans="2:19" s="411" customFormat="1" ht="13.5" hidden="1" outlineLevel="3">
      <c r="B909" s="402"/>
      <c r="C909" s="403"/>
      <c r="D909" s="404" t="s">
        <v>223</v>
      </c>
      <c r="E909" s="407" t="s">
        <v>34</v>
      </c>
      <c r="F909" s="481" t="s">
        <v>3317</v>
      </c>
      <c r="G909" s="403"/>
      <c r="H909" s="407" t="s">
        <v>34</v>
      </c>
      <c r="I909" s="408" t="s">
        <v>34</v>
      </c>
      <c r="J909" s="403"/>
      <c r="K909" s="410"/>
      <c r="L909" s="408" t="s">
        <v>34</v>
      </c>
      <c r="M909" s="409"/>
      <c r="N909" s="410"/>
      <c r="O909" s="408" t="s">
        <v>34</v>
      </c>
      <c r="P909" s="409"/>
      <c r="Q909" s="410" t="e">
        <f t="shared" si="13"/>
        <v>#VALUE!</v>
      </c>
      <c r="R909" s="408" t="s">
        <v>34</v>
      </c>
      <c r="S909" s="409"/>
    </row>
    <row r="910" spans="2:19" s="411" customFormat="1" ht="13.5" hidden="1" outlineLevel="3">
      <c r="B910" s="402"/>
      <c r="C910" s="403"/>
      <c r="D910" s="404" t="s">
        <v>223</v>
      </c>
      <c r="E910" s="407" t="s">
        <v>34</v>
      </c>
      <c r="F910" s="481" t="s">
        <v>3443</v>
      </c>
      <c r="G910" s="403"/>
      <c r="H910" s="407" t="s">
        <v>34</v>
      </c>
      <c r="I910" s="408" t="s">
        <v>34</v>
      </c>
      <c r="J910" s="403"/>
      <c r="K910" s="410"/>
      <c r="L910" s="408" t="s">
        <v>34</v>
      </c>
      <c r="M910" s="409"/>
      <c r="N910" s="410"/>
      <c r="O910" s="408" t="s">
        <v>34</v>
      </c>
      <c r="P910" s="409"/>
      <c r="Q910" s="410" t="e">
        <f t="shared" si="13"/>
        <v>#VALUE!</v>
      </c>
      <c r="R910" s="408" t="s">
        <v>34</v>
      </c>
      <c r="S910" s="409"/>
    </row>
    <row r="911" spans="2:19" s="420" customFormat="1" ht="13.5" hidden="1" outlineLevel="3">
      <c r="B911" s="412"/>
      <c r="C911" s="413"/>
      <c r="D911" s="404" t="s">
        <v>223</v>
      </c>
      <c r="E911" s="462" t="s">
        <v>34</v>
      </c>
      <c r="F911" s="480" t="s">
        <v>3471</v>
      </c>
      <c r="G911" s="413"/>
      <c r="H911" s="416">
        <v>25.44</v>
      </c>
      <c r="I911" s="417" t="s">
        <v>34</v>
      </c>
      <c r="J911" s="413"/>
      <c r="K911" s="419"/>
      <c r="L911" s="417" t="s">
        <v>34</v>
      </c>
      <c r="M911" s="418"/>
      <c r="N911" s="419"/>
      <c r="O911" s="417" t="s">
        <v>34</v>
      </c>
      <c r="P911" s="418"/>
      <c r="Q911" s="419">
        <f t="shared" si="13"/>
        <v>25.44</v>
      </c>
      <c r="R911" s="417" t="s">
        <v>34</v>
      </c>
      <c r="S911" s="418"/>
    </row>
    <row r="912" spans="2:19" s="420" customFormat="1" ht="13.5" hidden="1" outlineLevel="3">
      <c r="B912" s="412"/>
      <c r="C912" s="413"/>
      <c r="D912" s="404" t="s">
        <v>223</v>
      </c>
      <c r="E912" s="462" t="s">
        <v>34</v>
      </c>
      <c r="F912" s="480" t="s">
        <v>3472</v>
      </c>
      <c r="G912" s="413"/>
      <c r="H912" s="416">
        <v>71.66</v>
      </c>
      <c r="I912" s="417" t="s">
        <v>34</v>
      </c>
      <c r="J912" s="413"/>
      <c r="K912" s="419"/>
      <c r="L912" s="417" t="s">
        <v>34</v>
      </c>
      <c r="M912" s="418"/>
      <c r="N912" s="419"/>
      <c r="O912" s="417" t="s">
        <v>34</v>
      </c>
      <c r="P912" s="418"/>
      <c r="Q912" s="419">
        <f t="shared" si="13"/>
        <v>71.66</v>
      </c>
      <c r="R912" s="417" t="s">
        <v>34</v>
      </c>
      <c r="S912" s="418"/>
    </row>
    <row r="913" spans="2:19" s="420" customFormat="1" ht="13.5" hidden="1" outlineLevel="3">
      <c r="B913" s="412"/>
      <c r="C913" s="413"/>
      <c r="D913" s="404" t="s">
        <v>223</v>
      </c>
      <c r="E913" s="462" t="s">
        <v>34</v>
      </c>
      <c r="F913" s="480" t="s">
        <v>3473</v>
      </c>
      <c r="G913" s="413"/>
      <c r="H913" s="416">
        <v>7.2</v>
      </c>
      <c r="I913" s="417" t="s">
        <v>34</v>
      </c>
      <c r="J913" s="413"/>
      <c r="K913" s="419"/>
      <c r="L913" s="417" t="s">
        <v>34</v>
      </c>
      <c r="M913" s="418"/>
      <c r="N913" s="419"/>
      <c r="O913" s="417" t="s">
        <v>34</v>
      </c>
      <c r="P913" s="418"/>
      <c r="Q913" s="419">
        <f t="shared" si="13"/>
        <v>7.2</v>
      </c>
      <c r="R913" s="417" t="s">
        <v>34</v>
      </c>
      <c r="S913" s="418"/>
    </row>
    <row r="914" spans="2:19" s="411" customFormat="1" ht="13.5" hidden="1" outlineLevel="3">
      <c r="B914" s="402"/>
      <c r="C914" s="403"/>
      <c r="D914" s="404" t="s">
        <v>223</v>
      </c>
      <c r="E914" s="407" t="s">
        <v>34</v>
      </c>
      <c r="F914" s="481" t="s">
        <v>1247</v>
      </c>
      <c r="G914" s="403"/>
      <c r="H914" s="407" t="s">
        <v>34</v>
      </c>
      <c r="I914" s="408" t="s">
        <v>34</v>
      </c>
      <c r="J914" s="403"/>
      <c r="K914" s="410"/>
      <c r="L914" s="408" t="s">
        <v>34</v>
      </c>
      <c r="M914" s="409"/>
      <c r="N914" s="410"/>
      <c r="O914" s="408" t="s">
        <v>34</v>
      </c>
      <c r="P914" s="409"/>
      <c r="Q914" s="410" t="e">
        <f t="shared" si="13"/>
        <v>#VALUE!</v>
      </c>
      <c r="R914" s="408" t="s">
        <v>34</v>
      </c>
      <c r="S914" s="409"/>
    </row>
    <row r="915" spans="2:19" s="420" customFormat="1" ht="13.5" hidden="1" outlineLevel="3">
      <c r="B915" s="412"/>
      <c r="C915" s="413"/>
      <c r="D915" s="404" t="s">
        <v>223</v>
      </c>
      <c r="E915" s="462" t="s">
        <v>34</v>
      </c>
      <c r="F915" s="480" t="s">
        <v>3474</v>
      </c>
      <c r="G915" s="413"/>
      <c r="H915" s="416">
        <v>6.597</v>
      </c>
      <c r="I915" s="417" t="s">
        <v>34</v>
      </c>
      <c r="J915" s="413"/>
      <c r="K915" s="419"/>
      <c r="L915" s="417" t="s">
        <v>34</v>
      </c>
      <c r="M915" s="418"/>
      <c r="N915" s="419"/>
      <c r="O915" s="417" t="s">
        <v>34</v>
      </c>
      <c r="P915" s="418"/>
      <c r="Q915" s="419">
        <f t="shared" si="13"/>
        <v>6.597</v>
      </c>
      <c r="R915" s="417" t="s">
        <v>34</v>
      </c>
      <c r="S915" s="418"/>
    </row>
    <row r="916" spans="2:19" s="420" customFormat="1" ht="13.5" hidden="1" outlineLevel="3">
      <c r="B916" s="412"/>
      <c r="C916" s="413"/>
      <c r="D916" s="404" t="s">
        <v>223</v>
      </c>
      <c r="E916" s="462" t="s">
        <v>34</v>
      </c>
      <c r="F916" s="480" t="s">
        <v>2775</v>
      </c>
      <c r="G916" s="413"/>
      <c r="H916" s="416">
        <v>0.9</v>
      </c>
      <c r="I916" s="417" t="s">
        <v>34</v>
      </c>
      <c r="J916" s="413"/>
      <c r="K916" s="419"/>
      <c r="L916" s="417" t="s">
        <v>34</v>
      </c>
      <c r="M916" s="418"/>
      <c r="N916" s="419"/>
      <c r="O916" s="417" t="s">
        <v>34</v>
      </c>
      <c r="P916" s="418"/>
      <c r="Q916" s="419">
        <f t="shared" si="13"/>
        <v>0.9</v>
      </c>
      <c r="R916" s="417" t="s">
        <v>34</v>
      </c>
      <c r="S916" s="418"/>
    </row>
    <row r="917" spans="2:19" s="420" customFormat="1" ht="13.5" hidden="1" outlineLevel="3">
      <c r="B917" s="412"/>
      <c r="C917" s="413"/>
      <c r="D917" s="404" t="s">
        <v>223</v>
      </c>
      <c r="E917" s="462" t="s">
        <v>34</v>
      </c>
      <c r="F917" s="480" t="s">
        <v>2834</v>
      </c>
      <c r="G917" s="413"/>
      <c r="H917" s="416">
        <v>2.4</v>
      </c>
      <c r="I917" s="417" t="s">
        <v>34</v>
      </c>
      <c r="J917" s="413"/>
      <c r="K917" s="419"/>
      <c r="L917" s="417" t="s">
        <v>34</v>
      </c>
      <c r="M917" s="418"/>
      <c r="N917" s="419"/>
      <c r="O917" s="417" t="s">
        <v>34</v>
      </c>
      <c r="P917" s="418"/>
      <c r="Q917" s="419">
        <f t="shared" si="13"/>
        <v>2.4</v>
      </c>
      <c r="R917" s="417" t="s">
        <v>34</v>
      </c>
      <c r="S917" s="418"/>
    </row>
    <row r="918" spans="2:19" s="445" customFormat="1" ht="13.5" hidden="1" outlineLevel="3">
      <c r="B918" s="444"/>
      <c r="C918" s="446"/>
      <c r="D918" s="404" t="s">
        <v>223</v>
      </c>
      <c r="E918" s="463" t="s">
        <v>34</v>
      </c>
      <c r="F918" s="564" t="s">
        <v>238</v>
      </c>
      <c r="G918" s="446"/>
      <c r="H918" s="449">
        <v>114.197</v>
      </c>
      <c r="I918" s="450" t="s">
        <v>34</v>
      </c>
      <c r="J918" s="446"/>
      <c r="K918" s="452"/>
      <c r="L918" s="450" t="s">
        <v>34</v>
      </c>
      <c r="M918" s="451"/>
      <c r="N918" s="452"/>
      <c r="O918" s="450" t="s">
        <v>34</v>
      </c>
      <c r="P918" s="451"/>
      <c r="Q918" s="452">
        <f t="shared" si="13"/>
        <v>114.197</v>
      </c>
      <c r="R918" s="450" t="s">
        <v>34</v>
      </c>
      <c r="S918" s="451"/>
    </row>
    <row r="919" spans="2:19" s="411" customFormat="1" ht="13.5" hidden="1" outlineLevel="3">
      <c r="B919" s="402"/>
      <c r="C919" s="403"/>
      <c r="D919" s="404" t="s">
        <v>223</v>
      </c>
      <c r="E919" s="407" t="s">
        <v>34</v>
      </c>
      <c r="F919" s="481" t="s">
        <v>3392</v>
      </c>
      <c r="G919" s="403"/>
      <c r="H919" s="407" t="s">
        <v>34</v>
      </c>
      <c r="I919" s="408" t="s">
        <v>34</v>
      </c>
      <c r="J919" s="403"/>
      <c r="K919" s="410"/>
      <c r="L919" s="408" t="s">
        <v>34</v>
      </c>
      <c r="M919" s="409"/>
      <c r="N919" s="410"/>
      <c r="O919" s="408" t="s">
        <v>34</v>
      </c>
      <c r="P919" s="409"/>
      <c r="Q919" s="410" t="e">
        <f t="shared" si="13"/>
        <v>#VALUE!</v>
      </c>
      <c r="R919" s="408" t="s">
        <v>34</v>
      </c>
      <c r="S919" s="409"/>
    </row>
    <row r="920" spans="2:19" s="420" customFormat="1" ht="13.5" hidden="1" outlineLevel="3">
      <c r="B920" s="412"/>
      <c r="C920" s="413"/>
      <c r="D920" s="404" t="s">
        <v>223</v>
      </c>
      <c r="E920" s="462" t="s">
        <v>34</v>
      </c>
      <c r="F920" s="480" t="s">
        <v>3475</v>
      </c>
      <c r="G920" s="413"/>
      <c r="H920" s="416">
        <v>6.24</v>
      </c>
      <c r="I920" s="417" t="s">
        <v>34</v>
      </c>
      <c r="J920" s="413"/>
      <c r="K920" s="419"/>
      <c r="L920" s="417" t="s">
        <v>34</v>
      </c>
      <c r="M920" s="418"/>
      <c r="N920" s="419"/>
      <c r="O920" s="417" t="s">
        <v>34</v>
      </c>
      <c r="P920" s="418"/>
      <c r="Q920" s="419">
        <f t="shared" si="13"/>
        <v>6.24</v>
      </c>
      <c r="R920" s="417" t="s">
        <v>34</v>
      </c>
      <c r="S920" s="418"/>
    </row>
    <row r="921" spans="2:19" s="420" customFormat="1" ht="13.5" hidden="1" outlineLevel="3">
      <c r="B921" s="412"/>
      <c r="C921" s="413"/>
      <c r="D921" s="404" t="s">
        <v>223</v>
      </c>
      <c r="E921" s="462" t="s">
        <v>34</v>
      </c>
      <c r="F921" s="480" t="s">
        <v>3476</v>
      </c>
      <c r="G921" s="413"/>
      <c r="H921" s="416">
        <v>27.2</v>
      </c>
      <c r="I921" s="417" t="s">
        <v>34</v>
      </c>
      <c r="J921" s="413"/>
      <c r="K921" s="419"/>
      <c r="L921" s="417" t="s">
        <v>34</v>
      </c>
      <c r="M921" s="418"/>
      <c r="N921" s="419"/>
      <c r="O921" s="417" t="s">
        <v>34</v>
      </c>
      <c r="P921" s="418"/>
      <c r="Q921" s="419">
        <f t="shared" si="13"/>
        <v>27.2</v>
      </c>
      <c r="R921" s="417" t="s">
        <v>34</v>
      </c>
      <c r="S921" s="418"/>
    </row>
    <row r="922" spans="2:19" s="445" customFormat="1" ht="13.5" hidden="1" outlineLevel="3">
      <c r="B922" s="444"/>
      <c r="C922" s="446"/>
      <c r="D922" s="404" t="s">
        <v>223</v>
      </c>
      <c r="E922" s="463" t="s">
        <v>34</v>
      </c>
      <c r="F922" s="564" t="s">
        <v>238</v>
      </c>
      <c r="G922" s="446"/>
      <c r="H922" s="449">
        <v>33.44</v>
      </c>
      <c r="I922" s="450" t="s">
        <v>34</v>
      </c>
      <c r="J922" s="446"/>
      <c r="K922" s="452"/>
      <c r="L922" s="450" t="s">
        <v>34</v>
      </c>
      <c r="M922" s="451"/>
      <c r="N922" s="452"/>
      <c r="O922" s="450" t="s">
        <v>34</v>
      </c>
      <c r="P922" s="451"/>
      <c r="Q922" s="452">
        <f t="shared" si="13"/>
        <v>33.44</v>
      </c>
      <c r="R922" s="450" t="s">
        <v>34</v>
      </c>
      <c r="S922" s="451"/>
    </row>
    <row r="923" spans="2:19" s="411" customFormat="1" ht="13.5" hidden="1" outlineLevel="3">
      <c r="B923" s="402"/>
      <c r="C923" s="403"/>
      <c r="D923" s="404" t="s">
        <v>223</v>
      </c>
      <c r="E923" s="407" t="s">
        <v>34</v>
      </c>
      <c r="F923" s="481" t="s">
        <v>1240</v>
      </c>
      <c r="G923" s="403"/>
      <c r="H923" s="407" t="s">
        <v>34</v>
      </c>
      <c r="I923" s="408" t="s">
        <v>34</v>
      </c>
      <c r="J923" s="403"/>
      <c r="K923" s="410"/>
      <c r="L923" s="408" t="s">
        <v>34</v>
      </c>
      <c r="M923" s="409"/>
      <c r="N923" s="410"/>
      <c r="O923" s="408" t="s">
        <v>34</v>
      </c>
      <c r="P923" s="409"/>
      <c r="Q923" s="410" t="e">
        <f t="shared" si="13"/>
        <v>#VALUE!</v>
      </c>
      <c r="R923" s="408" t="s">
        <v>34</v>
      </c>
      <c r="S923" s="409"/>
    </row>
    <row r="924" spans="2:19" s="420" customFormat="1" ht="13.5" hidden="1" outlineLevel="3">
      <c r="B924" s="412"/>
      <c r="C924" s="413"/>
      <c r="D924" s="404" t="s">
        <v>223</v>
      </c>
      <c r="E924" s="462" t="s">
        <v>34</v>
      </c>
      <c r="F924" s="480" t="s">
        <v>3463</v>
      </c>
      <c r="G924" s="413"/>
      <c r="H924" s="416">
        <v>32.56</v>
      </c>
      <c r="I924" s="417" t="s">
        <v>34</v>
      </c>
      <c r="J924" s="413"/>
      <c r="K924" s="419"/>
      <c r="L924" s="417" t="s">
        <v>34</v>
      </c>
      <c r="M924" s="418"/>
      <c r="N924" s="419"/>
      <c r="O924" s="417" t="s">
        <v>34</v>
      </c>
      <c r="P924" s="418"/>
      <c r="Q924" s="419">
        <f t="shared" si="13"/>
        <v>32.56</v>
      </c>
      <c r="R924" s="417" t="s">
        <v>34</v>
      </c>
      <c r="S924" s="418"/>
    </row>
    <row r="925" spans="2:19" s="411" customFormat="1" ht="13.5" hidden="1" outlineLevel="3">
      <c r="B925" s="402"/>
      <c r="C925" s="403"/>
      <c r="D925" s="404" t="s">
        <v>223</v>
      </c>
      <c r="E925" s="407" t="s">
        <v>34</v>
      </c>
      <c r="F925" s="481" t="s">
        <v>1242</v>
      </c>
      <c r="G925" s="403"/>
      <c r="H925" s="407" t="s">
        <v>34</v>
      </c>
      <c r="I925" s="408" t="s">
        <v>34</v>
      </c>
      <c r="J925" s="403"/>
      <c r="K925" s="410"/>
      <c r="L925" s="408" t="s">
        <v>34</v>
      </c>
      <c r="M925" s="409"/>
      <c r="N925" s="410"/>
      <c r="O925" s="408" t="s">
        <v>34</v>
      </c>
      <c r="P925" s="409"/>
      <c r="Q925" s="410" t="e">
        <f t="shared" si="13"/>
        <v>#VALUE!</v>
      </c>
      <c r="R925" s="408" t="s">
        <v>34</v>
      </c>
      <c r="S925" s="409"/>
    </row>
    <row r="926" spans="2:19" s="420" customFormat="1" ht="13.5" hidden="1" outlineLevel="3">
      <c r="B926" s="412"/>
      <c r="C926" s="413"/>
      <c r="D926" s="404" t="s">
        <v>223</v>
      </c>
      <c r="E926" s="462" t="s">
        <v>34</v>
      </c>
      <c r="F926" s="480" t="s">
        <v>3477</v>
      </c>
      <c r="G926" s="413"/>
      <c r="H926" s="416">
        <v>17.48</v>
      </c>
      <c r="I926" s="417" t="s">
        <v>34</v>
      </c>
      <c r="J926" s="413"/>
      <c r="K926" s="419"/>
      <c r="L926" s="417" t="s">
        <v>34</v>
      </c>
      <c r="M926" s="418"/>
      <c r="N926" s="419"/>
      <c r="O926" s="417" t="s">
        <v>34</v>
      </c>
      <c r="P926" s="418"/>
      <c r="Q926" s="419">
        <f t="shared" si="13"/>
        <v>17.48</v>
      </c>
      <c r="R926" s="417" t="s">
        <v>34</v>
      </c>
      <c r="S926" s="418"/>
    </row>
    <row r="927" spans="2:19" s="445" customFormat="1" ht="13.5" hidden="1" outlineLevel="3">
      <c r="B927" s="444"/>
      <c r="C927" s="446"/>
      <c r="D927" s="404" t="s">
        <v>223</v>
      </c>
      <c r="E927" s="463" t="s">
        <v>34</v>
      </c>
      <c r="F927" s="564" t="s">
        <v>238</v>
      </c>
      <c r="G927" s="446"/>
      <c r="H927" s="449">
        <v>50.04</v>
      </c>
      <c r="I927" s="450" t="s">
        <v>34</v>
      </c>
      <c r="J927" s="446"/>
      <c r="K927" s="452"/>
      <c r="L927" s="450" t="s">
        <v>34</v>
      </c>
      <c r="M927" s="451"/>
      <c r="N927" s="452"/>
      <c r="O927" s="450" t="s">
        <v>34</v>
      </c>
      <c r="P927" s="451"/>
      <c r="Q927" s="452">
        <f t="shared" si="13"/>
        <v>50.04</v>
      </c>
      <c r="R927" s="450" t="s">
        <v>34</v>
      </c>
      <c r="S927" s="451"/>
    </row>
    <row r="928" spans="2:19" s="411" customFormat="1" ht="13.5" hidden="1" outlineLevel="3">
      <c r="B928" s="402"/>
      <c r="C928" s="403"/>
      <c r="D928" s="404" t="s">
        <v>223</v>
      </c>
      <c r="E928" s="407" t="s">
        <v>34</v>
      </c>
      <c r="F928" s="481" t="s">
        <v>3450</v>
      </c>
      <c r="G928" s="403"/>
      <c r="H928" s="407" t="s">
        <v>34</v>
      </c>
      <c r="I928" s="408" t="s">
        <v>34</v>
      </c>
      <c r="J928" s="403"/>
      <c r="K928" s="410"/>
      <c r="L928" s="408" t="s">
        <v>34</v>
      </c>
      <c r="M928" s="409"/>
      <c r="N928" s="410"/>
      <c r="O928" s="408" t="s">
        <v>34</v>
      </c>
      <c r="P928" s="409"/>
      <c r="Q928" s="410" t="e">
        <f t="shared" si="13"/>
        <v>#VALUE!</v>
      </c>
      <c r="R928" s="408" t="s">
        <v>34</v>
      </c>
      <c r="S928" s="409"/>
    </row>
    <row r="929" spans="2:19" s="411" customFormat="1" ht="13.5" hidden="1" outlineLevel="3">
      <c r="B929" s="402"/>
      <c r="C929" s="403"/>
      <c r="D929" s="404" t="s">
        <v>223</v>
      </c>
      <c r="E929" s="407" t="s">
        <v>34</v>
      </c>
      <c r="F929" s="481" t="s">
        <v>3451</v>
      </c>
      <c r="G929" s="403"/>
      <c r="H929" s="407" t="s">
        <v>34</v>
      </c>
      <c r="I929" s="408" t="s">
        <v>34</v>
      </c>
      <c r="J929" s="403"/>
      <c r="K929" s="410"/>
      <c r="L929" s="408" t="s">
        <v>34</v>
      </c>
      <c r="M929" s="409"/>
      <c r="N929" s="410"/>
      <c r="O929" s="408" t="s">
        <v>34</v>
      </c>
      <c r="P929" s="409"/>
      <c r="Q929" s="410" t="e">
        <f t="shared" si="13"/>
        <v>#VALUE!</v>
      </c>
      <c r="R929" s="408" t="s">
        <v>34</v>
      </c>
      <c r="S929" s="409"/>
    </row>
    <row r="930" spans="2:19" s="420" customFormat="1" ht="13.5" hidden="1" outlineLevel="3">
      <c r="B930" s="412"/>
      <c r="C930" s="413"/>
      <c r="D930" s="404" t="s">
        <v>223</v>
      </c>
      <c r="E930" s="462" t="s">
        <v>34</v>
      </c>
      <c r="F930" s="480" t="s">
        <v>3478</v>
      </c>
      <c r="G930" s="413"/>
      <c r="H930" s="416">
        <v>399.84</v>
      </c>
      <c r="I930" s="417" t="s">
        <v>34</v>
      </c>
      <c r="J930" s="413"/>
      <c r="K930" s="419"/>
      <c r="L930" s="417" t="s">
        <v>34</v>
      </c>
      <c r="M930" s="418"/>
      <c r="N930" s="419"/>
      <c r="O930" s="417" t="s">
        <v>34</v>
      </c>
      <c r="P930" s="418"/>
      <c r="Q930" s="419">
        <f t="shared" si="13"/>
        <v>399.84</v>
      </c>
      <c r="R930" s="417" t="s">
        <v>34</v>
      </c>
      <c r="S930" s="418"/>
    </row>
    <row r="931" spans="2:19" s="420" customFormat="1" ht="13.5" hidden="1" outlineLevel="3">
      <c r="B931" s="412"/>
      <c r="C931" s="413"/>
      <c r="D931" s="404" t="s">
        <v>223</v>
      </c>
      <c r="E931" s="462" t="s">
        <v>34</v>
      </c>
      <c r="F931" s="480" t="s">
        <v>3479</v>
      </c>
      <c r="G931" s="413"/>
      <c r="H931" s="416">
        <v>16.24</v>
      </c>
      <c r="I931" s="417" t="s">
        <v>34</v>
      </c>
      <c r="J931" s="413"/>
      <c r="K931" s="419"/>
      <c r="L931" s="417" t="s">
        <v>34</v>
      </c>
      <c r="M931" s="418"/>
      <c r="N931" s="419"/>
      <c r="O931" s="417" t="s">
        <v>34</v>
      </c>
      <c r="P931" s="418"/>
      <c r="Q931" s="419">
        <f t="shared" si="13"/>
        <v>16.24</v>
      </c>
      <c r="R931" s="417" t="s">
        <v>34</v>
      </c>
      <c r="S931" s="418"/>
    </row>
    <row r="932" spans="2:19" s="411" customFormat="1" ht="13.5" hidden="1" outlineLevel="3">
      <c r="B932" s="402"/>
      <c r="C932" s="403"/>
      <c r="D932" s="404" t="s">
        <v>223</v>
      </c>
      <c r="E932" s="407" t="s">
        <v>34</v>
      </c>
      <c r="F932" s="481" t="s">
        <v>3454</v>
      </c>
      <c r="G932" s="403"/>
      <c r="H932" s="407" t="s">
        <v>34</v>
      </c>
      <c r="I932" s="408" t="s">
        <v>34</v>
      </c>
      <c r="J932" s="403"/>
      <c r="K932" s="410"/>
      <c r="L932" s="408" t="s">
        <v>34</v>
      </c>
      <c r="M932" s="409"/>
      <c r="N932" s="410"/>
      <c r="O932" s="408" t="s">
        <v>34</v>
      </c>
      <c r="P932" s="409"/>
      <c r="Q932" s="410" t="e">
        <f t="shared" si="13"/>
        <v>#VALUE!</v>
      </c>
      <c r="R932" s="408" t="s">
        <v>34</v>
      </c>
      <c r="S932" s="409"/>
    </row>
    <row r="933" spans="2:19" s="420" customFormat="1" ht="13.5" hidden="1" outlineLevel="3">
      <c r="B933" s="412"/>
      <c r="C933" s="413"/>
      <c r="D933" s="404" t="s">
        <v>223</v>
      </c>
      <c r="E933" s="462" t="s">
        <v>34</v>
      </c>
      <c r="F933" s="480" t="s">
        <v>3480</v>
      </c>
      <c r="G933" s="413"/>
      <c r="H933" s="416">
        <v>139.608</v>
      </c>
      <c r="I933" s="417" t="s">
        <v>34</v>
      </c>
      <c r="J933" s="413"/>
      <c r="K933" s="419"/>
      <c r="L933" s="417" t="s">
        <v>34</v>
      </c>
      <c r="M933" s="418"/>
      <c r="N933" s="419"/>
      <c r="O933" s="417" t="s">
        <v>34</v>
      </c>
      <c r="P933" s="418"/>
      <c r="Q933" s="419">
        <f t="shared" si="13"/>
        <v>139.608</v>
      </c>
      <c r="R933" s="417" t="s">
        <v>34</v>
      </c>
      <c r="S933" s="418"/>
    </row>
    <row r="934" spans="2:19" s="445" customFormat="1" ht="13.5" hidden="1" outlineLevel="3">
      <c r="B934" s="444"/>
      <c r="C934" s="446"/>
      <c r="D934" s="404" t="s">
        <v>223</v>
      </c>
      <c r="E934" s="463" t="s">
        <v>34</v>
      </c>
      <c r="F934" s="564" t="s">
        <v>238</v>
      </c>
      <c r="G934" s="446"/>
      <c r="H934" s="449">
        <v>555.688</v>
      </c>
      <c r="I934" s="450" t="s">
        <v>34</v>
      </c>
      <c r="J934" s="446"/>
      <c r="K934" s="452"/>
      <c r="L934" s="450" t="s">
        <v>34</v>
      </c>
      <c r="M934" s="451"/>
      <c r="N934" s="452"/>
      <c r="O934" s="450" t="s">
        <v>34</v>
      </c>
      <c r="P934" s="451"/>
      <c r="Q934" s="452">
        <f t="shared" si="13"/>
        <v>555.688</v>
      </c>
      <c r="R934" s="450" t="s">
        <v>34</v>
      </c>
      <c r="S934" s="451"/>
    </row>
    <row r="935" spans="2:19" s="411" customFormat="1" ht="13.5" hidden="1" outlineLevel="3">
      <c r="B935" s="402"/>
      <c r="C935" s="403"/>
      <c r="D935" s="404" t="s">
        <v>223</v>
      </c>
      <c r="E935" s="407" t="s">
        <v>34</v>
      </c>
      <c r="F935" s="481" t="s">
        <v>3456</v>
      </c>
      <c r="G935" s="403"/>
      <c r="H935" s="407" t="s">
        <v>34</v>
      </c>
      <c r="I935" s="408" t="s">
        <v>34</v>
      </c>
      <c r="J935" s="403"/>
      <c r="K935" s="410"/>
      <c r="L935" s="408" t="s">
        <v>34</v>
      </c>
      <c r="M935" s="409"/>
      <c r="N935" s="410"/>
      <c r="O935" s="408" t="s">
        <v>34</v>
      </c>
      <c r="P935" s="409"/>
      <c r="Q935" s="410" t="e">
        <f t="shared" si="13"/>
        <v>#VALUE!</v>
      </c>
      <c r="R935" s="408" t="s">
        <v>34</v>
      </c>
      <c r="S935" s="409"/>
    </row>
    <row r="936" spans="2:19" s="420" customFormat="1" ht="13.5" hidden="1" outlineLevel="3">
      <c r="B936" s="412"/>
      <c r="C936" s="413"/>
      <c r="D936" s="404" t="s">
        <v>223</v>
      </c>
      <c r="E936" s="462" t="s">
        <v>34</v>
      </c>
      <c r="F936" s="480" t="s">
        <v>3481</v>
      </c>
      <c r="G936" s="413"/>
      <c r="H936" s="416">
        <v>22</v>
      </c>
      <c r="I936" s="417" t="s">
        <v>34</v>
      </c>
      <c r="J936" s="413"/>
      <c r="K936" s="419"/>
      <c r="L936" s="417" t="s">
        <v>34</v>
      </c>
      <c r="M936" s="418"/>
      <c r="N936" s="419"/>
      <c r="O936" s="417" t="s">
        <v>34</v>
      </c>
      <c r="P936" s="418"/>
      <c r="Q936" s="419">
        <f t="shared" si="13"/>
        <v>22</v>
      </c>
      <c r="R936" s="417" t="s">
        <v>34</v>
      </c>
      <c r="S936" s="418"/>
    </row>
    <row r="937" spans="2:19" s="445" customFormat="1" ht="13.5" hidden="1" outlineLevel="3">
      <c r="B937" s="444"/>
      <c r="C937" s="446"/>
      <c r="D937" s="404" t="s">
        <v>223</v>
      </c>
      <c r="E937" s="463" t="s">
        <v>34</v>
      </c>
      <c r="F937" s="564" t="s">
        <v>238</v>
      </c>
      <c r="G937" s="446"/>
      <c r="H937" s="449">
        <v>22</v>
      </c>
      <c r="I937" s="450" t="s">
        <v>34</v>
      </c>
      <c r="J937" s="446"/>
      <c r="K937" s="452"/>
      <c r="L937" s="450" t="s">
        <v>34</v>
      </c>
      <c r="M937" s="451"/>
      <c r="N937" s="452"/>
      <c r="O937" s="450" t="s">
        <v>34</v>
      </c>
      <c r="P937" s="451"/>
      <c r="Q937" s="452">
        <f t="shared" si="13"/>
        <v>22</v>
      </c>
      <c r="R937" s="450" t="s">
        <v>34</v>
      </c>
      <c r="S937" s="451"/>
    </row>
    <row r="938" spans="2:19" s="411" customFormat="1" ht="13.5" hidden="1" outlineLevel="3">
      <c r="B938" s="402"/>
      <c r="C938" s="403"/>
      <c r="D938" s="404" t="s">
        <v>223</v>
      </c>
      <c r="E938" s="407" t="s">
        <v>34</v>
      </c>
      <c r="F938" s="481" t="s">
        <v>1260</v>
      </c>
      <c r="G938" s="403"/>
      <c r="H938" s="407" t="s">
        <v>34</v>
      </c>
      <c r="I938" s="408" t="s">
        <v>34</v>
      </c>
      <c r="J938" s="403"/>
      <c r="K938" s="410"/>
      <c r="L938" s="408" t="s">
        <v>34</v>
      </c>
      <c r="M938" s="409"/>
      <c r="N938" s="410"/>
      <c r="O938" s="408" t="s">
        <v>34</v>
      </c>
      <c r="P938" s="409"/>
      <c r="Q938" s="410" t="e">
        <f t="shared" si="13"/>
        <v>#VALUE!</v>
      </c>
      <c r="R938" s="408" t="s">
        <v>34</v>
      </c>
      <c r="S938" s="409"/>
    </row>
    <row r="939" spans="2:19" s="420" customFormat="1" ht="13.5" hidden="1" outlineLevel="3">
      <c r="B939" s="412"/>
      <c r="C939" s="413"/>
      <c r="D939" s="404" t="s">
        <v>223</v>
      </c>
      <c r="E939" s="462" t="s">
        <v>34</v>
      </c>
      <c r="F939" s="480" t="s">
        <v>3482</v>
      </c>
      <c r="G939" s="413"/>
      <c r="H939" s="416">
        <v>2</v>
      </c>
      <c r="I939" s="417" t="s">
        <v>34</v>
      </c>
      <c r="J939" s="413"/>
      <c r="K939" s="419"/>
      <c r="L939" s="417" t="s">
        <v>34</v>
      </c>
      <c r="M939" s="418"/>
      <c r="N939" s="419"/>
      <c r="O939" s="417" t="s">
        <v>34</v>
      </c>
      <c r="P939" s="418"/>
      <c r="Q939" s="419">
        <f t="shared" si="13"/>
        <v>2</v>
      </c>
      <c r="R939" s="417" t="s">
        <v>34</v>
      </c>
      <c r="S939" s="418"/>
    </row>
    <row r="940" spans="2:19" s="445" customFormat="1" ht="13.5" hidden="1" outlineLevel="3">
      <c r="B940" s="444"/>
      <c r="C940" s="446"/>
      <c r="D940" s="404" t="s">
        <v>223</v>
      </c>
      <c r="E940" s="463" t="s">
        <v>34</v>
      </c>
      <c r="F940" s="564" t="s">
        <v>238</v>
      </c>
      <c r="G940" s="446"/>
      <c r="H940" s="449">
        <v>2</v>
      </c>
      <c r="I940" s="450" t="s">
        <v>34</v>
      </c>
      <c r="J940" s="446"/>
      <c r="K940" s="452"/>
      <c r="L940" s="450" t="s">
        <v>34</v>
      </c>
      <c r="M940" s="451"/>
      <c r="N940" s="452"/>
      <c r="O940" s="450" t="s">
        <v>34</v>
      </c>
      <c r="P940" s="451"/>
      <c r="Q940" s="452">
        <f t="shared" si="13"/>
        <v>2</v>
      </c>
      <c r="R940" s="450" t="s">
        <v>34</v>
      </c>
      <c r="S940" s="451"/>
    </row>
    <row r="941" spans="2:19" s="411" customFormat="1" ht="13.5" hidden="1" outlineLevel="3">
      <c r="B941" s="402"/>
      <c r="C941" s="403"/>
      <c r="D941" s="404" t="s">
        <v>223</v>
      </c>
      <c r="E941" s="407" t="s">
        <v>34</v>
      </c>
      <c r="F941" s="481" t="s">
        <v>1326</v>
      </c>
      <c r="G941" s="403"/>
      <c r="H941" s="407" t="s">
        <v>34</v>
      </c>
      <c r="I941" s="408" t="s">
        <v>34</v>
      </c>
      <c r="J941" s="403"/>
      <c r="K941" s="410"/>
      <c r="L941" s="408" t="s">
        <v>34</v>
      </c>
      <c r="M941" s="409"/>
      <c r="N941" s="410"/>
      <c r="O941" s="408" t="s">
        <v>34</v>
      </c>
      <c r="P941" s="409"/>
      <c r="Q941" s="410" t="e">
        <f t="shared" si="13"/>
        <v>#VALUE!</v>
      </c>
      <c r="R941" s="408" t="s">
        <v>34</v>
      </c>
      <c r="S941" s="409"/>
    </row>
    <row r="942" spans="2:19" s="420" customFormat="1" ht="13.5" hidden="1" outlineLevel="3">
      <c r="B942" s="412"/>
      <c r="C942" s="413"/>
      <c r="D942" s="404" t="s">
        <v>223</v>
      </c>
      <c r="E942" s="462" t="s">
        <v>34</v>
      </c>
      <c r="F942" s="480" t="s">
        <v>1327</v>
      </c>
      <c r="G942" s="413"/>
      <c r="H942" s="416">
        <v>-331.346</v>
      </c>
      <c r="I942" s="417" t="s">
        <v>34</v>
      </c>
      <c r="J942" s="413"/>
      <c r="K942" s="419"/>
      <c r="L942" s="417" t="s">
        <v>34</v>
      </c>
      <c r="M942" s="418"/>
      <c r="N942" s="419"/>
      <c r="O942" s="417" t="s">
        <v>34</v>
      </c>
      <c r="P942" s="418"/>
      <c r="Q942" s="419">
        <f t="shared" si="13"/>
        <v>-331.346</v>
      </c>
      <c r="R942" s="417" t="s">
        <v>34</v>
      </c>
      <c r="S942" s="418"/>
    </row>
    <row r="943" spans="2:19" s="429" customFormat="1" ht="13.5" hidden="1" outlineLevel="3">
      <c r="B943" s="421"/>
      <c r="C943" s="422"/>
      <c r="D943" s="404" t="s">
        <v>223</v>
      </c>
      <c r="E943" s="464" t="s">
        <v>34</v>
      </c>
      <c r="F943" s="566" t="s">
        <v>227</v>
      </c>
      <c r="G943" s="422"/>
      <c r="H943" s="425">
        <v>446.019</v>
      </c>
      <c r="I943" s="426" t="s">
        <v>34</v>
      </c>
      <c r="J943" s="422"/>
      <c r="K943" s="428"/>
      <c r="L943" s="426" t="s">
        <v>34</v>
      </c>
      <c r="M943" s="427"/>
      <c r="N943" s="428"/>
      <c r="O943" s="426" t="s">
        <v>34</v>
      </c>
      <c r="P943" s="427"/>
      <c r="Q943" s="428">
        <f t="shared" si="13"/>
        <v>446.019</v>
      </c>
      <c r="R943" s="426" t="s">
        <v>34</v>
      </c>
      <c r="S943" s="427"/>
    </row>
    <row r="944" spans="2:19" s="320" customFormat="1" ht="31.5" customHeight="1" hidden="1" outlineLevel="2">
      <c r="B944" s="321"/>
      <c r="C944" s="394" t="s">
        <v>1226</v>
      </c>
      <c r="D944" s="394" t="s">
        <v>218</v>
      </c>
      <c r="E944" s="461" t="s">
        <v>1329</v>
      </c>
      <c r="F944" s="479" t="s">
        <v>1330</v>
      </c>
      <c r="G944" s="397" t="s">
        <v>265</v>
      </c>
      <c r="H944" s="398">
        <v>446.019</v>
      </c>
      <c r="I944" s="399">
        <v>348.3</v>
      </c>
      <c r="J944" s="613">
        <f>ROUND(I944*H944,2)</f>
        <v>155348.42</v>
      </c>
      <c r="K944" s="401"/>
      <c r="L944" s="399">
        <v>348.3</v>
      </c>
      <c r="M944" s="400">
        <f>ROUND(L944*K944,2)</f>
        <v>0</v>
      </c>
      <c r="N944" s="401"/>
      <c r="O944" s="399">
        <v>348.3</v>
      </c>
      <c r="P944" s="400">
        <f>ROUND(O944*N944,2)</f>
        <v>0</v>
      </c>
      <c r="Q944" s="401">
        <f t="shared" si="13"/>
        <v>446.019</v>
      </c>
      <c r="R944" s="399">
        <v>348.3</v>
      </c>
      <c r="S944" s="400">
        <f>ROUND(R944*Q944,2)</f>
        <v>155348.42</v>
      </c>
    </row>
    <row r="945" spans="2:19" s="320" customFormat="1" ht="22.5" customHeight="1" hidden="1" outlineLevel="2" collapsed="1">
      <c r="B945" s="321"/>
      <c r="C945" s="394" t="s">
        <v>1229</v>
      </c>
      <c r="D945" s="394" t="s">
        <v>218</v>
      </c>
      <c r="E945" s="461" t="s">
        <v>2779</v>
      </c>
      <c r="F945" s="479" t="s">
        <v>1333</v>
      </c>
      <c r="G945" s="397" t="s">
        <v>265</v>
      </c>
      <c r="H945" s="398">
        <v>75.66</v>
      </c>
      <c r="I945" s="399">
        <v>69.7</v>
      </c>
      <c r="J945" s="613">
        <f>ROUND(I945*H945,2)</f>
        <v>5273.5</v>
      </c>
      <c r="K945" s="401"/>
      <c r="L945" s="399">
        <v>69.7</v>
      </c>
      <c r="M945" s="400">
        <f>ROUND(L945*K945,2)</f>
        <v>0</v>
      </c>
      <c r="N945" s="401"/>
      <c r="O945" s="399">
        <v>69.7</v>
      </c>
      <c r="P945" s="400">
        <f>ROUND(O945*N945,2)</f>
        <v>0</v>
      </c>
      <c r="Q945" s="401">
        <f t="shared" si="13"/>
        <v>75.66</v>
      </c>
      <c r="R945" s="399">
        <v>69.7</v>
      </c>
      <c r="S945" s="400">
        <f>ROUND(R945*Q945,2)</f>
        <v>5273.5</v>
      </c>
    </row>
    <row r="946" spans="2:19" s="411" customFormat="1" ht="13.5" hidden="1" outlineLevel="3">
      <c r="B946" s="402"/>
      <c r="C946" s="403"/>
      <c r="D946" s="404" t="s">
        <v>223</v>
      </c>
      <c r="E946" s="407" t="s">
        <v>34</v>
      </c>
      <c r="F946" s="481" t="s">
        <v>3483</v>
      </c>
      <c r="G946" s="403"/>
      <c r="H946" s="407" t="s">
        <v>34</v>
      </c>
      <c r="I946" s="408" t="s">
        <v>34</v>
      </c>
      <c r="J946" s="403"/>
      <c r="K946" s="410"/>
      <c r="L946" s="408" t="s">
        <v>34</v>
      </c>
      <c r="M946" s="409"/>
      <c r="N946" s="410"/>
      <c r="O946" s="408" t="s">
        <v>34</v>
      </c>
      <c r="P946" s="409"/>
      <c r="Q946" s="410" t="e">
        <f t="shared" si="13"/>
        <v>#VALUE!</v>
      </c>
      <c r="R946" s="408" t="s">
        <v>34</v>
      </c>
      <c r="S946" s="409"/>
    </row>
    <row r="947" spans="2:19" s="420" customFormat="1" ht="13.5" hidden="1" outlineLevel="3">
      <c r="B947" s="412"/>
      <c r="C947" s="413"/>
      <c r="D947" s="404" t="s">
        <v>223</v>
      </c>
      <c r="E947" s="462" t="s">
        <v>34</v>
      </c>
      <c r="F947" s="480" t="s">
        <v>3484</v>
      </c>
      <c r="G947" s="413"/>
      <c r="H947" s="416">
        <v>3.96</v>
      </c>
      <c r="I947" s="417" t="s">
        <v>34</v>
      </c>
      <c r="J947" s="413"/>
      <c r="K947" s="419"/>
      <c r="L947" s="417" t="s">
        <v>34</v>
      </c>
      <c r="M947" s="418"/>
      <c r="N947" s="419"/>
      <c r="O947" s="417" t="s">
        <v>34</v>
      </c>
      <c r="P947" s="418"/>
      <c r="Q947" s="419">
        <f t="shared" si="13"/>
        <v>3.96</v>
      </c>
      <c r="R947" s="417" t="s">
        <v>34</v>
      </c>
      <c r="S947" s="418"/>
    </row>
    <row r="948" spans="2:19" s="420" customFormat="1" ht="13.5" hidden="1" outlineLevel="3">
      <c r="B948" s="412"/>
      <c r="C948" s="413"/>
      <c r="D948" s="404" t="s">
        <v>223</v>
      </c>
      <c r="E948" s="462" t="s">
        <v>34</v>
      </c>
      <c r="F948" s="480" t="s">
        <v>3485</v>
      </c>
      <c r="G948" s="413"/>
      <c r="H948" s="416">
        <v>7.2</v>
      </c>
      <c r="I948" s="417" t="s">
        <v>34</v>
      </c>
      <c r="J948" s="413"/>
      <c r="K948" s="419"/>
      <c r="L948" s="417" t="s">
        <v>34</v>
      </c>
      <c r="M948" s="418"/>
      <c r="N948" s="419"/>
      <c r="O948" s="417" t="s">
        <v>34</v>
      </c>
      <c r="P948" s="418"/>
      <c r="Q948" s="419">
        <f t="shared" si="13"/>
        <v>7.2</v>
      </c>
      <c r="R948" s="417" t="s">
        <v>34</v>
      </c>
      <c r="S948" s="418"/>
    </row>
    <row r="949" spans="2:19" s="420" customFormat="1" ht="13.5" hidden="1" outlineLevel="3">
      <c r="B949" s="412"/>
      <c r="C949" s="413"/>
      <c r="D949" s="404" t="s">
        <v>223</v>
      </c>
      <c r="E949" s="462" t="s">
        <v>34</v>
      </c>
      <c r="F949" s="480" t="s">
        <v>3486</v>
      </c>
      <c r="G949" s="413"/>
      <c r="H949" s="416">
        <v>64.5</v>
      </c>
      <c r="I949" s="417" t="s">
        <v>34</v>
      </c>
      <c r="J949" s="413"/>
      <c r="K949" s="419"/>
      <c r="L949" s="417" t="s">
        <v>34</v>
      </c>
      <c r="M949" s="418"/>
      <c r="N949" s="419"/>
      <c r="O949" s="417" t="s">
        <v>34</v>
      </c>
      <c r="P949" s="418"/>
      <c r="Q949" s="419">
        <f t="shared" si="13"/>
        <v>64.5</v>
      </c>
      <c r="R949" s="417" t="s">
        <v>34</v>
      </c>
      <c r="S949" s="418"/>
    </row>
    <row r="950" spans="2:19" s="429" customFormat="1" ht="13.5" hidden="1" outlineLevel="3">
      <c r="B950" s="421"/>
      <c r="C950" s="422"/>
      <c r="D950" s="404" t="s">
        <v>223</v>
      </c>
      <c r="E950" s="464" t="s">
        <v>34</v>
      </c>
      <c r="F950" s="566" t="s">
        <v>227</v>
      </c>
      <c r="G950" s="422"/>
      <c r="H950" s="425">
        <v>75.66</v>
      </c>
      <c r="I950" s="426" t="s">
        <v>34</v>
      </c>
      <c r="J950" s="422"/>
      <c r="K950" s="428"/>
      <c r="L950" s="426" t="s">
        <v>34</v>
      </c>
      <c r="M950" s="427"/>
      <c r="N950" s="428"/>
      <c r="O950" s="426" t="s">
        <v>34</v>
      </c>
      <c r="P950" s="427"/>
      <c r="Q950" s="428">
        <f t="shared" si="13"/>
        <v>75.66</v>
      </c>
      <c r="R950" s="426" t="s">
        <v>34</v>
      </c>
      <c r="S950" s="427"/>
    </row>
    <row r="951" spans="2:19" s="320" customFormat="1" ht="22.5" customHeight="1" hidden="1" outlineLevel="2" collapsed="1">
      <c r="B951" s="321"/>
      <c r="C951" s="394" t="s">
        <v>1230</v>
      </c>
      <c r="D951" s="394" t="s">
        <v>218</v>
      </c>
      <c r="E951" s="461" t="s">
        <v>1335</v>
      </c>
      <c r="F951" s="479" t="s">
        <v>1336</v>
      </c>
      <c r="G951" s="397" t="s">
        <v>292</v>
      </c>
      <c r="H951" s="398">
        <v>26.989</v>
      </c>
      <c r="I951" s="399">
        <v>28282</v>
      </c>
      <c r="J951" s="613">
        <f>ROUND(I951*H951,2)</f>
        <v>763302.9</v>
      </c>
      <c r="K951" s="401"/>
      <c r="L951" s="399">
        <v>28282</v>
      </c>
      <c r="M951" s="400">
        <f>ROUND(L951*K951,2)</f>
        <v>0</v>
      </c>
      <c r="N951" s="401"/>
      <c r="O951" s="399">
        <v>28282</v>
      </c>
      <c r="P951" s="400">
        <f>ROUND(O951*N951,2)</f>
        <v>0</v>
      </c>
      <c r="Q951" s="401">
        <f t="shared" si="13"/>
        <v>26.989</v>
      </c>
      <c r="R951" s="399">
        <v>28282</v>
      </c>
      <c r="S951" s="400">
        <f>ROUND(R951*Q951,2)</f>
        <v>763302.9</v>
      </c>
    </row>
    <row r="952" spans="2:19" s="420" customFormat="1" ht="13.5" hidden="1" outlineLevel="3">
      <c r="B952" s="412"/>
      <c r="C952" s="413"/>
      <c r="D952" s="404" t="s">
        <v>223</v>
      </c>
      <c r="E952" s="462" t="s">
        <v>34</v>
      </c>
      <c r="F952" s="480" t="s">
        <v>3487</v>
      </c>
      <c r="G952" s="413"/>
      <c r="H952" s="416">
        <v>26.989</v>
      </c>
      <c r="I952" s="417" t="s">
        <v>34</v>
      </c>
      <c r="J952" s="413"/>
      <c r="K952" s="419"/>
      <c r="L952" s="417" t="s">
        <v>34</v>
      </c>
      <c r="M952" s="418"/>
      <c r="N952" s="419"/>
      <c r="O952" s="417" t="s">
        <v>34</v>
      </c>
      <c r="P952" s="418"/>
      <c r="Q952" s="419">
        <f aca="true" t="shared" si="14" ref="Q952:Q1015">H952+K952+N952</f>
        <v>26.989</v>
      </c>
      <c r="R952" s="417" t="s">
        <v>34</v>
      </c>
      <c r="S952" s="418"/>
    </row>
    <row r="953" spans="2:19" s="320" customFormat="1" ht="22.5" customHeight="1" hidden="1" outlineLevel="2" collapsed="1">
      <c r="B953" s="321"/>
      <c r="C953" s="394" t="s">
        <v>1237</v>
      </c>
      <c r="D953" s="394" t="s">
        <v>218</v>
      </c>
      <c r="E953" s="461" t="s">
        <v>1339</v>
      </c>
      <c r="F953" s="479" t="s">
        <v>1340</v>
      </c>
      <c r="G953" s="397" t="s">
        <v>292</v>
      </c>
      <c r="H953" s="398">
        <v>0.053</v>
      </c>
      <c r="I953" s="399">
        <v>27167.4</v>
      </c>
      <c r="J953" s="613">
        <f>ROUND(I953*H953,2)</f>
        <v>1439.87</v>
      </c>
      <c r="K953" s="401"/>
      <c r="L953" s="399">
        <v>27167.4</v>
      </c>
      <c r="M953" s="400">
        <f>ROUND(L953*K953,2)</f>
        <v>0</v>
      </c>
      <c r="N953" s="401"/>
      <c r="O953" s="399">
        <v>27167.4</v>
      </c>
      <c r="P953" s="400">
        <f>ROUND(O953*N953,2)</f>
        <v>0</v>
      </c>
      <c r="Q953" s="401">
        <f t="shared" si="14"/>
        <v>0.053</v>
      </c>
      <c r="R953" s="399">
        <v>27167.4</v>
      </c>
      <c r="S953" s="400">
        <f>ROUND(R953*Q953,2)</f>
        <v>1439.87</v>
      </c>
    </row>
    <row r="954" spans="2:19" s="411" customFormat="1" ht="13.5" hidden="1" outlineLevel="3">
      <c r="B954" s="402"/>
      <c r="C954" s="403"/>
      <c r="D954" s="404" t="s">
        <v>223</v>
      </c>
      <c r="E954" s="407" t="s">
        <v>34</v>
      </c>
      <c r="F954" s="481" t="s">
        <v>2782</v>
      </c>
      <c r="G954" s="403"/>
      <c r="H954" s="407" t="s">
        <v>34</v>
      </c>
      <c r="I954" s="408" t="s">
        <v>34</v>
      </c>
      <c r="J954" s="403"/>
      <c r="K954" s="410"/>
      <c r="L954" s="408" t="s">
        <v>34</v>
      </c>
      <c r="M954" s="409"/>
      <c r="N954" s="410"/>
      <c r="O954" s="408" t="s">
        <v>34</v>
      </c>
      <c r="P954" s="409"/>
      <c r="Q954" s="410" t="e">
        <f t="shared" si="14"/>
        <v>#VALUE!</v>
      </c>
      <c r="R954" s="408" t="s">
        <v>34</v>
      </c>
      <c r="S954" s="409"/>
    </row>
    <row r="955" spans="2:19" s="420" customFormat="1" ht="13.5" hidden="1" outlineLevel="3">
      <c r="B955" s="412"/>
      <c r="C955" s="413"/>
      <c r="D955" s="404" t="s">
        <v>223</v>
      </c>
      <c r="E955" s="462" t="s">
        <v>34</v>
      </c>
      <c r="F955" s="480" t="s">
        <v>3488</v>
      </c>
      <c r="G955" s="413"/>
      <c r="H955" s="416">
        <v>0.053</v>
      </c>
      <c r="I955" s="417" t="s">
        <v>34</v>
      </c>
      <c r="J955" s="413"/>
      <c r="K955" s="419"/>
      <c r="L955" s="417" t="s">
        <v>34</v>
      </c>
      <c r="M955" s="418"/>
      <c r="N955" s="419"/>
      <c r="O955" s="417" t="s">
        <v>34</v>
      </c>
      <c r="P955" s="418"/>
      <c r="Q955" s="419">
        <f t="shared" si="14"/>
        <v>0.053</v>
      </c>
      <c r="R955" s="417" t="s">
        <v>34</v>
      </c>
      <c r="S955" s="418"/>
    </row>
    <row r="956" spans="2:19" s="320" customFormat="1" ht="31.5" customHeight="1" hidden="1" outlineLevel="2">
      <c r="B956" s="321"/>
      <c r="C956" s="394" t="s">
        <v>1272</v>
      </c>
      <c r="D956" s="394" t="s">
        <v>218</v>
      </c>
      <c r="E956" s="461" t="s">
        <v>1343</v>
      </c>
      <c r="F956" s="479" t="s">
        <v>1344</v>
      </c>
      <c r="G956" s="397" t="s">
        <v>292</v>
      </c>
      <c r="H956" s="398">
        <v>26.989</v>
      </c>
      <c r="I956" s="399">
        <v>835.9</v>
      </c>
      <c r="J956" s="613">
        <f>ROUND(I956*H956,2)</f>
        <v>22560.11</v>
      </c>
      <c r="K956" s="401"/>
      <c r="L956" s="399">
        <v>835.9</v>
      </c>
      <c r="M956" s="400">
        <f>ROUND(L956*K956,2)</f>
        <v>0</v>
      </c>
      <c r="N956" s="401"/>
      <c r="O956" s="399">
        <v>835.9</v>
      </c>
      <c r="P956" s="400">
        <f>ROUND(O956*N956,2)</f>
        <v>0</v>
      </c>
      <c r="Q956" s="401">
        <f t="shared" si="14"/>
        <v>26.989</v>
      </c>
      <c r="R956" s="399">
        <v>835.9</v>
      </c>
      <c r="S956" s="400">
        <f>ROUND(R956*Q956,2)</f>
        <v>22560.11</v>
      </c>
    </row>
    <row r="957" spans="2:19" s="320" customFormat="1" ht="22.5" customHeight="1" hidden="1" outlineLevel="2" collapsed="1">
      <c r="B957" s="321"/>
      <c r="C957" s="394" t="s">
        <v>1279</v>
      </c>
      <c r="D957" s="394" t="s">
        <v>218</v>
      </c>
      <c r="E957" s="461" t="s">
        <v>1346</v>
      </c>
      <c r="F957" s="479" t="s">
        <v>1347</v>
      </c>
      <c r="G957" s="397" t="s">
        <v>366</v>
      </c>
      <c r="H957" s="398">
        <v>3.55</v>
      </c>
      <c r="I957" s="399">
        <v>209</v>
      </c>
      <c r="J957" s="613">
        <f>ROUND(I957*H957,2)</f>
        <v>741.95</v>
      </c>
      <c r="K957" s="401"/>
      <c r="L957" s="399">
        <v>209</v>
      </c>
      <c r="M957" s="400">
        <f>ROUND(L957*K957,2)</f>
        <v>0</v>
      </c>
      <c r="N957" s="401"/>
      <c r="O957" s="399">
        <v>209</v>
      </c>
      <c r="P957" s="400">
        <f>ROUND(O957*N957,2)</f>
        <v>0</v>
      </c>
      <c r="Q957" s="401">
        <f t="shared" si="14"/>
        <v>3.55</v>
      </c>
      <c r="R957" s="399">
        <v>209</v>
      </c>
      <c r="S957" s="400">
        <f>ROUND(R957*Q957,2)</f>
        <v>741.95</v>
      </c>
    </row>
    <row r="958" spans="2:19" s="420" customFormat="1" ht="13.5" hidden="1" outlineLevel="3">
      <c r="B958" s="412"/>
      <c r="C958" s="413"/>
      <c r="D958" s="404" t="s">
        <v>223</v>
      </c>
      <c r="E958" s="462" t="s">
        <v>34</v>
      </c>
      <c r="F958" s="480" t="s">
        <v>3489</v>
      </c>
      <c r="G958" s="413"/>
      <c r="H958" s="416">
        <v>3.55</v>
      </c>
      <c r="I958" s="417" t="s">
        <v>34</v>
      </c>
      <c r="J958" s="413"/>
      <c r="K958" s="419"/>
      <c r="L958" s="417" t="s">
        <v>34</v>
      </c>
      <c r="M958" s="418"/>
      <c r="N958" s="419"/>
      <c r="O958" s="417" t="s">
        <v>34</v>
      </c>
      <c r="P958" s="418"/>
      <c r="Q958" s="419">
        <f t="shared" si="14"/>
        <v>3.55</v>
      </c>
      <c r="R958" s="417" t="s">
        <v>34</v>
      </c>
      <c r="S958" s="418"/>
    </row>
    <row r="959" spans="2:19" s="320" customFormat="1" ht="22.5" customHeight="1" hidden="1" outlineLevel="2">
      <c r="B959" s="321"/>
      <c r="C959" s="394" t="s">
        <v>1299</v>
      </c>
      <c r="D959" s="394" t="s">
        <v>218</v>
      </c>
      <c r="E959" s="461" t="s">
        <v>3490</v>
      </c>
      <c r="F959" s="479" t="s">
        <v>3491</v>
      </c>
      <c r="G959" s="397" t="s">
        <v>1005</v>
      </c>
      <c r="H959" s="398">
        <v>1</v>
      </c>
      <c r="I959" s="399">
        <v>76626</v>
      </c>
      <c r="J959" s="613">
        <f>ROUND(I959*H959,2)</f>
        <v>76626</v>
      </c>
      <c r="K959" s="401"/>
      <c r="L959" s="399">
        <v>76626</v>
      </c>
      <c r="M959" s="400">
        <f>ROUND(L959*K959,2)</f>
        <v>0</v>
      </c>
      <c r="N959" s="401"/>
      <c r="O959" s="399">
        <v>76626</v>
      </c>
      <c r="P959" s="400">
        <f>ROUND(O959*N959,2)</f>
        <v>0</v>
      </c>
      <c r="Q959" s="401">
        <f t="shared" si="14"/>
        <v>1</v>
      </c>
      <c r="R959" s="399">
        <v>76626</v>
      </c>
      <c r="S959" s="400">
        <f>ROUND(R959*Q959,2)</f>
        <v>76626</v>
      </c>
    </row>
    <row r="960" spans="2:19" s="320" customFormat="1" ht="22.5" customHeight="1" hidden="1" outlineLevel="2" collapsed="1">
      <c r="B960" s="321"/>
      <c r="C960" s="394" t="s">
        <v>1302</v>
      </c>
      <c r="D960" s="394" t="s">
        <v>218</v>
      </c>
      <c r="E960" s="461" t="s">
        <v>1431</v>
      </c>
      <c r="F960" s="479" t="s">
        <v>1432</v>
      </c>
      <c r="G960" s="397" t="s">
        <v>221</v>
      </c>
      <c r="H960" s="398">
        <v>46.974</v>
      </c>
      <c r="I960" s="399">
        <v>1114.6</v>
      </c>
      <c r="J960" s="613">
        <f>ROUND(I960*H960,2)</f>
        <v>52357.22</v>
      </c>
      <c r="K960" s="401"/>
      <c r="L960" s="399">
        <v>1114.6</v>
      </c>
      <c r="M960" s="400">
        <f>ROUND(L960*K960,2)</f>
        <v>0</v>
      </c>
      <c r="N960" s="401"/>
      <c r="O960" s="399">
        <v>1114.6</v>
      </c>
      <c r="P960" s="400">
        <f>ROUND(O960*N960,2)</f>
        <v>0</v>
      </c>
      <c r="Q960" s="401">
        <f t="shared" si="14"/>
        <v>46.974</v>
      </c>
      <c r="R960" s="399">
        <v>1114.6</v>
      </c>
      <c r="S960" s="400">
        <f>ROUND(R960*Q960,2)</f>
        <v>52357.22</v>
      </c>
    </row>
    <row r="961" spans="2:19" s="411" customFormat="1" ht="13.5" hidden="1" outlineLevel="3">
      <c r="B961" s="402"/>
      <c r="C961" s="403"/>
      <c r="D961" s="404" t="s">
        <v>223</v>
      </c>
      <c r="E961" s="407" t="s">
        <v>34</v>
      </c>
      <c r="F961" s="481" t="s">
        <v>3107</v>
      </c>
      <c r="G961" s="403"/>
      <c r="H961" s="407" t="s">
        <v>34</v>
      </c>
      <c r="I961" s="408" t="s">
        <v>34</v>
      </c>
      <c r="J961" s="403"/>
      <c r="K961" s="410"/>
      <c r="L961" s="408" t="s">
        <v>34</v>
      </c>
      <c r="M961" s="409"/>
      <c r="N961" s="410"/>
      <c r="O961" s="408" t="s">
        <v>34</v>
      </c>
      <c r="P961" s="409"/>
      <c r="Q961" s="410" t="e">
        <f t="shared" si="14"/>
        <v>#VALUE!</v>
      </c>
      <c r="R961" s="408" t="s">
        <v>34</v>
      </c>
      <c r="S961" s="409"/>
    </row>
    <row r="962" spans="2:19" s="411" customFormat="1" ht="13.5" hidden="1" outlineLevel="3">
      <c r="B962" s="402"/>
      <c r="C962" s="403"/>
      <c r="D962" s="404" t="s">
        <v>223</v>
      </c>
      <c r="E962" s="407" t="s">
        <v>34</v>
      </c>
      <c r="F962" s="481" t="s">
        <v>3492</v>
      </c>
      <c r="G962" s="403"/>
      <c r="H962" s="407" t="s">
        <v>34</v>
      </c>
      <c r="I962" s="408" t="s">
        <v>34</v>
      </c>
      <c r="J962" s="403"/>
      <c r="K962" s="410"/>
      <c r="L962" s="408" t="s">
        <v>34</v>
      </c>
      <c r="M962" s="409"/>
      <c r="N962" s="410"/>
      <c r="O962" s="408" t="s">
        <v>34</v>
      </c>
      <c r="P962" s="409"/>
      <c r="Q962" s="410" t="e">
        <f t="shared" si="14"/>
        <v>#VALUE!</v>
      </c>
      <c r="R962" s="408" t="s">
        <v>34</v>
      </c>
      <c r="S962" s="409"/>
    </row>
    <row r="963" spans="2:19" s="420" customFormat="1" ht="13.5" hidden="1" outlineLevel="3">
      <c r="B963" s="412"/>
      <c r="C963" s="413"/>
      <c r="D963" s="404" t="s">
        <v>223</v>
      </c>
      <c r="E963" s="462" t="s">
        <v>34</v>
      </c>
      <c r="F963" s="480" t="s">
        <v>3493</v>
      </c>
      <c r="G963" s="413"/>
      <c r="H963" s="416">
        <v>1.9</v>
      </c>
      <c r="I963" s="417" t="s">
        <v>34</v>
      </c>
      <c r="J963" s="413"/>
      <c r="K963" s="419"/>
      <c r="L963" s="417" t="s">
        <v>34</v>
      </c>
      <c r="M963" s="418"/>
      <c r="N963" s="419"/>
      <c r="O963" s="417" t="s">
        <v>34</v>
      </c>
      <c r="P963" s="418"/>
      <c r="Q963" s="419">
        <f t="shared" si="14"/>
        <v>1.9</v>
      </c>
      <c r="R963" s="417" t="s">
        <v>34</v>
      </c>
      <c r="S963" s="418"/>
    </row>
    <row r="964" spans="2:19" s="411" customFormat="1" ht="13.5" hidden="1" outlineLevel="3">
      <c r="B964" s="402"/>
      <c r="C964" s="403"/>
      <c r="D964" s="404" t="s">
        <v>223</v>
      </c>
      <c r="E964" s="407" t="s">
        <v>34</v>
      </c>
      <c r="F964" s="481" t="s">
        <v>1440</v>
      </c>
      <c r="G964" s="403"/>
      <c r="H964" s="407" t="s">
        <v>34</v>
      </c>
      <c r="I964" s="408" t="s">
        <v>34</v>
      </c>
      <c r="J964" s="403"/>
      <c r="K964" s="410"/>
      <c r="L964" s="408" t="s">
        <v>34</v>
      </c>
      <c r="M964" s="409"/>
      <c r="N964" s="410"/>
      <c r="O964" s="408" t="s">
        <v>34</v>
      </c>
      <c r="P964" s="409"/>
      <c r="Q964" s="410" t="e">
        <f t="shared" si="14"/>
        <v>#VALUE!</v>
      </c>
      <c r="R964" s="408" t="s">
        <v>34</v>
      </c>
      <c r="S964" s="409"/>
    </row>
    <row r="965" spans="2:19" s="420" customFormat="1" ht="13.5" hidden="1" outlineLevel="3">
      <c r="B965" s="412"/>
      <c r="C965" s="413"/>
      <c r="D965" s="404" t="s">
        <v>223</v>
      </c>
      <c r="E965" s="462" t="s">
        <v>34</v>
      </c>
      <c r="F965" s="480" t="s">
        <v>3494</v>
      </c>
      <c r="G965" s="413"/>
      <c r="H965" s="416">
        <v>6.257</v>
      </c>
      <c r="I965" s="417" t="s">
        <v>34</v>
      </c>
      <c r="J965" s="413"/>
      <c r="K965" s="419"/>
      <c r="L965" s="417" t="s">
        <v>34</v>
      </c>
      <c r="M965" s="418"/>
      <c r="N965" s="419"/>
      <c r="O965" s="417" t="s">
        <v>34</v>
      </c>
      <c r="P965" s="418"/>
      <c r="Q965" s="419">
        <f t="shared" si="14"/>
        <v>6.257</v>
      </c>
      <c r="R965" s="417" t="s">
        <v>34</v>
      </c>
      <c r="S965" s="418"/>
    </row>
    <row r="966" spans="2:19" s="411" customFormat="1" ht="13.5" hidden="1" outlineLevel="3">
      <c r="B966" s="402"/>
      <c r="C966" s="403"/>
      <c r="D966" s="404" t="s">
        <v>223</v>
      </c>
      <c r="E966" s="407" t="s">
        <v>34</v>
      </c>
      <c r="F966" s="481" t="s">
        <v>3495</v>
      </c>
      <c r="G966" s="403"/>
      <c r="H966" s="407" t="s">
        <v>34</v>
      </c>
      <c r="I966" s="408" t="s">
        <v>34</v>
      </c>
      <c r="J966" s="403"/>
      <c r="K966" s="410"/>
      <c r="L966" s="408" t="s">
        <v>34</v>
      </c>
      <c r="M966" s="409"/>
      <c r="N966" s="410"/>
      <c r="O966" s="408" t="s">
        <v>34</v>
      </c>
      <c r="P966" s="409"/>
      <c r="Q966" s="410" t="e">
        <f t="shared" si="14"/>
        <v>#VALUE!</v>
      </c>
      <c r="R966" s="408" t="s">
        <v>34</v>
      </c>
      <c r="S966" s="409"/>
    </row>
    <row r="967" spans="2:19" s="420" customFormat="1" ht="13.5" hidden="1" outlineLevel="3">
      <c r="B967" s="412"/>
      <c r="C967" s="413"/>
      <c r="D967" s="404" t="s">
        <v>223</v>
      </c>
      <c r="E967" s="462" t="s">
        <v>34</v>
      </c>
      <c r="F967" s="480" t="s">
        <v>3496</v>
      </c>
      <c r="G967" s="413"/>
      <c r="H967" s="416">
        <v>0.32</v>
      </c>
      <c r="I967" s="417" t="s">
        <v>34</v>
      </c>
      <c r="J967" s="413"/>
      <c r="K967" s="419"/>
      <c r="L967" s="417" t="s">
        <v>34</v>
      </c>
      <c r="M967" s="418"/>
      <c r="N967" s="419"/>
      <c r="O967" s="417" t="s">
        <v>34</v>
      </c>
      <c r="P967" s="418"/>
      <c r="Q967" s="419">
        <f t="shared" si="14"/>
        <v>0.32</v>
      </c>
      <c r="R967" s="417" t="s">
        <v>34</v>
      </c>
      <c r="S967" s="418"/>
    </row>
    <row r="968" spans="2:19" s="420" customFormat="1" ht="13.5" hidden="1" outlineLevel="3">
      <c r="B968" s="412"/>
      <c r="C968" s="413"/>
      <c r="D968" s="404" t="s">
        <v>223</v>
      </c>
      <c r="E968" s="462" t="s">
        <v>34</v>
      </c>
      <c r="F968" s="480" t="s">
        <v>3497</v>
      </c>
      <c r="G968" s="413"/>
      <c r="H968" s="416">
        <v>14.084</v>
      </c>
      <c r="I968" s="417" t="s">
        <v>34</v>
      </c>
      <c r="J968" s="413"/>
      <c r="K968" s="419"/>
      <c r="L968" s="417" t="s">
        <v>34</v>
      </c>
      <c r="M968" s="418"/>
      <c r="N968" s="419"/>
      <c r="O968" s="417" t="s">
        <v>34</v>
      </c>
      <c r="P968" s="418"/>
      <c r="Q968" s="419">
        <f t="shared" si="14"/>
        <v>14.084</v>
      </c>
      <c r="R968" s="417" t="s">
        <v>34</v>
      </c>
      <c r="S968" s="418"/>
    </row>
    <row r="969" spans="2:19" s="445" customFormat="1" ht="13.5" hidden="1" outlineLevel="3">
      <c r="B969" s="444"/>
      <c r="C969" s="446"/>
      <c r="D969" s="404" t="s">
        <v>223</v>
      </c>
      <c r="E969" s="463" t="s">
        <v>34</v>
      </c>
      <c r="F969" s="564" t="s">
        <v>238</v>
      </c>
      <c r="G969" s="446"/>
      <c r="H969" s="449">
        <v>22.561</v>
      </c>
      <c r="I969" s="450" t="s">
        <v>34</v>
      </c>
      <c r="J969" s="446"/>
      <c r="K969" s="452"/>
      <c r="L969" s="450" t="s">
        <v>34</v>
      </c>
      <c r="M969" s="451"/>
      <c r="N969" s="452"/>
      <c r="O969" s="450" t="s">
        <v>34</v>
      </c>
      <c r="P969" s="451"/>
      <c r="Q969" s="452">
        <f t="shared" si="14"/>
        <v>22.561</v>
      </c>
      <c r="R969" s="450" t="s">
        <v>34</v>
      </c>
      <c r="S969" s="451"/>
    </row>
    <row r="970" spans="2:19" s="411" customFormat="1" ht="13.5" hidden="1" outlineLevel="3">
      <c r="B970" s="402"/>
      <c r="C970" s="403"/>
      <c r="D970" s="404" t="s">
        <v>223</v>
      </c>
      <c r="E970" s="407" t="s">
        <v>34</v>
      </c>
      <c r="F970" s="481" t="s">
        <v>3338</v>
      </c>
      <c r="G970" s="403"/>
      <c r="H970" s="407" t="s">
        <v>34</v>
      </c>
      <c r="I970" s="408" t="s">
        <v>34</v>
      </c>
      <c r="J970" s="403"/>
      <c r="K970" s="410"/>
      <c r="L970" s="408" t="s">
        <v>34</v>
      </c>
      <c r="M970" s="409"/>
      <c r="N970" s="410"/>
      <c r="O970" s="408" t="s">
        <v>34</v>
      </c>
      <c r="P970" s="409"/>
      <c r="Q970" s="410" t="e">
        <f t="shared" si="14"/>
        <v>#VALUE!</v>
      </c>
      <c r="R970" s="408" t="s">
        <v>34</v>
      </c>
      <c r="S970" s="409"/>
    </row>
    <row r="971" spans="2:19" s="411" customFormat="1" ht="13.5" hidden="1" outlineLevel="3">
      <c r="B971" s="402"/>
      <c r="C971" s="403"/>
      <c r="D971" s="404" t="s">
        <v>223</v>
      </c>
      <c r="E971" s="407" t="s">
        <v>34</v>
      </c>
      <c r="F971" s="481" t="s">
        <v>3492</v>
      </c>
      <c r="G971" s="403"/>
      <c r="H971" s="407" t="s">
        <v>34</v>
      </c>
      <c r="I971" s="408" t="s">
        <v>34</v>
      </c>
      <c r="J971" s="403"/>
      <c r="K971" s="410"/>
      <c r="L971" s="408" t="s">
        <v>34</v>
      </c>
      <c r="M971" s="409"/>
      <c r="N971" s="410"/>
      <c r="O971" s="408" t="s">
        <v>34</v>
      </c>
      <c r="P971" s="409"/>
      <c r="Q971" s="410" t="e">
        <f t="shared" si="14"/>
        <v>#VALUE!</v>
      </c>
      <c r="R971" s="408" t="s">
        <v>34</v>
      </c>
      <c r="S971" s="409"/>
    </row>
    <row r="972" spans="2:19" s="420" customFormat="1" ht="13.5" hidden="1" outlineLevel="3">
      <c r="B972" s="412"/>
      <c r="C972" s="413"/>
      <c r="D972" s="404" t="s">
        <v>223</v>
      </c>
      <c r="E972" s="462" t="s">
        <v>34</v>
      </c>
      <c r="F972" s="480" t="s">
        <v>3498</v>
      </c>
      <c r="G972" s="413"/>
      <c r="H972" s="416">
        <v>2.533</v>
      </c>
      <c r="I972" s="417" t="s">
        <v>34</v>
      </c>
      <c r="J972" s="413"/>
      <c r="K972" s="419"/>
      <c r="L972" s="417" t="s">
        <v>34</v>
      </c>
      <c r="M972" s="418"/>
      <c r="N972" s="419"/>
      <c r="O972" s="417" t="s">
        <v>34</v>
      </c>
      <c r="P972" s="418"/>
      <c r="Q972" s="419">
        <f t="shared" si="14"/>
        <v>2.533</v>
      </c>
      <c r="R972" s="417" t="s">
        <v>34</v>
      </c>
      <c r="S972" s="418"/>
    </row>
    <row r="973" spans="2:19" s="411" customFormat="1" ht="13.5" hidden="1" outlineLevel="3">
      <c r="B973" s="402"/>
      <c r="C973" s="403"/>
      <c r="D973" s="404" t="s">
        <v>223</v>
      </c>
      <c r="E973" s="407" t="s">
        <v>34</v>
      </c>
      <c r="F973" s="481" t="s">
        <v>3495</v>
      </c>
      <c r="G973" s="403"/>
      <c r="H973" s="407" t="s">
        <v>34</v>
      </c>
      <c r="I973" s="408" t="s">
        <v>34</v>
      </c>
      <c r="J973" s="403"/>
      <c r="K973" s="410"/>
      <c r="L973" s="408" t="s">
        <v>34</v>
      </c>
      <c r="M973" s="409"/>
      <c r="N973" s="410"/>
      <c r="O973" s="408" t="s">
        <v>34</v>
      </c>
      <c r="P973" s="409"/>
      <c r="Q973" s="410" t="e">
        <f t="shared" si="14"/>
        <v>#VALUE!</v>
      </c>
      <c r="R973" s="408" t="s">
        <v>34</v>
      </c>
      <c r="S973" s="409"/>
    </row>
    <row r="974" spans="2:19" s="420" customFormat="1" ht="13.5" hidden="1" outlineLevel="3">
      <c r="B974" s="412"/>
      <c r="C974" s="413"/>
      <c r="D974" s="404" t="s">
        <v>223</v>
      </c>
      <c r="E974" s="462" t="s">
        <v>34</v>
      </c>
      <c r="F974" s="480" t="s">
        <v>3499</v>
      </c>
      <c r="G974" s="413"/>
      <c r="H974" s="416">
        <v>4.48</v>
      </c>
      <c r="I974" s="417" t="s">
        <v>34</v>
      </c>
      <c r="J974" s="413"/>
      <c r="K974" s="419"/>
      <c r="L974" s="417" t="s">
        <v>34</v>
      </c>
      <c r="M974" s="418"/>
      <c r="N974" s="419"/>
      <c r="O974" s="417" t="s">
        <v>34</v>
      </c>
      <c r="P974" s="418"/>
      <c r="Q974" s="419">
        <f t="shared" si="14"/>
        <v>4.48</v>
      </c>
      <c r="R974" s="417" t="s">
        <v>34</v>
      </c>
      <c r="S974" s="418"/>
    </row>
    <row r="975" spans="2:19" s="420" customFormat="1" ht="13.5" hidden="1" outlineLevel="3">
      <c r="B975" s="412"/>
      <c r="C975" s="413"/>
      <c r="D975" s="404" t="s">
        <v>223</v>
      </c>
      <c r="E975" s="462" t="s">
        <v>34</v>
      </c>
      <c r="F975" s="480" t="s">
        <v>3500</v>
      </c>
      <c r="G975" s="413"/>
      <c r="H975" s="416">
        <v>2.205</v>
      </c>
      <c r="I975" s="417" t="s">
        <v>34</v>
      </c>
      <c r="J975" s="413"/>
      <c r="K975" s="419"/>
      <c r="L975" s="417" t="s">
        <v>34</v>
      </c>
      <c r="M975" s="418"/>
      <c r="N975" s="419"/>
      <c r="O975" s="417" t="s">
        <v>34</v>
      </c>
      <c r="P975" s="418"/>
      <c r="Q975" s="419">
        <f t="shared" si="14"/>
        <v>2.205</v>
      </c>
      <c r="R975" s="417" t="s">
        <v>34</v>
      </c>
      <c r="S975" s="418"/>
    </row>
    <row r="976" spans="2:19" s="445" customFormat="1" ht="13.5" hidden="1" outlineLevel="3">
      <c r="B976" s="444"/>
      <c r="C976" s="446"/>
      <c r="D976" s="404" t="s">
        <v>223</v>
      </c>
      <c r="E976" s="463" t="s">
        <v>34</v>
      </c>
      <c r="F976" s="564" t="s">
        <v>238</v>
      </c>
      <c r="G976" s="446"/>
      <c r="H976" s="449">
        <v>9.218</v>
      </c>
      <c r="I976" s="450" t="s">
        <v>34</v>
      </c>
      <c r="J976" s="446"/>
      <c r="K976" s="452"/>
      <c r="L976" s="450" t="s">
        <v>34</v>
      </c>
      <c r="M976" s="451"/>
      <c r="N976" s="452"/>
      <c r="O976" s="450" t="s">
        <v>34</v>
      </c>
      <c r="P976" s="451"/>
      <c r="Q976" s="452">
        <f t="shared" si="14"/>
        <v>9.218</v>
      </c>
      <c r="R976" s="450" t="s">
        <v>34</v>
      </c>
      <c r="S976" s="451"/>
    </row>
    <row r="977" spans="2:19" s="411" customFormat="1" ht="13.5" hidden="1" outlineLevel="3">
      <c r="B977" s="402"/>
      <c r="C977" s="403"/>
      <c r="D977" s="404" t="s">
        <v>223</v>
      </c>
      <c r="E977" s="407" t="s">
        <v>34</v>
      </c>
      <c r="F977" s="481" t="s">
        <v>1443</v>
      </c>
      <c r="G977" s="403"/>
      <c r="H977" s="407" t="s">
        <v>34</v>
      </c>
      <c r="I977" s="408" t="s">
        <v>34</v>
      </c>
      <c r="J977" s="403"/>
      <c r="K977" s="410"/>
      <c r="L977" s="408" t="s">
        <v>34</v>
      </c>
      <c r="M977" s="409"/>
      <c r="N977" s="410"/>
      <c r="O977" s="408" t="s">
        <v>34</v>
      </c>
      <c r="P977" s="409"/>
      <c r="Q977" s="410" t="e">
        <f t="shared" si="14"/>
        <v>#VALUE!</v>
      </c>
      <c r="R977" s="408" t="s">
        <v>34</v>
      </c>
      <c r="S977" s="409"/>
    </row>
    <row r="978" spans="2:19" s="411" customFormat="1" ht="13.5" hidden="1" outlineLevel="3">
      <c r="B978" s="402"/>
      <c r="C978" s="403"/>
      <c r="D978" s="404" t="s">
        <v>223</v>
      </c>
      <c r="E978" s="407" t="s">
        <v>34</v>
      </c>
      <c r="F978" s="481" t="s">
        <v>3492</v>
      </c>
      <c r="G978" s="403"/>
      <c r="H978" s="407" t="s">
        <v>34</v>
      </c>
      <c r="I978" s="408" t="s">
        <v>34</v>
      </c>
      <c r="J978" s="403"/>
      <c r="K978" s="410"/>
      <c r="L978" s="408" t="s">
        <v>34</v>
      </c>
      <c r="M978" s="409"/>
      <c r="N978" s="410"/>
      <c r="O978" s="408" t="s">
        <v>34</v>
      </c>
      <c r="P978" s="409"/>
      <c r="Q978" s="410" t="e">
        <f t="shared" si="14"/>
        <v>#VALUE!</v>
      </c>
      <c r="R978" s="408" t="s">
        <v>34</v>
      </c>
      <c r="S978" s="409"/>
    </row>
    <row r="979" spans="2:19" s="420" customFormat="1" ht="13.5" hidden="1" outlineLevel="3">
      <c r="B979" s="412"/>
      <c r="C979" s="413"/>
      <c r="D979" s="404" t="s">
        <v>223</v>
      </c>
      <c r="E979" s="462" t="s">
        <v>34</v>
      </c>
      <c r="F979" s="480" t="s">
        <v>3498</v>
      </c>
      <c r="G979" s="413"/>
      <c r="H979" s="416">
        <v>2.533</v>
      </c>
      <c r="I979" s="417" t="s">
        <v>34</v>
      </c>
      <c r="J979" s="413"/>
      <c r="K979" s="419"/>
      <c r="L979" s="417" t="s">
        <v>34</v>
      </c>
      <c r="M979" s="418"/>
      <c r="N979" s="419"/>
      <c r="O979" s="417" t="s">
        <v>34</v>
      </c>
      <c r="P979" s="418"/>
      <c r="Q979" s="419">
        <f t="shared" si="14"/>
        <v>2.533</v>
      </c>
      <c r="R979" s="417" t="s">
        <v>34</v>
      </c>
      <c r="S979" s="418"/>
    </row>
    <row r="980" spans="2:19" s="411" customFormat="1" ht="13.5" hidden="1" outlineLevel="3">
      <c r="B980" s="402"/>
      <c r="C980" s="403"/>
      <c r="D980" s="404" t="s">
        <v>223</v>
      </c>
      <c r="E980" s="407" t="s">
        <v>34</v>
      </c>
      <c r="F980" s="481" t="s">
        <v>3495</v>
      </c>
      <c r="G980" s="403"/>
      <c r="H980" s="407" t="s">
        <v>34</v>
      </c>
      <c r="I980" s="408" t="s">
        <v>34</v>
      </c>
      <c r="J980" s="403"/>
      <c r="K980" s="410"/>
      <c r="L980" s="408" t="s">
        <v>34</v>
      </c>
      <c r="M980" s="409"/>
      <c r="N980" s="410"/>
      <c r="O980" s="408" t="s">
        <v>34</v>
      </c>
      <c r="P980" s="409"/>
      <c r="Q980" s="410" t="e">
        <f t="shared" si="14"/>
        <v>#VALUE!</v>
      </c>
      <c r="R980" s="408" t="s">
        <v>34</v>
      </c>
      <c r="S980" s="409"/>
    </row>
    <row r="981" spans="2:19" s="420" customFormat="1" ht="13.5" hidden="1" outlineLevel="3">
      <c r="B981" s="412"/>
      <c r="C981" s="413"/>
      <c r="D981" s="404" t="s">
        <v>223</v>
      </c>
      <c r="E981" s="462" t="s">
        <v>34</v>
      </c>
      <c r="F981" s="480" t="s">
        <v>3501</v>
      </c>
      <c r="G981" s="413"/>
      <c r="H981" s="416">
        <v>9.6</v>
      </c>
      <c r="I981" s="417" t="s">
        <v>34</v>
      </c>
      <c r="J981" s="413"/>
      <c r="K981" s="419"/>
      <c r="L981" s="417" t="s">
        <v>34</v>
      </c>
      <c r="M981" s="418"/>
      <c r="N981" s="419"/>
      <c r="O981" s="417" t="s">
        <v>34</v>
      </c>
      <c r="P981" s="418"/>
      <c r="Q981" s="419">
        <f t="shared" si="14"/>
        <v>9.6</v>
      </c>
      <c r="R981" s="417" t="s">
        <v>34</v>
      </c>
      <c r="S981" s="418"/>
    </row>
    <row r="982" spans="2:19" s="420" customFormat="1" ht="13.5" hidden="1" outlineLevel="3">
      <c r="B982" s="412"/>
      <c r="C982" s="413"/>
      <c r="D982" s="404" t="s">
        <v>223</v>
      </c>
      <c r="E982" s="462" t="s">
        <v>34</v>
      </c>
      <c r="F982" s="480" t="s">
        <v>3502</v>
      </c>
      <c r="G982" s="413"/>
      <c r="H982" s="416">
        <v>3.062</v>
      </c>
      <c r="I982" s="417" t="s">
        <v>34</v>
      </c>
      <c r="J982" s="413"/>
      <c r="K982" s="419"/>
      <c r="L982" s="417" t="s">
        <v>34</v>
      </c>
      <c r="M982" s="418"/>
      <c r="N982" s="419"/>
      <c r="O982" s="417" t="s">
        <v>34</v>
      </c>
      <c r="P982" s="418"/>
      <c r="Q982" s="419">
        <f t="shared" si="14"/>
        <v>3.062</v>
      </c>
      <c r="R982" s="417" t="s">
        <v>34</v>
      </c>
      <c r="S982" s="418"/>
    </row>
    <row r="983" spans="2:19" s="445" customFormat="1" ht="13.5" hidden="1" outlineLevel="3">
      <c r="B983" s="444"/>
      <c r="C983" s="446"/>
      <c r="D983" s="404" t="s">
        <v>223</v>
      </c>
      <c r="E983" s="463" t="s">
        <v>34</v>
      </c>
      <c r="F983" s="564" t="s">
        <v>238</v>
      </c>
      <c r="G983" s="446"/>
      <c r="H983" s="449">
        <v>15.195</v>
      </c>
      <c r="I983" s="450" t="s">
        <v>34</v>
      </c>
      <c r="J983" s="446"/>
      <c r="K983" s="452"/>
      <c r="L983" s="450" t="s">
        <v>34</v>
      </c>
      <c r="M983" s="451"/>
      <c r="N983" s="452"/>
      <c r="O983" s="450" t="s">
        <v>34</v>
      </c>
      <c r="P983" s="451"/>
      <c r="Q983" s="452">
        <f t="shared" si="14"/>
        <v>15.195</v>
      </c>
      <c r="R983" s="450" t="s">
        <v>34</v>
      </c>
      <c r="S983" s="451"/>
    </row>
    <row r="984" spans="2:19" s="429" customFormat="1" ht="13.5" hidden="1" outlineLevel="3">
      <c r="B984" s="421"/>
      <c r="C984" s="422"/>
      <c r="D984" s="404" t="s">
        <v>223</v>
      </c>
      <c r="E984" s="464" t="s">
        <v>34</v>
      </c>
      <c r="F984" s="566" t="s">
        <v>227</v>
      </c>
      <c r="G984" s="422"/>
      <c r="H984" s="425">
        <v>46.974</v>
      </c>
      <c r="I984" s="426" t="s">
        <v>34</v>
      </c>
      <c r="J984" s="422"/>
      <c r="K984" s="428"/>
      <c r="L984" s="426" t="s">
        <v>34</v>
      </c>
      <c r="M984" s="427"/>
      <c r="N984" s="428"/>
      <c r="O984" s="426" t="s">
        <v>34</v>
      </c>
      <c r="P984" s="427"/>
      <c r="Q984" s="428">
        <f t="shared" si="14"/>
        <v>46.974</v>
      </c>
      <c r="R984" s="426" t="s">
        <v>34</v>
      </c>
      <c r="S984" s="427"/>
    </row>
    <row r="985" spans="2:19" s="320" customFormat="1" ht="31.5" customHeight="1" hidden="1" outlineLevel="2">
      <c r="B985" s="321"/>
      <c r="C985" s="394" t="s">
        <v>1328</v>
      </c>
      <c r="D985" s="394" t="s">
        <v>218</v>
      </c>
      <c r="E985" s="461" t="s">
        <v>607</v>
      </c>
      <c r="F985" s="479" t="s">
        <v>608</v>
      </c>
      <c r="G985" s="397" t="s">
        <v>292</v>
      </c>
      <c r="H985" s="398">
        <v>101.022</v>
      </c>
      <c r="I985" s="399">
        <v>62.7</v>
      </c>
      <c r="J985" s="613">
        <f>ROUND(I985*H985,2)</f>
        <v>6334.08</v>
      </c>
      <c r="K985" s="401"/>
      <c r="L985" s="399">
        <v>62.7</v>
      </c>
      <c r="M985" s="400">
        <f>ROUND(L985*K985,2)</f>
        <v>0</v>
      </c>
      <c r="N985" s="401"/>
      <c r="O985" s="399">
        <v>62.7</v>
      </c>
      <c r="P985" s="400">
        <f>ROUND(O985*N985,2)</f>
        <v>0</v>
      </c>
      <c r="Q985" s="401">
        <f t="shared" si="14"/>
        <v>101.022</v>
      </c>
      <c r="R985" s="399">
        <v>62.7</v>
      </c>
      <c r="S985" s="400">
        <f>ROUND(R985*Q985,2)</f>
        <v>6334.08</v>
      </c>
    </row>
    <row r="986" spans="2:19" s="320" customFormat="1" ht="22.5" customHeight="1" hidden="1" outlineLevel="2">
      <c r="B986" s="321"/>
      <c r="C986" s="394" t="s">
        <v>1331</v>
      </c>
      <c r="D986" s="394" t="s">
        <v>218</v>
      </c>
      <c r="E986" s="461" t="s">
        <v>610</v>
      </c>
      <c r="F986" s="479" t="s">
        <v>611</v>
      </c>
      <c r="G986" s="397" t="s">
        <v>292</v>
      </c>
      <c r="H986" s="398">
        <v>101.022</v>
      </c>
      <c r="I986" s="399">
        <v>37.2</v>
      </c>
      <c r="J986" s="613">
        <f>ROUND(I986*H986,2)</f>
        <v>3758.02</v>
      </c>
      <c r="K986" s="401"/>
      <c r="L986" s="399">
        <v>37.2</v>
      </c>
      <c r="M986" s="400">
        <f>ROUND(L986*K986,2)</f>
        <v>0</v>
      </c>
      <c r="N986" s="401"/>
      <c r="O986" s="399">
        <v>37.2</v>
      </c>
      <c r="P986" s="400">
        <f>ROUND(O986*N986,2)</f>
        <v>0</v>
      </c>
      <c r="Q986" s="401">
        <f t="shared" si="14"/>
        <v>101.022</v>
      </c>
      <c r="R986" s="399">
        <v>37.2</v>
      </c>
      <c r="S986" s="400">
        <f>ROUND(R986*Q986,2)</f>
        <v>3758.02</v>
      </c>
    </row>
    <row r="987" spans="2:19" s="320" customFormat="1" ht="22.5" customHeight="1" hidden="1" outlineLevel="2" collapsed="1">
      <c r="B987" s="321"/>
      <c r="C987" s="394" t="s">
        <v>1334</v>
      </c>
      <c r="D987" s="394" t="s">
        <v>218</v>
      </c>
      <c r="E987" s="461" t="s">
        <v>613</v>
      </c>
      <c r="F987" s="479" t="s">
        <v>614</v>
      </c>
      <c r="G987" s="397" t="s">
        <v>292</v>
      </c>
      <c r="H987" s="398">
        <v>2222.484</v>
      </c>
      <c r="I987" s="399">
        <v>6.2</v>
      </c>
      <c r="J987" s="613">
        <f>ROUND(I987*H987,2)</f>
        <v>13779.4</v>
      </c>
      <c r="K987" s="401"/>
      <c r="L987" s="399">
        <v>6.2</v>
      </c>
      <c r="M987" s="400">
        <f>ROUND(L987*K987,2)</f>
        <v>0</v>
      </c>
      <c r="N987" s="401"/>
      <c r="O987" s="399">
        <v>6.2</v>
      </c>
      <c r="P987" s="400">
        <f>ROUND(O987*N987,2)</f>
        <v>0</v>
      </c>
      <c r="Q987" s="401">
        <f t="shared" si="14"/>
        <v>2222.484</v>
      </c>
      <c r="R987" s="399">
        <v>6.2</v>
      </c>
      <c r="S987" s="400">
        <f>ROUND(R987*Q987,2)</f>
        <v>13779.4</v>
      </c>
    </row>
    <row r="988" spans="2:19" s="420" customFormat="1" ht="13.5" hidden="1" outlineLevel="3">
      <c r="B988" s="412"/>
      <c r="C988" s="413"/>
      <c r="D988" s="404" t="s">
        <v>223</v>
      </c>
      <c r="E988" s="413"/>
      <c r="F988" s="480" t="s">
        <v>3503</v>
      </c>
      <c r="G988" s="413"/>
      <c r="H988" s="416">
        <v>2222.484</v>
      </c>
      <c r="I988" s="417" t="s">
        <v>34</v>
      </c>
      <c r="J988" s="413"/>
      <c r="K988" s="419"/>
      <c r="L988" s="417" t="s">
        <v>34</v>
      </c>
      <c r="M988" s="418"/>
      <c r="N988" s="419"/>
      <c r="O988" s="417" t="s">
        <v>34</v>
      </c>
      <c r="P988" s="418"/>
      <c r="Q988" s="419">
        <f t="shared" si="14"/>
        <v>2222.484</v>
      </c>
      <c r="R988" s="417" t="s">
        <v>34</v>
      </c>
      <c r="S988" s="418"/>
    </row>
    <row r="989" spans="2:19" s="320" customFormat="1" ht="22.5" customHeight="1" hidden="1" outlineLevel="2">
      <c r="B989" s="321"/>
      <c r="C989" s="394" t="s">
        <v>1338</v>
      </c>
      <c r="D989" s="394" t="s">
        <v>218</v>
      </c>
      <c r="E989" s="461" t="s">
        <v>298</v>
      </c>
      <c r="F989" s="479" t="s">
        <v>299</v>
      </c>
      <c r="G989" s="397" t="s">
        <v>292</v>
      </c>
      <c r="H989" s="398">
        <v>101.022</v>
      </c>
      <c r="I989" s="399">
        <v>348.3</v>
      </c>
      <c r="J989" s="613">
        <f>ROUND(I989*H989,2)</f>
        <v>35185.96</v>
      </c>
      <c r="K989" s="401"/>
      <c r="L989" s="399">
        <v>348.3</v>
      </c>
      <c r="M989" s="400">
        <f>ROUND(L989*K989,2)</f>
        <v>0</v>
      </c>
      <c r="N989" s="401"/>
      <c r="O989" s="399">
        <v>348.3</v>
      </c>
      <c r="P989" s="400">
        <f>ROUND(O989*N989,2)</f>
        <v>0</v>
      </c>
      <c r="Q989" s="401">
        <f t="shared" si="14"/>
        <v>101.022</v>
      </c>
      <c r="R989" s="399">
        <v>348.3</v>
      </c>
      <c r="S989" s="400">
        <f>ROUND(R989*Q989,2)</f>
        <v>35185.96</v>
      </c>
    </row>
    <row r="990" spans="2:19" s="390" customFormat="1" ht="29.85" customHeight="1" outlineLevel="1">
      <c r="B990" s="384"/>
      <c r="C990" s="385"/>
      <c r="D990" s="386" t="s">
        <v>71</v>
      </c>
      <c r="E990" s="391" t="s">
        <v>222</v>
      </c>
      <c r="F990" s="391" t="s">
        <v>1454</v>
      </c>
      <c r="G990" s="385"/>
      <c r="H990" s="385"/>
      <c r="I990" s="388" t="s">
        <v>34</v>
      </c>
      <c r="J990" s="560">
        <f>SUM(J991:J1103)</f>
        <v>406356.54000000004</v>
      </c>
      <c r="K990" s="384"/>
      <c r="L990" s="388" t="s">
        <v>34</v>
      </c>
      <c r="M990" s="393">
        <f>SUM(M991:M1103)</f>
        <v>0</v>
      </c>
      <c r="N990" s="384"/>
      <c r="O990" s="388" t="s">
        <v>34</v>
      </c>
      <c r="P990" s="393">
        <f>SUM(P991:P1103)</f>
        <v>-26733.78</v>
      </c>
      <c r="Q990" s="384"/>
      <c r="R990" s="388" t="s">
        <v>34</v>
      </c>
      <c r="S990" s="393">
        <f>SUM(S991:S1103)</f>
        <v>379622.76</v>
      </c>
    </row>
    <row r="991" spans="2:19" s="320" customFormat="1" ht="22.5" customHeight="1" outlineLevel="2" collapsed="1">
      <c r="B991" s="321"/>
      <c r="C991" s="394" t="s">
        <v>1342</v>
      </c>
      <c r="D991" s="394" t="s">
        <v>218</v>
      </c>
      <c r="E991" s="461" t="s">
        <v>2800</v>
      </c>
      <c r="F991" s="479" t="s">
        <v>2801</v>
      </c>
      <c r="G991" s="397" t="s">
        <v>221</v>
      </c>
      <c r="H991" s="398">
        <v>7.033</v>
      </c>
      <c r="I991" s="399">
        <v>626.9</v>
      </c>
      <c r="J991" s="613">
        <f>ROUND(I991*H991,2)</f>
        <v>4408.99</v>
      </c>
      <c r="K991" s="401"/>
      <c r="L991" s="399">
        <v>626.9</v>
      </c>
      <c r="M991" s="400">
        <f>ROUND(L991*K991,2)</f>
        <v>0</v>
      </c>
      <c r="N991" s="401"/>
      <c r="O991" s="399">
        <v>626.9</v>
      </c>
      <c r="P991" s="400">
        <f>ROUND(O991*N991,2)</f>
        <v>0</v>
      </c>
      <c r="Q991" s="401">
        <f t="shared" si="14"/>
        <v>7.033</v>
      </c>
      <c r="R991" s="399">
        <v>626.9</v>
      </c>
      <c r="S991" s="400">
        <f>ROUND(R991*Q991,2)</f>
        <v>4408.99</v>
      </c>
    </row>
    <row r="992" spans="2:19" s="411" customFormat="1" ht="13.5" hidden="1" outlineLevel="3">
      <c r="B992" s="402"/>
      <c r="C992" s="403"/>
      <c r="D992" s="404" t="s">
        <v>223</v>
      </c>
      <c r="E992" s="407" t="s">
        <v>34</v>
      </c>
      <c r="F992" s="481" t="s">
        <v>1458</v>
      </c>
      <c r="G992" s="403"/>
      <c r="H992" s="407" t="s">
        <v>34</v>
      </c>
      <c r="I992" s="408" t="s">
        <v>34</v>
      </c>
      <c r="J992" s="403"/>
      <c r="K992" s="410"/>
      <c r="L992" s="408" t="s">
        <v>34</v>
      </c>
      <c r="M992" s="409"/>
      <c r="N992" s="410"/>
      <c r="O992" s="408" t="s">
        <v>34</v>
      </c>
      <c r="P992" s="409"/>
      <c r="Q992" s="410" t="e">
        <f t="shared" si="14"/>
        <v>#VALUE!</v>
      </c>
      <c r="R992" s="408" t="s">
        <v>34</v>
      </c>
      <c r="S992" s="409"/>
    </row>
    <row r="993" spans="2:19" s="411" customFormat="1" ht="13.5" hidden="1" outlineLevel="3">
      <c r="B993" s="402"/>
      <c r="C993" s="403"/>
      <c r="D993" s="404" t="s">
        <v>223</v>
      </c>
      <c r="E993" s="407" t="s">
        <v>34</v>
      </c>
      <c r="F993" s="481" t="s">
        <v>3180</v>
      </c>
      <c r="G993" s="403"/>
      <c r="H993" s="407" t="s">
        <v>34</v>
      </c>
      <c r="I993" s="408" t="s">
        <v>34</v>
      </c>
      <c r="J993" s="403"/>
      <c r="K993" s="410"/>
      <c r="L993" s="408" t="s">
        <v>34</v>
      </c>
      <c r="M993" s="409"/>
      <c r="N993" s="410"/>
      <c r="O993" s="408" t="s">
        <v>34</v>
      </c>
      <c r="P993" s="409"/>
      <c r="Q993" s="410" t="e">
        <f t="shared" si="14"/>
        <v>#VALUE!</v>
      </c>
      <c r="R993" s="408" t="s">
        <v>34</v>
      </c>
      <c r="S993" s="409"/>
    </row>
    <row r="994" spans="2:19" s="420" customFormat="1" ht="13.5" hidden="1" outlineLevel="3">
      <c r="B994" s="412"/>
      <c r="C994" s="413"/>
      <c r="D994" s="404" t="s">
        <v>223</v>
      </c>
      <c r="E994" s="462" t="s">
        <v>34</v>
      </c>
      <c r="F994" s="480" t="s">
        <v>3504</v>
      </c>
      <c r="G994" s="413"/>
      <c r="H994" s="416">
        <v>0.138</v>
      </c>
      <c r="I994" s="417" t="s">
        <v>34</v>
      </c>
      <c r="J994" s="413"/>
      <c r="K994" s="419"/>
      <c r="L994" s="417" t="s">
        <v>34</v>
      </c>
      <c r="M994" s="418"/>
      <c r="N994" s="419"/>
      <c r="O994" s="417" t="s">
        <v>34</v>
      </c>
      <c r="P994" s="418"/>
      <c r="Q994" s="419">
        <f t="shared" si="14"/>
        <v>0.138</v>
      </c>
      <c r="R994" s="417" t="s">
        <v>34</v>
      </c>
      <c r="S994" s="418"/>
    </row>
    <row r="995" spans="2:19" s="411" customFormat="1" ht="13.5" hidden="1" outlineLevel="3">
      <c r="B995" s="402"/>
      <c r="C995" s="403"/>
      <c r="D995" s="404" t="s">
        <v>223</v>
      </c>
      <c r="E995" s="407" t="s">
        <v>34</v>
      </c>
      <c r="F995" s="481" t="s">
        <v>424</v>
      </c>
      <c r="G995" s="403"/>
      <c r="H995" s="407" t="s">
        <v>34</v>
      </c>
      <c r="I995" s="408" t="s">
        <v>34</v>
      </c>
      <c r="J995" s="403"/>
      <c r="K995" s="410"/>
      <c r="L995" s="408" t="s">
        <v>34</v>
      </c>
      <c r="M995" s="409"/>
      <c r="N995" s="410"/>
      <c r="O995" s="408" t="s">
        <v>34</v>
      </c>
      <c r="P995" s="409"/>
      <c r="Q995" s="410" t="e">
        <f t="shared" si="14"/>
        <v>#VALUE!</v>
      </c>
      <c r="R995" s="408" t="s">
        <v>34</v>
      </c>
      <c r="S995" s="409"/>
    </row>
    <row r="996" spans="2:19" s="420" customFormat="1" ht="13.5" hidden="1" outlineLevel="3">
      <c r="B996" s="412"/>
      <c r="C996" s="413"/>
      <c r="D996" s="404" t="s">
        <v>223</v>
      </c>
      <c r="E996" s="462" t="s">
        <v>34</v>
      </c>
      <c r="F996" s="480" t="s">
        <v>3505</v>
      </c>
      <c r="G996" s="413"/>
      <c r="H996" s="416">
        <v>3.454</v>
      </c>
      <c r="I996" s="417" t="s">
        <v>34</v>
      </c>
      <c r="J996" s="413"/>
      <c r="K996" s="419"/>
      <c r="L996" s="417" t="s">
        <v>34</v>
      </c>
      <c r="M996" s="418"/>
      <c r="N996" s="419"/>
      <c r="O996" s="417" t="s">
        <v>34</v>
      </c>
      <c r="P996" s="418"/>
      <c r="Q996" s="419">
        <f t="shared" si="14"/>
        <v>3.454</v>
      </c>
      <c r="R996" s="417" t="s">
        <v>34</v>
      </c>
      <c r="S996" s="418"/>
    </row>
    <row r="997" spans="2:19" s="411" customFormat="1" ht="13.5" hidden="1" outlineLevel="3">
      <c r="B997" s="402"/>
      <c r="C997" s="403"/>
      <c r="D997" s="404" t="s">
        <v>223</v>
      </c>
      <c r="E997" s="407" t="s">
        <v>34</v>
      </c>
      <c r="F997" s="481" t="s">
        <v>3506</v>
      </c>
      <c r="G997" s="403"/>
      <c r="H997" s="407" t="s">
        <v>34</v>
      </c>
      <c r="I997" s="408" t="s">
        <v>34</v>
      </c>
      <c r="J997" s="403"/>
      <c r="K997" s="410"/>
      <c r="L997" s="408" t="s">
        <v>34</v>
      </c>
      <c r="M997" s="409"/>
      <c r="N997" s="410"/>
      <c r="O997" s="408" t="s">
        <v>34</v>
      </c>
      <c r="P997" s="409"/>
      <c r="Q997" s="410" t="e">
        <f t="shared" si="14"/>
        <v>#VALUE!</v>
      </c>
      <c r="R997" s="408" t="s">
        <v>34</v>
      </c>
      <c r="S997" s="409"/>
    </row>
    <row r="998" spans="2:19" s="420" customFormat="1" ht="13.5" hidden="1" outlineLevel="3">
      <c r="B998" s="412"/>
      <c r="C998" s="413"/>
      <c r="D998" s="404" t="s">
        <v>223</v>
      </c>
      <c r="E998" s="462" t="s">
        <v>34</v>
      </c>
      <c r="F998" s="480" t="s">
        <v>3306</v>
      </c>
      <c r="G998" s="413"/>
      <c r="H998" s="416">
        <v>1.258</v>
      </c>
      <c r="I998" s="417" t="s">
        <v>34</v>
      </c>
      <c r="J998" s="413"/>
      <c r="K998" s="419"/>
      <c r="L998" s="417" t="s">
        <v>34</v>
      </c>
      <c r="M998" s="418"/>
      <c r="N998" s="419"/>
      <c r="O998" s="417" t="s">
        <v>34</v>
      </c>
      <c r="P998" s="418"/>
      <c r="Q998" s="419">
        <f t="shared" si="14"/>
        <v>1.258</v>
      </c>
      <c r="R998" s="417" t="s">
        <v>34</v>
      </c>
      <c r="S998" s="418"/>
    </row>
    <row r="999" spans="2:19" s="411" customFormat="1" ht="13.5" hidden="1" outlineLevel="3">
      <c r="B999" s="402"/>
      <c r="C999" s="403"/>
      <c r="D999" s="404" t="s">
        <v>223</v>
      </c>
      <c r="E999" s="407" t="s">
        <v>34</v>
      </c>
      <c r="F999" s="481" t="s">
        <v>1463</v>
      </c>
      <c r="G999" s="403"/>
      <c r="H999" s="407" t="s">
        <v>34</v>
      </c>
      <c r="I999" s="408" t="s">
        <v>34</v>
      </c>
      <c r="J999" s="403"/>
      <c r="K999" s="410"/>
      <c r="L999" s="408" t="s">
        <v>34</v>
      </c>
      <c r="M999" s="409"/>
      <c r="N999" s="410"/>
      <c r="O999" s="408" t="s">
        <v>34</v>
      </c>
      <c r="P999" s="409"/>
      <c r="Q999" s="410" t="e">
        <f t="shared" si="14"/>
        <v>#VALUE!</v>
      </c>
      <c r="R999" s="408" t="s">
        <v>34</v>
      </c>
      <c r="S999" s="409"/>
    </row>
    <row r="1000" spans="2:19" s="420" customFormat="1" ht="13.5" hidden="1" outlineLevel="3">
      <c r="B1000" s="412"/>
      <c r="C1000" s="413"/>
      <c r="D1000" s="404" t="s">
        <v>223</v>
      </c>
      <c r="E1000" s="462" t="s">
        <v>34</v>
      </c>
      <c r="F1000" s="480" t="s">
        <v>3507</v>
      </c>
      <c r="G1000" s="413"/>
      <c r="H1000" s="416">
        <v>1.14</v>
      </c>
      <c r="I1000" s="417" t="s">
        <v>34</v>
      </c>
      <c r="J1000" s="413"/>
      <c r="K1000" s="419"/>
      <c r="L1000" s="417" t="s">
        <v>34</v>
      </c>
      <c r="M1000" s="418"/>
      <c r="N1000" s="419"/>
      <c r="O1000" s="417" t="s">
        <v>34</v>
      </c>
      <c r="P1000" s="418"/>
      <c r="Q1000" s="419">
        <f t="shared" si="14"/>
        <v>1.14</v>
      </c>
      <c r="R1000" s="417" t="s">
        <v>34</v>
      </c>
      <c r="S1000" s="418"/>
    </row>
    <row r="1001" spans="2:19" s="420" customFormat="1" ht="13.5" hidden="1" outlineLevel="3">
      <c r="B1001" s="412"/>
      <c r="C1001" s="413"/>
      <c r="D1001" s="404" t="s">
        <v>223</v>
      </c>
      <c r="E1001" s="462" t="s">
        <v>34</v>
      </c>
      <c r="F1001" s="480" t="s">
        <v>3508</v>
      </c>
      <c r="G1001" s="413"/>
      <c r="H1001" s="416">
        <v>0.408</v>
      </c>
      <c r="I1001" s="417" t="s">
        <v>34</v>
      </c>
      <c r="J1001" s="413"/>
      <c r="K1001" s="419"/>
      <c r="L1001" s="417" t="s">
        <v>34</v>
      </c>
      <c r="M1001" s="418"/>
      <c r="N1001" s="419"/>
      <c r="O1001" s="417" t="s">
        <v>34</v>
      </c>
      <c r="P1001" s="418"/>
      <c r="Q1001" s="419">
        <f t="shared" si="14"/>
        <v>0.408</v>
      </c>
      <c r="R1001" s="417" t="s">
        <v>34</v>
      </c>
      <c r="S1001" s="418"/>
    </row>
    <row r="1002" spans="2:19" s="420" customFormat="1" ht="13.5" hidden="1" outlineLevel="3">
      <c r="B1002" s="412"/>
      <c r="C1002" s="413"/>
      <c r="D1002" s="404" t="s">
        <v>223</v>
      </c>
      <c r="E1002" s="462" t="s">
        <v>34</v>
      </c>
      <c r="F1002" s="480" t="s">
        <v>3509</v>
      </c>
      <c r="G1002" s="413"/>
      <c r="H1002" s="416">
        <v>0.635</v>
      </c>
      <c r="I1002" s="417" t="s">
        <v>34</v>
      </c>
      <c r="J1002" s="413"/>
      <c r="K1002" s="419"/>
      <c r="L1002" s="417" t="s">
        <v>34</v>
      </c>
      <c r="M1002" s="418"/>
      <c r="N1002" s="419"/>
      <c r="O1002" s="417" t="s">
        <v>34</v>
      </c>
      <c r="P1002" s="418"/>
      <c r="Q1002" s="419">
        <f t="shared" si="14"/>
        <v>0.635</v>
      </c>
      <c r="R1002" s="417" t="s">
        <v>34</v>
      </c>
      <c r="S1002" s="418"/>
    </row>
    <row r="1003" spans="2:19" s="429" customFormat="1" ht="13.5" hidden="1" outlineLevel="3">
      <c r="B1003" s="421"/>
      <c r="C1003" s="422"/>
      <c r="D1003" s="404" t="s">
        <v>223</v>
      </c>
      <c r="E1003" s="464" t="s">
        <v>123</v>
      </c>
      <c r="F1003" s="566" t="s">
        <v>227</v>
      </c>
      <c r="G1003" s="422"/>
      <c r="H1003" s="425">
        <v>7.033</v>
      </c>
      <c r="I1003" s="426" t="s">
        <v>34</v>
      </c>
      <c r="J1003" s="422"/>
      <c r="K1003" s="428"/>
      <c r="L1003" s="426" t="s">
        <v>34</v>
      </c>
      <c r="M1003" s="427"/>
      <c r="N1003" s="428"/>
      <c r="O1003" s="426" t="s">
        <v>34</v>
      </c>
      <c r="P1003" s="427"/>
      <c r="Q1003" s="428">
        <f t="shared" si="14"/>
        <v>7.033</v>
      </c>
      <c r="R1003" s="426" t="s">
        <v>34</v>
      </c>
      <c r="S1003" s="427"/>
    </row>
    <row r="1004" spans="2:19" s="320" customFormat="1" ht="22.5" customHeight="1" outlineLevel="2" collapsed="1">
      <c r="B1004" s="321"/>
      <c r="C1004" s="394" t="s">
        <v>1345</v>
      </c>
      <c r="D1004" s="394" t="s">
        <v>218</v>
      </c>
      <c r="E1004" s="461" t="s">
        <v>816</v>
      </c>
      <c r="F1004" s="479" t="s">
        <v>817</v>
      </c>
      <c r="G1004" s="397" t="s">
        <v>221</v>
      </c>
      <c r="H1004" s="398">
        <v>7.033</v>
      </c>
      <c r="I1004" s="399">
        <v>36.1</v>
      </c>
      <c r="J1004" s="613">
        <f>ROUND(I1004*H1004,2)</f>
        <v>253.89</v>
      </c>
      <c r="K1004" s="401"/>
      <c r="L1004" s="399">
        <v>36.1</v>
      </c>
      <c r="M1004" s="400">
        <f>ROUND(L1004*K1004,2)</f>
        <v>0</v>
      </c>
      <c r="N1004" s="401"/>
      <c r="O1004" s="399">
        <v>36.1</v>
      </c>
      <c r="P1004" s="400">
        <f>ROUND(O1004*N1004,2)</f>
        <v>0</v>
      </c>
      <c r="Q1004" s="401">
        <f t="shared" si="14"/>
        <v>7.033</v>
      </c>
      <c r="R1004" s="399">
        <v>36.1</v>
      </c>
      <c r="S1004" s="400">
        <f>ROUND(R1004*Q1004,2)</f>
        <v>253.89</v>
      </c>
    </row>
    <row r="1005" spans="2:19" s="420" customFormat="1" ht="13.5" hidden="1" outlineLevel="3">
      <c r="B1005" s="412"/>
      <c r="C1005" s="413"/>
      <c r="D1005" s="404" t="s">
        <v>223</v>
      </c>
      <c r="E1005" s="462" t="s">
        <v>34</v>
      </c>
      <c r="F1005" s="480" t="s">
        <v>1470</v>
      </c>
      <c r="G1005" s="413"/>
      <c r="H1005" s="416">
        <v>7.033</v>
      </c>
      <c r="I1005" s="417" t="s">
        <v>34</v>
      </c>
      <c r="J1005" s="413"/>
      <c r="K1005" s="419"/>
      <c r="L1005" s="417" t="s">
        <v>34</v>
      </c>
      <c r="M1005" s="418"/>
      <c r="N1005" s="419"/>
      <c r="O1005" s="417" t="s">
        <v>34</v>
      </c>
      <c r="P1005" s="418"/>
      <c r="Q1005" s="419">
        <f t="shared" si="14"/>
        <v>7.033</v>
      </c>
      <c r="R1005" s="417" t="s">
        <v>34</v>
      </c>
      <c r="S1005" s="418"/>
    </row>
    <row r="1006" spans="2:19" s="320" customFormat="1" ht="22.5" customHeight="1" outlineLevel="2">
      <c r="B1006" s="321"/>
      <c r="C1006" s="394" t="s">
        <v>1349</v>
      </c>
      <c r="D1006" s="394" t="s">
        <v>218</v>
      </c>
      <c r="E1006" s="461" t="s">
        <v>808</v>
      </c>
      <c r="F1006" s="479" t="s">
        <v>809</v>
      </c>
      <c r="G1006" s="397" t="s">
        <v>221</v>
      </c>
      <c r="H1006" s="398">
        <v>7.033</v>
      </c>
      <c r="I1006" s="399">
        <v>10.3</v>
      </c>
      <c r="J1006" s="613">
        <f>ROUND(I1006*H1006,2)</f>
        <v>72.44</v>
      </c>
      <c r="K1006" s="401"/>
      <c r="L1006" s="399">
        <v>10.3</v>
      </c>
      <c r="M1006" s="400">
        <f>ROUND(L1006*K1006,2)</f>
        <v>0</v>
      </c>
      <c r="N1006" s="401"/>
      <c r="O1006" s="399">
        <v>10.3</v>
      </c>
      <c r="P1006" s="400">
        <f>ROUND(O1006*N1006,2)</f>
        <v>0</v>
      </c>
      <c r="Q1006" s="401">
        <f t="shared" si="14"/>
        <v>7.033</v>
      </c>
      <c r="R1006" s="399">
        <v>10.3</v>
      </c>
      <c r="S1006" s="400">
        <f>ROUND(R1006*Q1006,2)</f>
        <v>72.44</v>
      </c>
    </row>
    <row r="1007" spans="2:19" s="320" customFormat="1" ht="22.5" customHeight="1" outlineLevel="2" collapsed="1">
      <c r="B1007" s="321"/>
      <c r="C1007" s="394" t="s">
        <v>1360</v>
      </c>
      <c r="D1007" s="394" t="s">
        <v>218</v>
      </c>
      <c r="E1007" s="461" t="s">
        <v>1479</v>
      </c>
      <c r="F1007" s="479" t="s">
        <v>1480</v>
      </c>
      <c r="G1007" s="397" t="s">
        <v>1005</v>
      </c>
      <c r="H1007" s="398">
        <v>66</v>
      </c>
      <c r="I1007" s="399">
        <v>41.8</v>
      </c>
      <c r="J1007" s="613">
        <f>ROUND(I1007*H1007,2)</f>
        <v>2758.8</v>
      </c>
      <c r="K1007" s="401"/>
      <c r="L1007" s="399">
        <v>41.8</v>
      </c>
      <c r="M1007" s="400">
        <f>ROUND(L1007*K1007,2)</f>
        <v>0</v>
      </c>
      <c r="N1007" s="401"/>
      <c r="O1007" s="399">
        <v>41.8</v>
      </c>
      <c r="P1007" s="400">
        <f>ROUND(O1007*N1007,2)</f>
        <v>0</v>
      </c>
      <c r="Q1007" s="401">
        <f t="shared" si="14"/>
        <v>66</v>
      </c>
      <c r="R1007" s="399">
        <v>41.8</v>
      </c>
      <c r="S1007" s="400">
        <f>ROUND(R1007*Q1007,2)</f>
        <v>2758.8</v>
      </c>
    </row>
    <row r="1008" spans="2:19" s="411" customFormat="1" ht="13.5" hidden="1" outlineLevel="3">
      <c r="B1008" s="402"/>
      <c r="C1008" s="403"/>
      <c r="D1008" s="404" t="s">
        <v>223</v>
      </c>
      <c r="E1008" s="407" t="s">
        <v>34</v>
      </c>
      <c r="F1008" s="481" t="s">
        <v>799</v>
      </c>
      <c r="G1008" s="403"/>
      <c r="H1008" s="407" t="s">
        <v>34</v>
      </c>
      <c r="I1008" s="408" t="s">
        <v>34</v>
      </c>
      <c r="J1008" s="403"/>
      <c r="K1008" s="410"/>
      <c r="L1008" s="408" t="s">
        <v>34</v>
      </c>
      <c r="M1008" s="409"/>
      <c r="N1008" s="410"/>
      <c r="O1008" s="408" t="s">
        <v>34</v>
      </c>
      <c r="P1008" s="409"/>
      <c r="Q1008" s="410" t="e">
        <f t="shared" si="14"/>
        <v>#VALUE!</v>
      </c>
      <c r="R1008" s="408" t="s">
        <v>34</v>
      </c>
      <c r="S1008" s="409"/>
    </row>
    <row r="1009" spans="2:19" s="420" customFormat="1" ht="13.5" hidden="1" outlineLevel="3">
      <c r="B1009" s="412"/>
      <c r="C1009" s="413"/>
      <c r="D1009" s="404" t="s">
        <v>223</v>
      </c>
      <c r="E1009" s="462" t="s">
        <v>34</v>
      </c>
      <c r="F1009" s="480" t="s">
        <v>3510</v>
      </c>
      <c r="G1009" s="413"/>
      <c r="H1009" s="416">
        <v>24</v>
      </c>
      <c r="I1009" s="417" t="s">
        <v>34</v>
      </c>
      <c r="J1009" s="413"/>
      <c r="K1009" s="419"/>
      <c r="L1009" s="417" t="s">
        <v>34</v>
      </c>
      <c r="M1009" s="418"/>
      <c r="N1009" s="419"/>
      <c r="O1009" s="417" t="s">
        <v>34</v>
      </c>
      <c r="P1009" s="418"/>
      <c r="Q1009" s="419">
        <f t="shared" si="14"/>
        <v>24</v>
      </c>
      <c r="R1009" s="417" t="s">
        <v>34</v>
      </c>
      <c r="S1009" s="418"/>
    </row>
    <row r="1010" spans="2:19" s="420" customFormat="1" ht="13.5" hidden="1" outlineLevel="3">
      <c r="B1010" s="412"/>
      <c r="C1010" s="413"/>
      <c r="D1010" s="404" t="s">
        <v>223</v>
      </c>
      <c r="E1010" s="462" t="s">
        <v>34</v>
      </c>
      <c r="F1010" s="480" t="s">
        <v>3511</v>
      </c>
      <c r="G1010" s="413"/>
      <c r="H1010" s="416">
        <v>30</v>
      </c>
      <c r="I1010" s="417" t="s">
        <v>34</v>
      </c>
      <c r="J1010" s="413"/>
      <c r="K1010" s="419"/>
      <c r="L1010" s="417" t="s">
        <v>34</v>
      </c>
      <c r="M1010" s="418"/>
      <c r="N1010" s="419"/>
      <c r="O1010" s="417" t="s">
        <v>34</v>
      </c>
      <c r="P1010" s="418"/>
      <c r="Q1010" s="419">
        <f t="shared" si="14"/>
        <v>30</v>
      </c>
      <c r="R1010" s="417" t="s">
        <v>34</v>
      </c>
      <c r="S1010" s="418"/>
    </row>
    <row r="1011" spans="2:19" s="420" customFormat="1" ht="13.5" hidden="1" outlineLevel="3">
      <c r="B1011" s="412"/>
      <c r="C1011" s="413"/>
      <c r="D1011" s="404" t="s">
        <v>223</v>
      </c>
      <c r="E1011" s="462" t="s">
        <v>34</v>
      </c>
      <c r="F1011" s="480" t="s">
        <v>3512</v>
      </c>
      <c r="G1011" s="413"/>
      <c r="H1011" s="416">
        <v>12</v>
      </c>
      <c r="I1011" s="417" t="s">
        <v>34</v>
      </c>
      <c r="J1011" s="413"/>
      <c r="K1011" s="419"/>
      <c r="L1011" s="417" t="s">
        <v>34</v>
      </c>
      <c r="M1011" s="418"/>
      <c r="N1011" s="419"/>
      <c r="O1011" s="417" t="s">
        <v>34</v>
      </c>
      <c r="P1011" s="418"/>
      <c r="Q1011" s="419">
        <f t="shared" si="14"/>
        <v>12</v>
      </c>
      <c r="R1011" s="417" t="s">
        <v>34</v>
      </c>
      <c r="S1011" s="418"/>
    </row>
    <row r="1012" spans="2:19" s="429" customFormat="1" ht="13.5" hidden="1" outlineLevel="3">
      <c r="B1012" s="421"/>
      <c r="C1012" s="422"/>
      <c r="D1012" s="404" t="s">
        <v>223</v>
      </c>
      <c r="E1012" s="464" t="s">
        <v>34</v>
      </c>
      <c r="F1012" s="566" t="s">
        <v>227</v>
      </c>
      <c r="G1012" s="422"/>
      <c r="H1012" s="425">
        <v>66</v>
      </c>
      <c r="I1012" s="426" t="s">
        <v>34</v>
      </c>
      <c r="J1012" s="422"/>
      <c r="K1012" s="428"/>
      <c r="L1012" s="426" t="s">
        <v>34</v>
      </c>
      <c r="M1012" s="427"/>
      <c r="N1012" s="428"/>
      <c r="O1012" s="426" t="s">
        <v>34</v>
      </c>
      <c r="P1012" s="427"/>
      <c r="Q1012" s="428">
        <f t="shared" si="14"/>
        <v>66</v>
      </c>
      <c r="R1012" s="426" t="s">
        <v>34</v>
      </c>
      <c r="S1012" s="427"/>
    </row>
    <row r="1013" spans="2:19" s="320" customFormat="1" ht="22.5" customHeight="1" outlineLevel="2" collapsed="1">
      <c r="B1013" s="321"/>
      <c r="C1013" s="453" t="s">
        <v>1365</v>
      </c>
      <c r="D1013" s="453" t="s">
        <v>316</v>
      </c>
      <c r="E1013" s="472" t="s">
        <v>3513</v>
      </c>
      <c r="F1013" s="570" t="s">
        <v>3514</v>
      </c>
      <c r="G1013" s="456" t="s">
        <v>1005</v>
      </c>
      <c r="H1013" s="457">
        <v>12.12</v>
      </c>
      <c r="I1013" s="458">
        <v>181.1</v>
      </c>
      <c r="J1013" s="615">
        <f>ROUND(I1013*H1013,2)</f>
        <v>2194.93</v>
      </c>
      <c r="K1013" s="460"/>
      <c r="L1013" s="458">
        <v>181.1</v>
      </c>
      <c r="M1013" s="459">
        <f>ROUND(L1013*K1013,2)</f>
        <v>0</v>
      </c>
      <c r="N1013" s="460"/>
      <c r="O1013" s="458">
        <v>181.1</v>
      </c>
      <c r="P1013" s="459">
        <f>ROUND(O1013*N1013,2)</f>
        <v>0</v>
      </c>
      <c r="Q1013" s="460">
        <f t="shared" si="14"/>
        <v>12.12</v>
      </c>
      <c r="R1013" s="458">
        <v>181.1</v>
      </c>
      <c r="S1013" s="459">
        <f>ROUND(R1013*Q1013,2)</f>
        <v>2194.93</v>
      </c>
    </row>
    <row r="1014" spans="2:19" s="420" customFormat="1" ht="13.5" hidden="1" outlineLevel="3">
      <c r="B1014" s="412"/>
      <c r="C1014" s="413"/>
      <c r="D1014" s="404" t="s">
        <v>223</v>
      </c>
      <c r="E1014" s="413"/>
      <c r="F1014" s="480" t="s">
        <v>3515</v>
      </c>
      <c r="G1014" s="413"/>
      <c r="H1014" s="416">
        <v>12.12</v>
      </c>
      <c r="I1014" s="417" t="s">
        <v>34</v>
      </c>
      <c r="J1014" s="413"/>
      <c r="K1014" s="419"/>
      <c r="L1014" s="417" t="s">
        <v>34</v>
      </c>
      <c r="M1014" s="418"/>
      <c r="N1014" s="419"/>
      <c r="O1014" s="417" t="s">
        <v>34</v>
      </c>
      <c r="P1014" s="418"/>
      <c r="Q1014" s="419">
        <f t="shared" si="14"/>
        <v>12.12</v>
      </c>
      <c r="R1014" s="417" t="s">
        <v>34</v>
      </c>
      <c r="S1014" s="418"/>
    </row>
    <row r="1015" spans="2:19" s="320" customFormat="1" ht="22.5" customHeight="1" outlineLevel="2" collapsed="1">
      <c r="B1015" s="321"/>
      <c r="C1015" s="453" t="s">
        <v>1372</v>
      </c>
      <c r="D1015" s="453" t="s">
        <v>316</v>
      </c>
      <c r="E1015" s="472" t="s">
        <v>1483</v>
      </c>
      <c r="F1015" s="570" t="s">
        <v>3516</v>
      </c>
      <c r="G1015" s="456" t="s">
        <v>1005</v>
      </c>
      <c r="H1015" s="457">
        <v>44.44</v>
      </c>
      <c r="I1015" s="458">
        <v>222.9</v>
      </c>
      <c r="J1015" s="615">
        <f>ROUND(I1015*H1015,2)</f>
        <v>9905.68</v>
      </c>
      <c r="K1015" s="460"/>
      <c r="L1015" s="458">
        <v>222.9</v>
      </c>
      <c r="M1015" s="459">
        <f>ROUND(L1015*K1015,2)</f>
        <v>0</v>
      </c>
      <c r="N1015" s="460"/>
      <c r="O1015" s="458">
        <v>222.9</v>
      </c>
      <c r="P1015" s="459">
        <f>ROUND(O1015*N1015,2)</f>
        <v>0</v>
      </c>
      <c r="Q1015" s="460">
        <f t="shared" si="14"/>
        <v>44.44</v>
      </c>
      <c r="R1015" s="458">
        <v>222.9</v>
      </c>
      <c r="S1015" s="459">
        <f>ROUND(R1015*Q1015,2)</f>
        <v>9905.68</v>
      </c>
    </row>
    <row r="1016" spans="2:19" s="420" customFormat="1" ht="13.5" hidden="1" outlineLevel="3">
      <c r="B1016" s="412"/>
      <c r="C1016" s="413"/>
      <c r="D1016" s="404" t="s">
        <v>223</v>
      </c>
      <c r="E1016" s="413"/>
      <c r="F1016" s="480" t="s">
        <v>3517</v>
      </c>
      <c r="G1016" s="413"/>
      <c r="H1016" s="416">
        <v>44.44</v>
      </c>
      <c r="I1016" s="417" t="s">
        <v>34</v>
      </c>
      <c r="J1016" s="413"/>
      <c r="K1016" s="419"/>
      <c r="L1016" s="417" t="s">
        <v>34</v>
      </c>
      <c r="M1016" s="418"/>
      <c r="N1016" s="419"/>
      <c r="O1016" s="417" t="s">
        <v>34</v>
      </c>
      <c r="P1016" s="418"/>
      <c r="Q1016" s="419">
        <f aca="true" t="shared" si="15" ref="Q1016:Q1079">H1016+K1016+N1016</f>
        <v>44.44</v>
      </c>
      <c r="R1016" s="417" t="s">
        <v>34</v>
      </c>
      <c r="S1016" s="418"/>
    </row>
    <row r="1017" spans="2:19" s="320" customFormat="1" ht="22.5" customHeight="1" outlineLevel="2" collapsed="1">
      <c r="B1017" s="321"/>
      <c r="C1017" s="394" t="s">
        <v>1375</v>
      </c>
      <c r="D1017" s="394" t="s">
        <v>218</v>
      </c>
      <c r="E1017" s="461" t="s">
        <v>1508</v>
      </c>
      <c r="F1017" s="479" t="s">
        <v>1509</v>
      </c>
      <c r="G1017" s="397" t="s">
        <v>1005</v>
      </c>
      <c r="H1017" s="398">
        <v>1</v>
      </c>
      <c r="I1017" s="399">
        <v>69.7</v>
      </c>
      <c r="J1017" s="613">
        <f>ROUND(I1017*H1017,2)</f>
        <v>69.7</v>
      </c>
      <c r="K1017" s="401"/>
      <c r="L1017" s="399">
        <v>69.7</v>
      </c>
      <c r="M1017" s="400">
        <f>ROUND(L1017*K1017,2)</f>
        <v>0</v>
      </c>
      <c r="N1017" s="401"/>
      <c r="O1017" s="399">
        <v>69.7</v>
      </c>
      <c r="P1017" s="400">
        <f>ROUND(O1017*N1017,2)</f>
        <v>0</v>
      </c>
      <c r="Q1017" s="401">
        <f t="shared" si="15"/>
        <v>1</v>
      </c>
      <c r="R1017" s="399">
        <v>69.7</v>
      </c>
      <c r="S1017" s="400">
        <f>ROUND(R1017*Q1017,2)</f>
        <v>69.7</v>
      </c>
    </row>
    <row r="1018" spans="2:19" s="420" customFormat="1" ht="13.5" hidden="1" outlineLevel="3">
      <c r="B1018" s="412"/>
      <c r="C1018" s="413"/>
      <c r="D1018" s="404" t="s">
        <v>223</v>
      </c>
      <c r="E1018" s="462" t="s">
        <v>34</v>
      </c>
      <c r="F1018" s="480" t="s">
        <v>1966</v>
      </c>
      <c r="G1018" s="413"/>
      <c r="H1018" s="416">
        <v>1</v>
      </c>
      <c r="I1018" s="417" t="s">
        <v>34</v>
      </c>
      <c r="J1018" s="413"/>
      <c r="K1018" s="419"/>
      <c r="L1018" s="417" t="s">
        <v>34</v>
      </c>
      <c r="M1018" s="418"/>
      <c r="N1018" s="419"/>
      <c r="O1018" s="417" t="s">
        <v>34</v>
      </c>
      <c r="P1018" s="418"/>
      <c r="Q1018" s="419">
        <f t="shared" si="15"/>
        <v>1</v>
      </c>
      <c r="R1018" s="417" t="s">
        <v>34</v>
      </c>
      <c r="S1018" s="418"/>
    </row>
    <row r="1019" spans="2:19" s="320" customFormat="1" ht="22.5" customHeight="1" outlineLevel="2">
      <c r="B1019" s="321"/>
      <c r="C1019" s="453" t="s">
        <v>1383</v>
      </c>
      <c r="D1019" s="453" t="s">
        <v>316</v>
      </c>
      <c r="E1019" s="472" t="s">
        <v>3518</v>
      </c>
      <c r="F1019" s="570" t="s">
        <v>3519</v>
      </c>
      <c r="G1019" s="456" t="s">
        <v>1005</v>
      </c>
      <c r="H1019" s="457">
        <v>1.01</v>
      </c>
      <c r="I1019" s="458">
        <v>182.6</v>
      </c>
      <c r="J1019" s="615">
        <f>ROUND(I1019*H1019,2)</f>
        <v>184.43</v>
      </c>
      <c r="K1019" s="460"/>
      <c r="L1019" s="458">
        <v>182.6</v>
      </c>
      <c r="M1019" s="459">
        <f>ROUND(L1019*K1019,2)</f>
        <v>0</v>
      </c>
      <c r="N1019" s="460"/>
      <c r="O1019" s="458">
        <v>182.6</v>
      </c>
      <c r="P1019" s="459">
        <f>ROUND(O1019*N1019,2)</f>
        <v>0</v>
      </c>
      <c r="Q1019" s="460">
        <f t="shared" si="15"/>
        <v>1.01</v>
      </c>
      <c r="R1019" s="458">
        <v>182.6</v>
      </c>
      <c r="S1019" s="459">
        <f>ROUND(R1019*Q1019,2)</f>
        <v>184.43</v>
      </c>
    </row>
    <row r="1020" spans="2:19" s="320" customFormat="1" ht="22.5" customHeight="1" outlineLevel="2" collapsed="1">
      <c r="B1020" s="321"/>
      <c r="C1020" s="394" t="s">
        <v>1387</v>
      </c>
      <c r="D1020" s="394" t="s">
        <v>218</v>
      </c>
      <c r="E1020" s="461" t="s">
        <v>1531</v>
      </c>
      <c r="F1020" s="479" t="s">
        <v>1532</v>
      </c>
      <c r="G1020" s="397" t="s">
        <v>1005</v>
      </c>
      <c r="H1020" s="398">
        <v>4</v>
      </c>
      <c r="I1020" s="399">
        <v>83.6</v>
      </c>
      <c r="J1020" s="613">
        <f>ROUND(I1020*H1020,2)</f>
        <v>334.4</v>
      </c>
      <c r="K1020" s="401"/>
      <c r="L1020" s="399">
        <v>83.6</v>
      </c>
      <c r="M1020" s="400">
        <f>ROUND(L1020*K1020,2)</f>
        <v>0</v>
      </c>
      <c r="N1020" s="401"/>
      <c r="O1020" s="399">
        <v>83.6</v>
      </c>
      <c r="P1020" s="400">
        <f>ROUND(O1020*N1020,2)</f>
        <v>0</v>
      </c>
      <c r="Q1020" s="401">
        <f t="shared" si="15"/>
        <v>4</v>
      </c>
      <c r="R1020" s="399">
        <v>83.6</v>
      </c>
      <c r="S1020" s="400">
        <f>ROUND(R1020*Q1020,2)</f>
        <v>334.4</v>
      </c>
    </row>
    <row r="1021" spans="2:19" s="420" customFormat="1" ht="13.5" hidden="1" outlineLevel="3">
      <c r="B1021" s="412"/>
      <c r="C1021" s="413"/>
      <c r="D1021" s="404" t="s">
        <v>223</v>
      </c>
      <c r="E1021" s="462" t="s">
        <v>34</v>
      </c>
      <c r="F1021" s="480" t="s">
        <v>1930</v>
      </c>
      <c r="G1021" s="413"/>
      <c r="H1021" s="416">
        <v>4</v>
      </c>
      <c r="I1021" s="417" t="s">
        <v>34</v>
      </c>
      <c r="J1021" s="413"/>
      <c r="K1021" s="419"/>
      <c r="L1021" s="417" t="s">
        <v>34</v>
      </c>
      <c r="M1021" s="418"/>
      <c r="N1021" s="419"/>
      <c r="O1021" s="417" t="s">
        <v>34</v>
      </c>
      <c r="P1021" s="418"/>
      <c r="Q1021" s="419">
        <f t="shared" si="15"/>
        <v>4</v>
      </c>
      <c r="R1021" s="417" t="s">
        <v>34</v>
      </c>
      <c r="S1021" s="418"/>
    </row>
    <row r="1022" spans="2:19" s="320" customFormat="1" ht="22.5" customHeight="1" outlineLevel="2" collapsed="1">
      <c r="B1022" s="321"/>
      <c r="C1022" s="453" t="s">
        <v>1391</v>
      </c>
      <c r="D1022" s="453" t="s">
        <v>316</v>
      </c>
      <c r="E1022" s="472" t="s">
        <v>1535</v>
      </c>
      <c r="F1022" s="570" t="s">
        <v>1536</v>
      </c>
      <c r="G1022" s="456" t="s">
        <v>1005</v>
      </c>
      <c r="H1022" s="457">
        <v>4.04</v>
      </c>
      <c r="I1022" s="458">
        <v>253.6</v>
      </c>
      <c r="J1022" s="615">
        <f>ROUND(I1022*H1022,2)</f>
        <v>1024.54</v>
      </c>
      <c r="K1022" s="460"/>
      <c r="L1022" s="458">
        <v>253.6</v>
      </c>
      <c r="M1022" s="459">
        <f>ROUND(L1022*K1022,2)</f>
        <v>0</v>
      </c>
      <c r="N1022" s="460"/>
      <c r="O1022" s="458">
        <v>253.6</v>
      </c>
      <c r="P1022" s="459">
        <f>ROUND(O1022*N1022,2)</f>
        <v>0</v>
      </c>
      <c r="Q1022" s="460">
        <f t="shared" si="15"/>
        <v>4.04</v>
      </c>
      <c r="R1022" s="458">
        <v>253.6</v>
      </c>
      <c r="S1022" s="459">
        <f>ROUND(R1022*Q1022,2)</f>
        <v>1024.54</v>
      </c>
    </row>
    <row r="1023" spans="2:19" s="420" customFormat="1" ht="13.5" hidden="1" outlineLevel="3">
      <c r="B1023" s="412"/>
      <c r="C1023" s="413"/>
      <c r="D1023" s="404" t="s">
        <v>223</v>
      </c>
      <c r="E1023" s="413"/>
      <c r="F1023" s="480" t="s">
        <v>1918</v>
      </c>
      <c r="G1023" s="413"/>
      <c r="H1023" s="416">
        <v>4.04</v>
      </c>
      <c r="I1023" s="417" t="s">
        <v>34</v>
      </c>
      <c r="J1023" s="413"/>
      <c r="K1023" s="419"/>
      <c r="L1023" s="417" t="s">
        <v>34</v>
      </c>
      <c r="M1023" s="418"/>
      <c r="N1023" s="419"/>
      <c r="O1023" s="417" t="s">
        <v>34</v>
      </c>
      <c r="P1023" s="418"/>
      <c r="Q1023" s="419">
        <f t="shared" si="15"/>
        <v>4.04</v>
      </c>
      <c r="R1023" s="417" t="s">
        <v>34</v>
      </c>
      <c r="S1023" s="418"/>
    </row>
    <row r="1024" spans="2:19" s="320" customFormat="1" ht="22.5" customHeight="1" outlineLevel="2" collapsed="1">
      <c r="B1024" s="321"/>
      <c r="C1024" s="430" t="s">
        <v>1395</v>
      </c>
      <c r="D1024" s="430" t="s">
        <v>218</v>
      </c>
      <c r="E1024" s="465" t="s">
        <v>1496</v>
      </c>
      <c r="F1024" s="568" t="s">
        <v>1497</v>
      </c>
      <c r="G1024" s="432" t="s">
        <v>221</v>
      </c>
      <c r="H1024" s="433">
        <v>11.924</v>
      </c>
      <c r="I1024" s="434">
        <v>2368.4</v>
      </c>
      <c r="J1024" s="621">
        <f>ROUND(I1024*H1024,2)</f>
        <v>28240.8</v>
      </c>
      <c r="K1024" s="436"/>
      <c r="L1024" s="434">
        <v>2368.4</v>
      </c>
      <c r="M1024" s="435">
        <f>ROUND(L1024*K1024,2)</f>
        <v>0</v>
      </c>
      <c r="N1024" s="436">
        <f>SUM(N1036:N1037)</f>
        <v>-1.043</v>
      </c>
      <c r="O1024" s="434">
        <v>2368.4</v>
      </c>
      <c r="P1024" s="435">
        <f>ROUND(O1024*N1024,2)</f>
        <v>-2470.24</v>
      </c>
      <c r="Q1024" s="436">
        <f t="shared" si="15"/>
        <v>10.881</v>
      </c>
      <c r="R1024" s="434">
        <v>2368.4</v>
      </c>
      <c r="S1024" s="435">
        <f>ROUND(R1024*Q1024,2)</f>
        <v>25770.56</v>
      </c>
    </row>
    <row r="1025" spans="2:19" s="411" customFormat="1" ht="13.5" hidden="1" outlineLevel="3">
      <c r="B1025" s="402"/>
      <c r="C1025" s="403"/>
      <c r="D1025" s="404" t="s">
        <v>223</v>
      </c>
      <c r="E1025" s="407" t="s">
        <v>34</v>
      </c>
      <c r="F1025" s="481" t="s">
        <v>1458</v>
      </c>
      <c r="G1025" s="403"/>
      <c r="H1025" s="407" t="s">
        <v>34</v>
      </c>
      <c r="I1025" s="408" t="s">
        <v>34</v>
      </c>
      <c r="J1025" s="403"/>
      <c r="K1025" s="410"/>
      <c r="L1025" s="408" t="s">
        <v>34</v>
      </c>
      <c r="M1025" s="409"/>
      <c r="N1025" s="410"/>
      <c r="O1025" s="408" t="s">
        <v>34</v>
      </c>
      <c r="P1025" s="409"/>
      <c r="Q1025" s="410"/>
      <c r="R1025" s="408" t="s">
        <v>34</v>
      </c>
      <c r="S1025" s="409"/>
    </row>
    <row r="1026" spans="2:19" s="411" customFormat="1" ht="13.5" hidden="1" outlineLevel="3">
      <c r="B1026" s="402"/>
      <c r="C1026" s="403"/>
      <c r="D1026" s="404" t="s">
        <v>223</v>
      </c>
      <c r="E1026" s="407" t="s">
        <v>34</v>
      </c>
      <c r="F1026" s="481" t="s">
        <v>3180</v>
      </c>
      <c r="G1026" s="403"/>
      <c r="H1026" s="407" t="s">
        <v>34</v>
      </c>
      <c r="I1026" s="408" t="s">
        <v>34</v>
      </c>
      <c r="J1026" s="403"/>
      <c r="K1026" s="410"/>
      <c r="L1026" s="408" t="s">
        <v>34</v>
      </c>
      <c r="M1026" s="409"/>
      <c r="N1026" s="410"/>
      <c r="O1026" s="408" t="s">
        <v>34</v>
      </c>
      <c r="P1026" s="409"/>
      <c r="Q1026" s="410"/>
      <c r="R1026" s="408" t="s">
        <v>34</v>
      </c>
      <c r="S1026" s="409"/>
    </row>
    <row r="1027" spans="2:19" s="420" customFormat="1" ht="13.5" hidden="1" outlineLevel="3">
      <c r="B1027" s="412"/>
      <c r="C1027" s="413"/>
      <c r="D1027" s="404" t="s">
        <v>223</v>
      </c>
      <c r="E1027" s="462" t="s">
        <v>34</v>
      </c>
      <c r="F1027" s="480" t="s">
        <v>3520</v>
      </c>
      <c r="G1027" s="413"/>
      <c r="H1027" s="416">
        <v>0.115</v>
      </c>
      <c r="I1027" s="417" t="s">
        <v>34</v>
      </c>
      <c r="J1027" s="413"/>
      <c r="K1027" s="419"/>
      <c r="L1027" s="417" t="s">
        <v>34</v>
      </c>
      <c r="M1027" s="418"/>
      <c r="N1027" s="419"/>
      <c r="O1027" s="417" t="s">
        <v>34</v>
      </c>
      <c r="P1027" s="418"/>
      <c r="Q1027" s="419"/>
      <c r="R1027" s="417" t="s">
        <v>34</v>
      </c>
      <c r="S1027" s="418"/>
    </row>
    <row r="1028" spans="2:19" s="411" customFormat="1" ht="13.5" hidden="1" outlineLevel="3">
      <c r="B1028" s="402"/>
      <c r="C1028" s="403"/>
      <c r="D1028" s="404" t="s">
        <v>223</v>
      </c>
      <c r="E1028" s="407" t="s">
        <v>34</v>
      </c>
      <c r="F1028" s="481" t="s">
        <v>424</v>
      </c>
      <c r="G1028" s="403"/>
      <c r="H1028" s="407" t="s">
        <v>34</v>
      </c>
      <c r="I1028" s="408" t="s">
        <v>34</v>
      </c>
      <c r="J1028" s="403"/>
      <c r="K1028" s="410"/>
      <c r="L1028" s="408" t="s">
        <v>34</v>
      </c>
      <c r="M1028" s="409"/>
      <c r="N1028" s="410"/>
      <c r="O1028" s="408" t="s">
        <v>34</v>
      </c>
      <c r="P1028" s="409"/>
      <c r="Q1028" s="410"/>
      <c r="R1028" s="408" t="s">
        <v>34</v>
      </c>
      <c r="S1028" s="409"/>
    </row>
    <row r="1029" spans="2:19" s="420" customFormat="1" ht="13.5" hidden="1" outlineLevel="3">
      <c r="B1029" s="412"/>
      <c r="C1029" s="413"/>
      <c r="D1029" s="404" t="s">
        <v>223</v>
      </c>
      <c r="E1029" s="462" t="s">
        <v>34</v>
      </c>
      <c r="F1029" s="480" t="s">
        <v>3521</v>
      </c>
      <c r="G1029" s="413"/>
      <c r="H1029" s="416">
        <v>2.921</v>
      </c>
      <c r="I1029" s="417" t="s">
        <v>34</v>
      </c>
      <c r="J1029" s="413"/>
      <c r="K1029" s="419"/>
      <c r="L1029" s="417" t="s">
        <v>34</v>
      </c>
      <c r="M1029" s="418"/>
      <c r="N1029" s="419"/>
      <c r="O1029" s="417" t="s">
        <v>34</v>
      </c>
      <c r="P1029" s="418"/>
      <c r="Q1029" s="419"/>
      <c r="R1029" s="417" t="s">
        <v>34</v>
      </c>
      <c r="S1029" s="418"/>
    </row>
    <row r="1030" spans="2:19" s="411" customFormat="1" ht="13.5" hidden="1" outlineLevel="3">
      <c r="B1030" s="402"/>
      <c r="C1030" s="403"/>
      <c r="D1030" s="404" t="s">
        <v>223</v>
      </c>
      <c r="E1030" s="407" t="s">
        <v>34</v>
      </c>
      <c r="F1030" s="481" t="s">
        <v>3522</v>
      </c>
      <c r="G1030" s="403"/>
      <c r="H1030" s="407" t="s">
        <v>34</v>
      </c>
      <c r="I1030" s="408" t="s">
        <v>34</v>
      </c>
      <c r="J1030" s="403"/>
      <c r="K1030" s="410"/>
      <c r="L1030" s="408" t="s">
        <v>34</v>
      </c>
      <c r="M1030" s="409"/>
      <c r="N1030" s="410"/>
      <c r="O1030" s="408" t="s">
        <v>34</v>
      </c>
      <c r="P1030" s="409"/>
      <c r="Q1030" s="410"/>
      <c r="R1030" s="408" t="s">
        <v>34</v>
      </c>
      <c r="S1030" s="409"/>
    </row>
    <row r="1031" spans="2:19" s="420" customFormat="1" ht="13.5" hidden="1" outlineLevel="3">
      <c r="B1031" s="412"/>
      <c r="C1031" s="413"/>
      <c r="D1031" s="404" t="s">
        <v>223</v>
      </c>
      <c r="E1031" s="462" t="s">
        <v>34</v>
      </c>
      <c r="F1031" s="480" t="s">
        <v>3523</v>
      </c>
      <c r="G1031" s="413"/>
      <c r="H1031" s="416">
        <v>1.111</v>
      </c>
      <c r="I1031" s="417" t="s">
        <v>34</v>
      </c>
      <c r="J1031" s="413"/>
      <c r="K1031" s="419"/>
      <c r="L1031" s="417" t="s">
        <v>34</v>
      </c>
      <c r="M1031" s="418"/>
      <c r="N1031" s="419"/>
      <c r="O1031" s="417" t="s">
        <v>34</v>
      </c>
      <c r="P1031" s="418"/>
      <c r="Q1031" s="419"/>
      <c r="R1031" s="417" t="s">
        <v>34</v>
      </c>
      <c r="S1031" s="418"/>
    </row>
    <row r="1032" spans="2:19" s="411" customFormat="1" ht="13.5" hidden="1" outlineLevel="3">
      <c r="B1032" s="402"/>
      <c r="C1032" s="403"/>
      <c r="D1032" s="404" t="s">
        <v>223</v>
      </c>
      <c r="E1032" s="407" t="s">
        <v>34</v>
      </c>
      <c r="F1032" s="481" t="s">
        <v>3522</v>
      </c>
      <c r="G1032" s="403"/>
      <c r="H1032" s="407" t="s">
        <v>34</v>
      </c>
      <c r="I1032" s="408" t="s">
        <v>34</v>
      </c>
      <c r="J1032" s="403"/>
      <c r="K1032" s="410"/>
      <c r="L1032" s="408" t="s">
        <v>34</v>
      </c>
      <c r="M1032" s="409"/>
      <c r="N1032" s="410"/>
      <c r="O1032" s="408" t="s">
        <v>34</v>
      </c>
      <c r="P1032" s="409"/>
      <c r="Q1032" s="410"/>
      <c r="R1032" s="408" t="s">
        <v>34</v>
      </c>
      <c r="S1032" s="409"/>
    </row>
    <row r="1033" spans="2:19" s="420" customFormat="1" ht="13.5" hidden="1" outlineLevel="3">
      <c r="B1033" s="412"/>
      <c r="C1033" s="413"/>
      <c r="D1033" s="404" t="s">
        <v>223</v>
      </c>
      <c r="E1033" s="462" t="s">
        <v>34</v>
      </c>
      <c r="F1033" s="480" t="s">
        <v>3524</v>
      </c>
      <c r="G1033" s="413"/>
      <c r="H1033" s="416">
        <v>5.594</v>
      </c>
      <c r="I1033" s="417" t="s">
        <v>34</v>
      </c>
      <c r="J1033" s="413"/>
      <c r="K1033" s="419"/>
      <c r="L1033" s="417" t="s">
        <v>34</v>
      </c>
      <c r="M1033" s="418"/>
      <c r="N1033" s="419"/>
      <c r="O1033" s="417" t="s">
        <v>34</v>
      </c>
      <c r="P1033" s="418"/>
      <c r="Q1033" s="419"/>
      <c r="R1033" s="417" t="s">
        <v>34</v>
      </c>
      <c r="S1033" s="418"/>
    </row>
    <row r="1034" spans="2:19" s="411" customFormat="1" ht="13.5" hidden="1" outlineLevel="3">
      <c r="B1034" s="402"/>
      <c r="C1034" s="403"/>
      <c r="D1034" s="404" t="s">
        <v>223</v>
      </c>
      <c r="E1034" s="407" t="s">
        <v>34</v>
      </c>
      <c r="F1034" s="481" t="s">
        <v>1463</v>
      </c>
      <c r="G1034" s="403"/>
      <c r="H1034" s="407" t="s">
        <v>34</v>
      </c>
      <c r="I1034" s="408" t="s">
        <v>34</v>
      </c>
      <c r="J1034" s="403"/>
      <c r="K1034" s="410"/>
      <c r="L1034" s="408" t="s">
        <v>34</v>
      </c>
      <c r="M1034" s="409"/>
      <c r="N1034" s="410"/>
      <c r="O1034" s="408" t="s">
        <v>34</v>
      </c>
      <c r="P1034" s="409"/>
      <c r="Q1034" s="410"/>
      <c r="R1034" s="408" t="s">
        <v>34</v>
      </c>
      <c r="S1034" s="409"/>
    </row>
    <row r="1035" spans="2:19" s="420" customFormat="1" ht="13.5" hidden="1" outlineLevel="3">
      <c r="B1035" s="412"/>
      <c r="C1035" s="413"/>
      <c r="D1035" s="404" t="s">
        <v>223</v>
      </c>
      <c r="E1035" s="462" t="s">
        <v>34</v>
      </c>
      <c r="F1035" s="480" t="s">
        <v>3507</v>
      </c>
      <c r="G1035" s="413"/>
      <c r="H1035" s="416">
        <v>1.14</v>
      </c>
      <c r="I1035" s="417" t="s">
        <v>34</v>
      </c>
      <c r="J1035" s="413"/>
      <c r="K1035" s="419"/>
      <c r="L1035" s="417" t="s">
        <v>34</v>
      </c>
      <c r="M1035" s="418"/>
      <c r="N1035" s="419"/>
      <c r="O1035" s="417" t="s">
        <v>34</v>
      </c>
      <c r="P1035" s="418"/>
      <c r="Q1035" s="419"/>
      <c r="R1035" s="417" t="s">
        <v>34</v>
      </c>
      <c r="S1035" s="418"/>
    </row>
    <row r="1036" spans="2:19" s="420" customFormat="1" ht="13.5" hidden="1" outlineLevel="3">
      <c r="B1036" s="412"/>
      <c r="C1036" s="413"/>
      <c r="D1036" s="404" t="s">
        <v>223</v>
      </c>
      <c r="E1036" s="462" t="s">
        <v>34</v>
      </c>
      <c r="F1036" s="599" t="s">
        <v>3508</v>
      </c>
      <c r="G1036" s="440"/>
      <c r="H1036" s="442">
        <v>0.408</v>
      </c>
      <c r="I1036" s="417" t="s">
        <v>34</v>
      </c>
      <c r="J1036" s="413"/>
      <c r="K1036" s="419"/>
      <c r="L1036" s="417" t="s">
        <v>34</v>
      </c>
      <c r="M1036" s="418"/>
      <c r="N1036" s="443">
        <f>-H1036</f>
        <v>-0.408</v>
      </c>
      <c r="O1036" s="417" t="s">
        <v>34</v>
      </c>
      <c r="P1036" s="418"/>
      <c r="Q1036" s="419"/>
      <c r="R1036" s="417" t="s">
        <v>34</v>
      </c>
      <c r="S1036" s="418"/>
    </row>
    <row r="1037" spans="2:19" s="420" customFormat="1" ht="13.5" hidden="1" outlineLevel="3">
      <c r="B1037" s="412"/>
      <c r="C1037" s="413"/>
      <c r="D1037" s="404" t="s">
        <v>223</v>
      </c>
      <c r="E1037" s="462" t="s">
        <v>34</v>
      </c>
      <c r="F1037" s="599" t="s">
        <v>3509</v>
      </c>
      <c r="G1037" s="440"/>
      <c r="H1037" s="442">
        <v>0.635</v>
      </c>
      <c r="I1037" s="417" t="s">
        <v>34</v>
      </c>
      <c r="J1037" s="413"/>
      <c r="K1037" s="419"/>
      <c r="L1037" s="417" t="s">
        <v>34</v>
      </c>
      <c r="M1037" s="418"/>
      <c r="N1037" s="443">
        <f>-H1037</f>
        <v>-0.635</v>
      </c>
      <c r="O1037" s="417" t="s">
        <v>34</v>
      </c>
      <c r="P1037" s="418"/>
      <c r="Q1037" s="419"/>
      <c r="R1037" s="417" t="s">
        <v>34</v>
      </c>
      <c r="S1037" s="418"/>
    </row>
    <row r="1038" spans="2:19" s="429" customFormat="1" ht="13.5" hidden="1" outlineLevel="3">
      <c r="B1038" s="421"/>
      <c r="C1038" s="422"/>
      <c r="D1038" s="404" t="s">
        <v>223</v>
      </c>
      <c r="E1038" s="464" t="s">
        <v>34</v>
      </c>
      <c r="F1038" s="566" t="s">
        <v>227</v>
      </c>
      <c r="G1038" s="422"/>
      <c r="H1038" s="425">
        <v>11.924</v>
      </c>
      <c r="I1038" s="426" t="s">
        <v>34</v>
      </c>
      <c r="J1038" s="422"/>
      <c r="K1038" s="428"/>
      <c r="L1038" s="426" t="s">
        <v>34</v>
      </c>
      <c r="M1038" s="427"/>
      <c r="N1038" s="428"/>
      <c r="O1038" s="426" t="s">
        <v>34</v>
      </c>
      <c r="P1038" s="427"/>
      <c r="Q1038" s="428"/>
      <c r="R1038" s="426" t="s">
        <v>34</v>
      </c>
      <c r="S1038" s="427"/>
    </row>
    <row r="1039" spans="2:19" s="320" customFormat="1" ht="22.5" customHeight="1" outlineLevel="2" collapsed="1">
      <c r="B1039" s="321"/>
      <c r="C1039" s="394" t="s">
        <v>1405</v>
      </c>
      <c r="D1039" s="394" t="s">
        <v>218</v>
      </c>
      <c r="E1039" s="461" t="s">
        <v>1502</v>
      </c>
      <c r="F1039" s="479" t="s">
        <v>1503</v>
      </c>
      <c r="G1039" s="397" t="s">
        <v>221</v>
      </c>
      <c r="H1039" s="398">
        <v>24.962</v>
      </c>
      <c r="I1039" s="399">
        <v>2507.8</v>
      </c>
      <c r="J1039" s="613">
        <f>ROUND(I1039*H1039,2)</f>
        <v>62599.7</v>
      </c>
      <c r="K1039" s="401"/>
      <c r="L1039" s="399">
        <v>2507.8</v>
      </c>
      <c r="M1039" s="400">
        <f>ROUND(L1039*K1039,2)</f>
        <v>0</v>
      </c>
      <c r="N1039" s="401"/>
      <c r="O1039" s="399">
        <v>2507.8</v>
      </c>
      <c r="P1039" s="400">
        <f>ROUND(O1039*N1039,2)</f>
        <v>0</v>
      </c>
      <c r="Q1039" s="401">
        <f t="shared" si="15"/>
        <v>24.962</v>
      </c>
      <c r="R1039" s="399">
        <v>2507.8</v>
      </c>
      <c r="S1039" s="400">
        <f>ROUND(R1039*Q1039,2)</f>
        <v>62599.7</v>
      </c>
    </row>
    <row r="1040" spans="2:19" s="411" customFormat="1" ht="13.5" hidden="1" outlineLevel="3">
      <c r="B1040" s="402"/>
      <c r="C1040" s="403"/>
      <c r="D1040" s="404" t="s">
        <v>223</v>
      </c>
      <c r="E1040" s="407" t="s">
        <v>34</v>
      </c>
      <c r="F1040" s="481" t="s">
        <v>799</v>
      </c>
      <c r="G1040" s="403"/>
      <c r="H1040" s="407" t="s">
        <v>34</v>
      </c>
      <c r="I1040" s="408" t="s">
        <v>34</v>
      </c>
      <c r="J1040" s="403"/>
      <c r="K1040" s="410"/>
      <c r="L1040" s="408" t="s">
        <v>34</v>
      </c>
      <c r="M1040" s="409"/>
      <c r="N1040" s="410"/>
      <c r="O1040" s="408" t="s">
        <v>34</v>
      </c>
      <c r="P1040" s="409"/>
      <c r="Q1040" s="410" t="e">
        <f t="shared" si="15"/>
        <v>#VALUE!</v>
      </c>
      <c r="R1040" s="408" t="s">
        <v>34</v>
      </c>
      <c r="S1040" s="409"/>
    </row>
    <row r="1041" spans="2:19" s="420" customFormat="1" ht="13.5" hidden="1" outlineLevel="3">
      <c r="B1041" s="412"/>
      <c r="C1041" s="413"/>
      <c r="D1041" s="404" t="s">
        <v>223</v>
      </c>
      <c r="E1041" s="462" t="s">
        <v>34</v>
      </c>
      <c r="F1041" s="480" t="s">
        <v>3525</v>
      </c>
      <c r="G1041" s="413"/>
      <c r="H1041" s="416">
        <v>0.221</v>
      </c>
      <c r="I1041" s="417" t="s">
        <v>34</v>
      </c>
      <c r="J1041" s="413"/>
      <c r="K1041" s="419"/>
      <c r="L1041" s="417" t="s">
        <v>34</v>
      </c>
      <c r="M1041" s="418"/>
      <c r="N1041" s="419"/>
      <c r="O1041" s="417" t="s">
        <v>34</v>
      </c>
      <c r="P1041" s="418"/>
      <c r="Q1041" s="419">
        <f t="shared" si="15"/>
        <v>0.221</v>
      </c>
      <c r="R1041" s="417" t="s">
        <v>34</v>
      </c>
      <c r="S1041" s="418"/>
    </row>
    <row r="1042" spans="2:19" s="420" customFormat="1" ht="13.5" hidden="1" outlineLevel="3">
      <c r="B1042" s="412"/>
      <c r="C1042" s="413"/>
      <c r="D1042" s="404" t="s">
        <v>223</v>
      </c>
      <c r="E1042" s="462" t="s">
        <v>34</v>
      </c>
      <c r="F1042" s="480" t="s">
        <v>1506</v>
      </c>
      <c r="G1042" s="413"/>
      <c r="H1042" s="416">
        <v>7.791</v>
      </c>
      <c r="I1042" s="417" t="s">
        <v>34</v>
      </c>
      <c r="J1042" s="413"/>
      <c r="K1042" s="419"/>
      <c r="L1042" s="417" t="s">
        <v>34</v>
      </c>
      <c r="M1042" s="418"/>
      <c r="N1042" s="419"/>
      <c r="O1042" s="417" t="s">
        <v>34</v>
      </c>
      <c r="P1042" s="418"/>
      <c r="Q1042" s="419">
        <f t="shared" si="15"/>
        <v>7.791</v>
      </c>
      <c r="R1042" s="417" t="s">
        <v>34</v>
      </c>
      <c r="S1042" s="418"/>
    </row>
    <row r="1043" spans="2:19" s="420" customFormat="1" ht="13.5" hidden="1" outlineLevel="3">
      <c r="B1043" s="412"/>
      <c r="C1043" s="413"/>
      <c r="D1043" s="404" t="s">
        <v>223</v>
      </c>
      <c r="E1043" s="462" t="s">
        <v>34</v>
      </c>
      <c r="F1043" s="480" t="s">
        <v>3526</v>
      </c>
      <c r="G1043" s="413"/>
      <c r="H1043" s="416">
        <v>4.158</v>
      </c>
      <c r="I1043" s="417" t="s">
        <v>34</v>
      </c>
      <c r="J1043" s="413"/>
      <c r="K1043" s="419"/>
      <c r="L1043" s="417" t="s">
        <v>34</v>
      </c>
      <c r="M1043" s="418"/>
      <c r="N1043" s="419"/>
      <c r="O1043" s="417" t="s">
        <v>34</v>
      </c>
      <c r="P1043" s="418"/>
      <c r="Q1043" s="419">
        <f t="shared" si="15"/>
        <v>4.158</v>
      </c>
      <c r="R1043" s="417" t="s">
        <v>34</v>
      </c>
      <c r="S1043" s="418"/>
    </row>
    <row r="1044" spans="2:19" s="411" customFormat="1" ht="13.5" hidden="1" outlineLevel="3">
      <c r="B1044" s="402"/>
      <c r="C1044" s="403"/>
      <c r="D1044" s="404" t="s">
        <v>223</v>
      </c>
      <c r="E1044" s="407" t="s">
        <v>34</v>
      </c>
      <c r="F1044" s="481" t="s">
        <v>2651</v>
      </c>
      <c r="G1044" s="403"/>
      <c r="H1044" s="407" t="s">
        <v>34</v>
      </c>
      <c r="I1044" s="408" t="s">
        <v>34</v>
      </c>
      <c r="J1044" s="403"/>
      <c r="K1044" s="410"/>
      <c r="L1044" s="408" t="s">
        <v>34</v>
      </c>
      <c r="M1044" s="409"/>
      <c r="N1044" s="410"/>
      <c r="O1044" s="408" t="s">
        <v>34</v>
      </c>
      <c r="P1044" s="409"/>
      <c r="Q1044" s="410" t="e">
        <f t="shared" si="15"/>
        <v>#VALUE!</v>
      </c>
      <c r="R1044" s="408" t="s">
        <v>34</v>
      </c>
      <c r="S1044" s="409"/>
    </row>
    <row r="1045" spans="2:19" s="420" customFormat="1" ht="13.5" hidden="1" outlineLevel="3">
      <c r="B1045" s="412"/>
      <c r="C1045" s="413"/>
      <c r="D1045" s="404" t="s">
        <v>223</v>
      </c>
      <c r="E1045" s="462" t="s">
        <v>34</v>
      </c>
      <c r="F1045" s="480" t="s">
        <v>3527</v>
      </c>
      <c r="G1045" s="413"/>
      <c r="H1045" s="416">
        <v>12.792</v>
      </c>
      <c r="I1045" s="417" t="s">
        <v>34</v>
      </c>
      <c r="J1045" s="413"/>
      <c r="K1045" s="419"/>
      <c r="L1045" s="417" t="s">
        <v>34</v>
      </c>
      <c r="M1045" s="418"/>
      <c r="N1045" s="419"/>
      <c r="O1045" s="417" t="s">
        <v>34</v>
      </c>
      <c r="P1045" s="418"/>
      <c r="Q1045" s="419">
        <f t="shared" si="15"/>
        <v>12.792</v>
      </c>
      <c r="R1045" s="417" t="s">
        <v>34</v>
      </c>
      <c r="S1045" s="418"/>
    </row>
    <row r="1046" spans="2:19" s="429" customFormat="1" ht="13.5" hidden="1" outlineLevel="3">
      <c r="B1046" s="421"/>
      <c r="C1046" s="422"/>
      <c r="D1046" s="404" t="s">
        <v>223</v>
      </c>
      <c r="E1046" s="464" t="s">
        <v>34</v>
      </c>
      <c r="F1046" s="566" t="s">
        <v>227</v>
      </c>
      <c r="G1046" s="422"/>
      <c r="H1046" s="425">
        <v>24.962</v>
      </c>
      <c r="I1046" s="426" t="s">
        <v>34</v>
      </c>
      <c r="J1046" s="422"/>
      <c r="K1046" s="428"/>
      <c r="L1046" s="426" t="s">
        <v>34</v>
      </c>
      <c r="M1046" s="427"/>
      <c r="N1046" s="428"/>
      <c r="O1046" s="426" t="s">
        <v>34</v>
      </c>
      <c r="P1046" s="427"/>
      <c r="Q1046" s="428">
        <f t="shared" si="15"/>
        <v>24.962</v>
      </c>
      <c r="R1046" s="426" t="s">
        <v>34</v>
      </c>
      <c r="S1046" s="427"/>
    </row>
    <row r="1047" spans="2:19" s="320" customFormat="1" ht="22.5" customHeight="1" outlineLevel="2" collapsed="1">
      <c r="B1047" s="321"/>
      <c r="C1047" s="430" t="s">
        <v>1413</v>
      </c>
      <c r="D1047" s="430" t="s">
        <v>218</v>
      </c>
      <c r="E1047" s="465" t="s">
        <v>2820</v>
      </c>
      <c r="F1047" s="568" t="s">
        <v>2821</v>
      </c>
      <c r="G1047" s="432" t="s">
        <v>221</v>
      </c>
      <c r="H1047" s="433">
        <v>5.709</v>
      </c>
      <c r="I1047" s="434">
        <v>2577.4</v>
      </c>
      <c r="J1047" s="621">
        <f>ROUND(I1047*H1047,2)</f>
        <v>14714.38</v>
      </c>
      <c r="K1047" s="436"/>
      <c r="L1047" s="434">
        <v>2577.4</v>
      </c>
      <c r="M1047" s="435">
        <f>ROUND(L1047*K1047,2)</f>
        <v>0</v>
      </c>
      <c r="N1047" s="436">
        <f>-H1047</f>
        <v>-5.709</v>
      </c>
      <c r="O1047" s="434">
        <v>2577.4</v>
      </c>
      <c r="P1047" s="435">
        <f>ROUND(O1047*N1047,2)</f>
        <v>-14714.38</v>
      </c>
      <c r="Q1047" s="436">
        <f t="shared" si="15"/>
        <v>0</v>
      </c>
      <c r="R1047" s="434">
        <v>2577.4</v>
      </c>
      <c r="S1047" s="435">
        <f>ROUND(R1047*Q1047,2)</f>
        <v>0</v>
      </c>
    </row>
    <row r="1048" spans="2:19" s="411" customFormat="1" ht="13.5" hidden="1" outlineLevel="3">
      <c r="B1048" s="402"/>
      <c r="C1048" s="403"/>
      <c r="D1048" s="404" t="s">
        <v>223</v>
      </c>
      <c r="E1048" s="407" t="s">
        <v>34</v>
      </c>
      <c r="F1048" s="600" t="s">
        <v>1545</v>
      </c>
      <c r="G1048" s="437"/>
      <c r="H1048" s="439" t="s">
        <v>34</v>
      </c>
      <c r="I1048" s="408" t="s">
        <v>34</v>
      </c>
      <c r="J1048" s="403"/>
      <c r="K1048" s="410"/>
      <c r="L1048" s="408" t="s">
        <v>34</v>
      </c>
      <c r="M1048" s="409"/>
      <c r="N1048" s="410"/>
      <c r="O1048" s="408" t="s">
        <v>34</v>
      </c>
      <c r="P1048" s="409"/>
      <c r="Q1048" s="410"/>
      <c r="R1048" s="408" t="s">
        <v>34</v>
      </c>
      <c r="S1048" s="409"/>
    </row>
    <row r="1049" spans="2:19" s="411" customFormat="1" ht="13.5" hidden="1" outlineLevel="3">
      <c r="B1049" s="402"/>
      <c r="C1049" s="403"/>
      <c r="D1049" s="404" t="s">
        <v>223</v>
      </c>
      <c r="E1049" s="407" t="s">
        <v>34</v>
      </c>
      <c r="F1049" s="600" t="s">
        <v>3249</v>
      </c>
      <c r="G1049" s="437"/>
      <c r="H1049" s="439" t="s">
        <v>34</v>
      </c>
      <c r="I1049" s="408" t="s">
        <v>34</v>
      </c>
      <c r="J1049" s="403"/>
      <c r="K1049" s="410"/>
      <c r="L1049" s="408" t="s">
        <v>34</v>
      </c>
      <c r="M1049" s="409"/>
      <c r="N1049" s="410"/>
      <c r="O1049" s="408" t="s">
        <v>34</v>
      </c>
      <c r="P1049" s="409"/>
      <c r="Q1049" s="410"/>
      <c r="R1049" s="408" t="s">
        <v>34</v>
      </c>
      <c r="S1049" s="409"/>
    </row>
    <row r="1050" spans="2:19" s="420" customFormat="1" ht="13.5" hidden="1" outlineLevel="3">
      <c r="B1050" s="412"/>
      <c r="C1050" s="413"/>
      <c r="D1050" s="404" t="s">
        <v>223</v>
      </c>
      <c r="E1050" s="462" t="s">
        <v>34</v>
      </c>
      <c r="F1050" s="599" t="s">
        <v>3528</v>
      </c>
      <c r="G1050" s="440"/>
      <c r="H1050" s="442">
        <v>1.478</v>
      </c>
      <c r="I1050" s="417" t="s">
        <v>34</v>
      </c>
      <c r="J1050" s="413"/>
      <c r="K1050" s="419"/>
      <c r="L1050" s="417" t="s">
        <v>34</v>
      </c>
      <c r="M1050" s="418"/>
      <c r="N1050" s="419"/>
      <c r="O1050" s="417" t="s">
        <v>34</v>
      </c>
      <c r="P1050" s="418"/>
      <c r="Q1050" s="419"/>
      <c r="R1050" s="417" t="s">
        <v>34</v>
      </c>
      <c r="S1050" s="418"/>
    </row>
    <row r="1051" spans="2:19" s="420" customFormat="1" ht="13.5" hidden="1" outlineLevel="3">
      <c r="B1051" s="412"/>
      <c r="C1051" s="413"/>
      <c r="D1051" s="404" t="s">
        <v>223</v>
      </c>
      <c r="E1051" s="462" t="s">
        <v>34</v>
      </c>
      <c r="F1051" s="599" t="s">
        <v>3529</v>
      </c>
      <c r="G1051" s="440"/>
      <c r="H1051" s="442">
        <v>-0.437</v>
      </c>
      <c r="I1051" s="417" t="s">
        <v>34</v>
      </c>
      <c r="J1051" s="413"/>
      <c r="K1051" s="419"/>
      <c r="L1051" s="417" t="s">
        <v>34</v>
      </c>
      <c r="M1051" s="418"/>
      <c r="N1051" s="419"/>
      <c r="O1051" s="417" t="s">
        <v>34</v>
      </c>
      <c r="P1051" s="418"/>
      <c r="Q1051" s="419"/>
      <c r="R1051" s="417" t="s">
        <v>34</v>
      </c>
      <c r="S1051" s="418"/>
    </row>
    <row r="1052" spans="2:19" s="420" customFormat="1" ht="13.5" hidden="1" outlineLevel="3">
      <c r="B1052" s="412"/>
      <c r="C1052" s="413"/>
      <c r="D1052" s="404" t="s">
        <v>223</v>
      </c>
      <c r="E1052" s="462" t="s">
        <v>34</v>
      </c>
      <c r="F1052" s="599" t="s">
        <v>3530</v>
      </c>
      <c r="G1052" s="440"/>
      <c r="H1052" s="442">
        <v>1.92</v>
      </c>
      <c r="I1052" s="417" t="s">
        <v>34</v>
      </c>
      <c r="J1052" s="413"/>
      <c r="K1052" s="419"/>
      <c r="L1052" s="417" t="s">
        <v>34</v>
      </c>
      <c r="M1052" s="418"/>
      <c r="N1052" s="419"/>
      <c r="O1052" s="417" t="s">
        <v>34</v>
      </c>
      <c r="P1052" s="418"/>
      <c r="Q1052" s="419"/>
      <c r="R1052" s="417" t="s">
        <v>34</v>
      </c>
      <c r="S1052" s="418"/>
    </row>
    <row r="1053" spans="2:19" s="420" customFormat="1" ht="13.5" hidden="1" outlineLevel="3">
      <c r="B1053" s="412"/>
      <c r="C1053" s="413"/>
      <c r="D1053" s="404" t="s">
        <v>223</v>
      </c>
      <c r="E1053" s="462" t="s">
        <v>34</v>
      </c>
      <c r="F1053" s="599" t="s">
        <v>3531</v>
      </c>
      <c r="G1053" s="440"/>
      <c r="H1053" s="442">
        <v>-0.433</v>
      </c>
      <c r="I1053" s="417" t="s">
        <v>34</v>
      </c>
      <c r="J1053" s="413"/>
      <c r="K1053" s="419"/>
      <c r="L1053" s="417" t="s">
        <v>34</v>
      </c>
      <c r="M1053" s="418"/>
      <c r="N1053" s="419"/>
      <c r="O1053" s="417" t="s">
        <v>34</v>
      </c>
      <c r="P1053" s="418"/>
      <c r="Q1053" s="419"/>
      <c r="R1053" s="417" t="s">
        <v>34</v>
      </c>
      <c r="S1053" s="418"/>
    </row>
    <row r="1054" spans="2:19" s="420" customFormat="1" ht="13.5" hidden="1" outlineLevel="3">
      <c r="B1054" s="412"/>
      <c r="C1054" s="413"/>
      <c r="D1054" s="404" t="s">
        <v>223</v>
      </c>
      <c r="E1054" s="462" t="s">
        <v>34</v>
      </c>
      <c r="F1054" s="599" t="s">
        <v>3532</v>
      </c>
      <c r="G1054" s="440"/>
      <c r="H1054" s="442">
        <v>-0.133</v>
      </c>
      <c r="I1054" s="417" t="s">
        <v>34</v>
      </c>
      <c r="J1054" s="413"/>
      <c r="K1054" s="419"/>
      <c r="L1054" s="417" t="s">
        <v>34</v>
      </c>
      <c r="M1054" s="418"/>
      <c r="N1054" s="419"/>
      <c r="O1054" s="417" t="s">
        <v>34</v>
      </c>
      <c r="P1054" s="418"/>
      <c r="Q1054" s="419"/>
      <c r="R1054" s="417" t="s">
        <v>34</v>
      </c>
      <c r="S1054" s="418"/>
    </row>
    <row r="1055" spans="2:19" s="411" customFormat="1" ht="13.5" hidden="1" outlineLevel="3">
      <c r="B1055" s="402"/>
      <c r="C1055" s="403"/>
      <c r="D1055" s="404" t="s">
        <v>223</v>
      </c>
      <c r="E1055" s="407" t="s">
        <v>34</v>
      </c>
      <c r="F1055" s="600" t="s">
        <v>3287</v>
      </c>
      <c r="G1055" s="437"/>
      <c r="H1055" s="439" t="s">
        <v>34</v>
      </c>
      <c r="I1055" s="408" t="s">
        <v>34</v>
      </c>
      <c r="J1055" s="403"/>
      <c r="K1055" s="410"/>
      <c r="L1055" s="408" t="s">
        <v>34</v>
      </c>
      <c r="M1055" s="409"/>
      <c r="N1055" s="410"/>
      <c r="O1055" s="408" t="s">
        <v>34</v>
      </c>
      <c r="P1055" s="409"/>
      <c r="Q1055" s="410"/>
      <c r="R1055" s="408" t="s">
        <v>34</v>
      </c>
      <c r="S1055" s="409"/>
    </row>
    <row r="1056" spans="2:19" s="420" customFormat="1" ht="13.5" hidden="1" outlineLevel="3">
      <c r="B1056" s="412"/>
      <c r="C1056" s="413"/>
      <c r="D1056" s="404" t="s">
        <v>223</v>
      </c>
      <c r="E1056" s="462" t="s">
        <v>34</v>
      </c>
      <c r="F1056" s="599" t="s">
        <v>3533</v>
      </c>
      <c r="G1056" s="440"/>
      <c r="H1056" s="442">
        <v>2.449</v>
      </c>
      <c r="I1056" s="417" t="s">
        <v>34</v>
      </c>
      <c r="J1056" s="413"/>
      <c r="K1056" s="419"/>
      <c r="L1056" s="417" t="s">
        <v>34</v>
      </c>
      <c r="M1056" s="418"/>
      <c r="N1056" s="419"/>
      <c r="O1056" s="417" t="s">
        <v>34</v>
      </c>
      <c r="P1056" s="418"/>
      <c r="Q1056" s="419"/>
      <c r="R1056" s="417" t="s">
        <v>34</v>
      </c>
      <c r="S1056" s="418"/>
    </row>
    <row r="1057" spans="2:19" s="420" customFormat="1" ht="13.5" hidden="1" outlineLevel="3">
      <c r="B1057" s="412"/>
      <c r="C1057" s="413"/>
      <c r="D1057" s="404" t="s">
        <v>223</v>
      </c>
      <c r="E1057" s="462" t="s">
        <v>34</v>
      </c>
      <c r="F1057" s="599" t="s">
        <v>3529</v>
      </c>
      <c r="G1057" s="440"/>
      <c r="H1057" s="442">
        <v>-0.437</v>
      </c>
      <c r="I1057" s="417" t="s">
        <v>34</v>
      </c>
      <c r="J1057" s="413"/>
      <c r="K1057" s="419"/>
      <c r="L1057" s="417" t="s">
        <v>34</v>
      </c>
      <c r="M1057" s="418"/>
      <c r="N1057" s="419"/>
      <c r="O1057" s="417" t="s">
        <v>34</v>
      </c>
      <c r="P1057" s="418"/>
      <c r="Q1057" s="419"/>
      <c r="R1057" s="417" t="s">
        <v>34</v>
      </c>
      <c r="S1057" s="418"/>
    </row>
    <row r="1058" spans="2:19" s="420" customFormat="1" ht="13.5" hidden="1" outlineLevel="3">
      <c r="B1058" s="412"/>
      <c r="C1058" s="413"/>
      <c r="D1058" s="404" t="s">
        <v>223</v>
      </c>
      <c r="E1058" s="462" t="s">
        <v>34</v>
      </c>
      <c r="F1058" s="599" t="s">
        <v>3534</v>
      </c>
      <c r="G1058" s="440"/>
      <c r="H1058" s="442">
        <v>1.843</v>
      </c>
      <c r="I1058" s="417" t="s">
        <v>34</v>
      </c>
      <c r="J1058" s="413"/>
      <c r="K1058" s="419"/>
      <c r="L1058" s="417" t="s">
        <v>34</v>
      </c>
      <c r="M1058" s="418"/>
      <c r="N1058" s="419"/>
      <c r="O1058" s="417" t="s">
        <v>34</v>
      </c>
      <c r="P1058" s="418"/>
      <c r="Q1058" s="419"/>
      <c r="R1058" s="417" t="s">
        <v>34</v>
      </c>
      <c r="S1058" s="418"/>
    </row>
    <row r="1059" spans="2:19" s="420" customFormat="1" ht="13.5" hidden="1" outlineLevel="3">
      <c r="B1059" s="412"/>
      <c r="C1059" s="413"/>
      <c r="D1059" s="404" t="s">
        <v>223</v>
      </c>
      <c r="E1059" s="462" t="s">
        <v>34</v>
      </c>
      <c r="F1059" s="599" t="s">
        <v>3535</v>
      </c>
      <c r="G1059" s="440"/>
      <c r="H1059" s="442">
        <v>-0.408</v>
      </c>
      <c r="I1059" s="417" t="s">
        <v>34</v>
      </c>
      <c r="J1059" s="413"/>
      <c r="K1059" s="419"/>
      <c r="L1059" s="417" t="s">
        <v>34</v>
      </c>
      <c r="M1059" s="418"/>
      <c r="N1059" s="419"/>
      <c r="O1059" s="417" t="s">
        <v>34</v>
      </c>
      <c r="P1059" s="418"/>
      <c r="Q1059" s="419"/>
      <c r="R1059" s="417" t="s">
        <v>34</v>
      </c>
      <c r="S1059" s="418"/>
    </row>
    <row r="1060" spans="2:19" s="420" customFormat="1" ht="13.5" hidden="1" outlineLevel="3">
      <c r="B1060" s="412"/>
      <c r="C1060" s="413"/>
      <c r="D1060" s="404" t="s">
        <v>223</v>
      </c>
      <c r="E1060" s="462" t="s">
        <v>34</v>
      </c>
      <c r="F1060" s="599" t="s">
        <v>3532</v>
      </c>
      <c r="G1060" s="440"/>
      <c r="H1060" s="442">
        <v>-0.133</v>
      </c>
      <c r="I1060" s="417" t="s">
        <v>34</v>
      </c>
      <c r="J1060" s="413"/>
      <c r="K1060" s="419"/>
      <c r="L1060" s="417" t="s">
        <v>34</v>
      </c>
      <c r="M1060" s="418"/>
      <c r="N1060" s="419"/>
      <c r="O1060" s="417" t="s">
        <v>34</v>
      </c>
      <c r="P1060" s="418"/>
      <c r="Q1060" s="419"/>
      <c r="R1060" s="417" t="s">
        <v>34</v>
      </c>
      <c r="S1060" s="418"/>
    </row>
    <row r="1061" spans="2:19" s="429" customFormat="1" ht="13.5" hidden="1" outlineLevel="3">
      <c r="B1061" s="421"/>
      <c r="C1061" s="422"/>
      <c r="D1061" s="404" t="s">
        <v>223</v>
      </c>
      <c r="E1061" s="464" t="s">
        <v>34</v>
      </c>
      <c r="F1061" s="625" t="s">
        <v>227</v>
      </c>
      <c r="G1061" s="624"/>
      <c r="H1061" s="626">
        <v>5.709</v>
      </c>
      <c r="I1061" s="426" t="s">
        <v>34</v>
      </c>
      <c r="J1061" s="422"/>
      <c r="K1061" s="428"/>
      <c r="L1061" s="426" t="s">
        <v>34</v>
      </c>
      <c r="M1061" s="427"/>
      <c r="N1061" s="428"/>
      <c r="O1061" s="426" t="s">
        <v>34</v>
      </c>
      <c r="P1061" s="427"/>
      <c r="Q1061" s="428"/>
      <c r="R1061" s="426" t="s">
        <v>34</v>
      </c>
      <c r="S1061" s="427"/>
    </row>
    <row r="1062" spans="2:19" s="320" customFormat="1" ht="22.5" customHeight="1" outlineLevel="2" collapsed="1">
      <c r="B1062" s="321"/>
      <c r="C1062" s="394" t="s">
        <v>1417</v>
      </c>
      <c r="D1062" s="394" t="s">
        <v>218</v>
      </c>
      <c r="E1062" s="461" t="s">
        <v>1584</v>
      </c>
      <c r="F1062" s="479" t="s">
        <v>1585</v>
      </c>
      <c r="G1062" s="397" t="s">
        <v>265</v>
      </c>
      <c r="H1062" s="398">
        <v>12.054</v>
      </c>
      <c r="I1062" s="399">
        <v>975.2</v>
      </c>
      <c r="J1062" s="613">
        <f>ROUND(I1062*H1062,2)</f>
        <v>11755.06</v>
      </c>
      <c r="K1062" s="401"/>
      <c r="L1062" s="399">
        <v>975.2</v>
      </c>
      <c r="M1062" s="400">
        <f>ROUND(L1062*K1062,2)</f>
        <v>0</v>
      </c>
      <c r="N1062" s="401"/>
      <c r="O1062" s="399">
        <v>975.2</v>
      </c>
      <c r="P1062" s="400">
        <f>ROUND(O1062*N1062,2)</f>
        <v>0</v>
      </c>
      <c r="Q1062" s="401">
        <f t="shared" si="15"/>
        <v>12.054</v>
      </c>
      <c r="R1062" s="399">
        <v>975.2</v>
      </c>
      <c r="S1062" s="400">
        <f>ROUND(R1062*Q1062,2)</f>
        <v>11755.06</v>
      </c>
    </row>
    <row r="1063" spans="2:19" s="411" customFormat="1" ht="13.5" hidden="1" outlineLevel="3">
      <c r="B1063" s="402"/>
      <c r="C1063" s="403"/>
      <c r="D1063" s="404" t="s">
        <v>223</v>
      </c>
      <c r="E1063" s="407" t="s">
        <v>34</v>
      </c>
      <c r="F1063" s="481" t="s">
        <v>3536</v>
      </c>
      <c r="G1063" s="403"/>
      <c r="H1063" s="407" t="s">
        <v>34</v>
      </c>
      <c r="I1063" s="408" t="s">
        <v>34</v>
      </c>
      <c r="J1063" s="403"/>
      <c r="K1063" s="410"/>
      <c r="L1063" s="408" t="s">
        <v>34</v>
      </c>
      <c r="M1063" s="409"/>
      <c r="N1063" s="410"/>
      <c r="O1063" s="408" t="s">
        <v>34</v>
      </c>
      <c r="P1063" s="409"/>
      <c r="Q1063" s="410" t="e">
        <f t="shared" si="15"/>
        <v>#VALUE!</v>
      </c>
      <c r="R1063" s="408" t="s">
        <v>34</v>
      </c>
      <c r="S1063" s="409"/>
    </row>
    <row r="1064" spans="2:19" s="420" customFormat="1" ht="13.5" hidden="1" outlineLevel="3">
      <c r="B1064" s="412"/>
      <c r="C1064" s="413"/>
      <c r="D1064" s="404" t="s">
        <v>223</v>
      </c>
      <c r="E1064" s="462" t="s">
        <v>34</v>
      </c>
      <c r="F1064" s="480" t="s">
        <v>3537</v>
      </c>
      <c r="G1064" s="413"/>
      <c r="H1064" s="416">
        <v>12.054</v>
      </c>
      <c r="I1064" s="417" t="s">
        <v>34</v>
      </c>
      <c r="J1064" s="413"/>
      <c r="K1064" s="419"/>
      <c r="L1064" s="417" t="s">
        <v>34</v>
      </c>
      <c r="M1064" s="418"/>
      <c r="N1064" s="419"/>
      <c r="O1064" s="417" t="s">
        <v>34</v>
      </c>
      <c r="P1064" s="418"/>
      <c r="Q1064" s="419">
        <f t="shared" si="15"/>
        <v>12.054</v>
      </c>
      <c r="R1064" s="417" t="s">
        <v>34</v>
      </c>
      <c r="S1064" s="418"/>
    </row>
    <row r="1065" spans="2:19" s="320" customFormat="1" ht="22.5" customHeight="1" outlineLevel="2" collapsed="1">
      <c r="B1065" s="321"/>
      <c r="C1065" s="430" t="s">
        <v>1422</v>
      </c>
      <c r="D1065" s="430" t="s">
        <v>218</v>
      </c>
      <c r="E1065" s="465" t="s">
        <v>1562</v>
      </c>
      <c r="F1065" s="568" t="s">
        <v>1563</v>
      </c>
      <c r="G1065" s="432" t="s">
        <v>265</v>
      </c>
      <c r="H1065" s="433">
        <v>9.792</v>
      </c>
      <c r="I1065" s="434">
        <v>975.2</v>
      </c>
      <c r="J1065" s="621">
        <f>ROUND(I1065*H1065,2)</f>
        <v>9549.16</v>
      </c>
      <c r="K1065" s="436"/>
      <c r="L1065" s="434">
        <v>975.2</v>
      </c>
      <c r="M1065" s="435">
        <f>ROUND(L1065*K1065,2)</f>
        <v>0</v>
      </c>
      <c r="N1065" s="436">
        <f>-H1065</f>
        <v>-9.792</v>
      </c>
      <c r="O1065" s="434">
        <v>975.2</v>
      </c>
      <c r="P1065" s="435">
        <f>ROUND(O1065*N1065,2)</f>
        <v>-9549.16</v>
      </c>
      <c r="Q1065" s="436">
        <f t="shared" si="15"/>
        <v>0</v>
      </c>
      <c r="R1065" s="434">
        <v>975.2</v>
      </c>
      <c r="S1065" s="435">
        <f>ROUND(R1065*Q1065,2)</f>
        <v>0</v>
      </c>
    </row>
    <row r="1066" spans="2:19" s="411" customFormat="1" ht="13.5" hidden="1" outlineLevel="3">
      <c r="B1066" s="402"/>
      <c r="C1066" s="403"/>
      <c r="D1066" s="404" t="s">
        <v>223</v>
      </c>
      <c r="E1066" s="407" t="s">
        <v>34</v>
      </c>
      <c r="F1066" s="600" t="s">
        <v>1545</v>
      </c>
      <c r="G1066" s="403"/>
      <c r="H1066" s="407" t="s">
        <v>34</v>
      </c>
      <c r="I1066" s="408" t="s">
        <v>34</v>
      </c>
      <c r="J1066" s="403"/>
      <c r="K1066" s="410"/>
      <c r="L1066" s="408" t="s">
        <v>34</v>
      </c>
      <c r="M1066" s="409"/>
      <c r="N1066" s="410"/>
      <c r="O1066" s="408" t="s">
        <v>34</v>
      </c>
      <c r="P1066" s="409"/>
      <c r="Q1066" s="410"/>
      <c r="R1066" s="408" t="s">
        <v>34</v>
      </c>
      <c r="S1066" s="409"/>
    </row>
    <row r="1067" spans="2:19" s="420" customFormat="1" ht="13.5" hidden="1" outlineLevel="3">
      <c r="B1067" s="412"/>
      <c r="C1067" s="413"/>
      <c r="D1067" s="404" t="s">
        <v>223</v>
      </c>
      <c r="E1067" s="462" t="s">
        <v>34</v>
      </c>
      <c r="F1067" s="599" t="s">
        <v>3538</v>
      </c>
      <c r="G1067" s="413"/>
      <c r="H1067" s="416">
        <v>5.184</v>
      </c>
      <c r="I1067" s="417" t="s">
        <v>34</v>
      </c>
      <c r="J1067" s="413"/>
      <c r="K1067" s="419"/>
      <c r="L1067" s="417" t="s">
        <v>34</v>
      </c>
      <c r="M1067" s="418"/>
      <c r="N1067" s="419"/>
      <c r="O1067" s="417" t="s">
        <v>34</v>
      </c>
      <c r="P1067" s="418"/>
      <c r="Q1067" s="419"/>
      <c r="R1067" s="417" t="s">
        <v>34</v>
      </c>
      <c r="S1067" s="418"/>
    </row>
    <row r="1068" spans="2:19" s="420" customFormat="1" ht="13.5" hidden="1" outlineLevel="3">
      <c r="B1068" s="412"/>
      <c r="C1068" s="413"/>
      <c r="D1068" s="404" t="s">
        <v>223</v>
      </c>
      <c r="E1068" s="462" t="s">
        <v>34</v>
      </c>
      <c r="F1068" s="599" t="s">
        <v>3539</v>
      </c>
      <c r="G1068" s="413"/>
      <c r="H1068" s="416">
        <v>4.608</v>
      </c>
      <c r="I1068" s="417" t="s">
        <v>34</v>
      </c>
      <c r="J1068" s="413"/>
      <c r="K1068" s="419"/>
      <c r="L1068" s="417" t="s">
        <v>34</v>
      </c>
      <c r="M1068" s="418"/>
      <c r="N1068" s="419"/>
      <c r="O1068" s="417" t="s">
        <v>34</v>
      </c>
      <c r="P1068" s="418"/>
      <c r="Q1068" s="419"/>
      <c r="R1068" s="417" t="s">
        <v>34</v>
      </c>
      <c r="S1068" s="418"/>
    </row>
    <row r="1069" spans="2:19" s="429" customFormat="1" ht="13.5" hidden="1" outlineLevel="3">
      <c r="B1069" s="421"/>
      <c r="C1069" s="422"/>
      <c r="D1069" s="404" t="s">
        <v>223</v>
      </c>
      <c r="E1069" s="464" t="s">
        <v>34</v>
      </c>
      <c r="F1069" s="625" t="s">
        <v>227</v>
      </c>
      <c r="G1069" s="422"/>
      <c r="H1069" s="425">
        <v>9.792</v>
      </c>
      <c r="I1069" s="426" t="s">
        <v>34</v>
      </c>
      <c r="J1069" s="422"/>
      <c r="K1069" s="428"/>
      <c r="L1069" s="426" t="s">
        <v>34</v>
      </c>
      <c r="M1069" s="427"/>
      <c r="N1069" s="428"/>
      <c r="O1069" s="426" t="s">
        <v>34</v>
      </c>
      <c r="P1069" s="427"/>
      <c r="Q1069" s="428"/>
      <c r="R1069" s="426" t="s">
        <v>34</v>
      </c>
      <c r="S1069" s="427"/>
    </row>
    <row r="1070" spans="2:19" s="320" customFormat="1" ht="22.5" customHeight="1" outlineLevel="2" collapsed="1">
      <c r="B1070" s="321"/>
      <c r="C1070" s="394" t="s">
        <v>1427</v>
      </c>
      <c r="D1070" s="394" t="s">
        <v>218</v>
      </c>
      <c r="E1070" s="461" t="s">
        <v>2838</v>
      </c>
      <c r="F1070" s="479" t="s">
        <v>3540</v>
      </c>
      <c r="G1070" s="397" t="s">
        <v>221</v>
      </c>
      <c r="H1070" s="398">
        <v>17.936</v>
      </c>
      <c r="I1070" s="399">
        <v>2786.4</v>
      </c>
      <c r="J1070" s="613">
        <f>ROUND(I1070*H1070,2)</f>
        <v>49976.87</v>
      </c>
      <c r="K1070" s="401"/>
      <c r="L1070" s="399">
        <v>2786.4</v>
      </c>
      <c r="M1070" s="400">
        <f>ROUND(L1070*K1070,2)</f>
        <v>0</v>
      </c>
      <c r="N1070" s="401"/>
      <c r="O1070" s="399">
        <v>2786.4</v>
      </c>
      <c r="P1070" s="400">
        <f>ROUND(O1070*N1070,2)</f>
        <v>0</v>
      </c>
      <c r="Q1070" s="401">
        <f t="shared" si="15"/>
        <v>17.936</v>
      </c>
      <c r="R1070" s="399">
        <v>2786.4</v>
      </c>
      <c r="S1070" s="400">
        <f>ROUND(R1070*Q1070,2)</f>
        <v>49976.87</v>
      </c>
    </row>
    <row r="1071" spans="2:19" s="411" customFormat="1" ht="13.5" hidden="1" outlineLevel="3">
      <c r="B1071" s="402"/>
      <c r="C1071" s="403"/>
      <c r="D1071" s="404" t="s">
        <v>223</v>
      </c>
      <c r="E1071" s="407" t="s">
        <v>34</v>
      </c>
      <c r="F1071" s="481" t="s">
        <v>3317</v>
      </c>
      <c r="G1071" s="403"/>
      <c r="H1071" s="407" t="s">
        <v>34</v>
      </c>
      <c r="I1071" s="408" t="s">
        <v>34</v>
      </c>
      <c r="J1071" s="403"/>
      <c r="K1071" s="410"/>
      <c r="L1071" s="408" t="s">
        <v>34</v>
      </c>
      <c r="M1071" s="409"/>
      <c r="N1071" s="410"/>
      <c r="O1071" s="408" t="s">
        <v>34</v>
      </c>
      <c r="P1071" s="409"/>
      <c r="Q1071" s="410" t="e">
        <f t="shared" si="15"/>
        <v>#VALUE!</v>
      </c>
      <c r="R1071" s="408" t="s">
        <v>34</v>
      </c>
      <c r="S1071" s="409"/>
    </row>
    <row r="1072" spans="2:19" s="420" customFormat="1" ht="13.5" hidden="1" outlineLevel="3">
      <c r="B1072" s="412"/>
      <c r="C1072" s="413"/>
      <c r="D1072" s="404" t="s">
        <v>223</v>
      </c>
      <c r="E1072" s="462" t="s">
        <v>34</v>
      </c>
      <c r="F1072" s="480" t="s">
        <v>3541</v>
      </c>
      <c r="G1072" s="413"/>
      <c r="H1072" s="416">
        <v>17.137</v>
      </c>
      <c r="I1072" s="417" t="s">
        <v>34</v>
      </c>
      <c r="J1072" s="413"/>
      <c r="K1072" s="419"/>
      <c r="L1072" s="417" t="s">
        <v>34</v>
      </c>
      <c r="M1072" s="418"/>
      <c r="N1072" s="419"/>
      <c r="O1072" s="417" t="s">
        <v>34</v>
      </c>
      <c r="P1072" s="418"/>
      <c r="Q1072" s="419">
        <f t="shared" si="15"/>
        <v>17.137</v>
      </c>
      <c r="R1072" s="417" t="s">
        <v>34</v>
      </c>
      <c r="S1072" s="418"/>
    </row>
    <row r="1073" spans="2:19" s="420" customFormat="1" ht="13.5" hidden="1" outlineLevel="3">
      <c r="B1073" s="412"/>
      <c r="C1073" s="413"/>
      <c r="D1073" s="404" t="s">
        <v>223</v>
      </c>
      <c r="E1073" s="462" t="s">
        <v>34</v>
      </c>
      <c r="F1073" s="480" t="s">
        <v>3542</v>
      </c>
      <c r="G1073" s="413"/>
      <c r="H1073" s="416">
        <v>0.799</v>
      </c>
      <c r="I1073" s="417" t="s">
        <v>34</v>
      </c>
      <c r="J1073" s="413"/>
      <c r="K1073" s="419"/>
      <c r="L1073" s="417" t="s">
        <v>34</v>
      </c>
      <c r="M1073" s="418"/>
      <c r="N1073" s="419"/>
      <c r="O1073" s="417" t="s">
        <v>34</v>
      </c>
      <c r="P1073" s="418"/>
      <c r="Q1073" s="419">
        <f t="shared" si="15"/>
        <v>0.799</v>
      </c>
      <c r="R1073" s="417" t="s">
        <v>34</v>
      </c>
      <c r="S1073" s="418"/>
    </row>
    <row r="1074" spans="2:19" s="429" customFormat="1" ht="13.5" hidden="1" outlineLevel="3">
      <c r="B1074" s="421"/>
      <c r="C1074" s="422"/>
      <c r="D1074" s="404" t="s">
        <v>223</v>
      </c>
      <c r="E1074" s="464" t="s">
        <v>34</v>
      </c>
      <c r="F1074" s="566" t="s">
        <v>227</v>
      </c>
      <c r="G1074" s="422"/>
      <c r="H1074" s="425">
        <v>17.936</v>
      </c>
      <c r="I1074" s="426" t="s">
        <v>34</v>
      </c>
      <c r="J1074" s="422"/>
      <c r="K1074" s="428"/>
      <c r="L1074" s="426" t="s">
        <v>34</v>
      </c>
      <c r="M1074" s="427"/>
      <c r="N1074" s="428"/>
      <c r="O1074" s="426" t="s">
        <v>34</v>
      </c>
      <c r="P1074" s="427"/>
      <c r="Q1074" s="428">
        <f t="shared" si="15"/>
        <v>17.936</v>
      </c>
      <c r="R1074" s="426" t="s">
        <v>34</v>
      </c>
      <c r="S1074" s="427"/>
    </row>
    <row r="1075" spans="2:19" s="320" customFormat="1" ht="22.5" customHeight="1" outlineLevel="2" collapsed="1">
      <c r="B1075" s="321"/>
      <c r="C1075" s="394" t="s">
        <v>1430</v>
      </c>
      <c r="D1075" s="394" t="s">
        <v>218</v>
      </c>
      <c r="E1075" s="461" t="s">
        <v>1584</v>
      </c>
      <c r="F1075" s="479" t="s">
        <v>1585</v>
      </c>
      <c r="G1075" s="397" t="s">
        <v>265</v>
      </c>
      <c r="H1075" s="398">
        <v>8.356</v>
      </c>
      <c r="I1075" s="399">
        <v>975.2</v>
      </c>
      <c r="J1075" s="613">
        <f>ROUND(I1075*H1075,2)</f>
        <v>8148.77</v>
      </c>
      <c r="K1075" s="401"/>
      <c r="L1075" s="399">
        <v>975.2</v>
      </c>
      <c r="M1075" s="400">
        <f>ROUND(L1075*K1075,2)</f>
        <v>0</v>
      </c>
      <c r="N1075" s="401"/>
      <c r="O1075" s="399">
        <v>975.2</v>
      </c>
      <c r="P1075" s="400">
        <f>ROUND(O1075*N1075,2)</f>
        <v>0</v>
      </c>
      <c r="Q1075" s="401">
        <f t="shared" si="15"/>
        <v>8.356</v>
      </c>
      <c r="R1075" s="399">
        <v>975.2</v>
      </c>
      <c r="S1075" s="400">
        <f>ROUND(R1075*Q1075,2)</f>
        <v>8148.77</v>
      </c>
    </row>
    <row r="1076" spans="2:19" s="411" customFormat="1" ht="13.5" hidden="1" outlineLevel="3">
      <c r="B1076" s="402"/>
      <c r="C1076" s="403"/>
      <c r="D1076" s="404" t="s">
        <v>223</v>
      </c>
      <c r="E1076" s="407" t="s">
        <v>34</v>
      </c>
      <c r="F1076" s="481" t="s">
        <v>3317</v>
      </c>
      <c r="G1076" s="403"/>
      <c r="H1076" s="407" t="s">
        <v>34</v>
      </c>
      <c r="I1076" s="408" t="s">
        <v>34</v>
      </c>
      <c r="J1076" s="403"/>
      <c r="K1076" s="410"/>
      <c r="L1076" s="408" t="s">
        <v>34</v>
      </c>
      <c r="M1076" s="409"/>
      <c r="N1076" s="410"/>
      <c r="O1076" s="408" t="s">
        <v>34</v>
      </c>
      <c r="P1076" s="409"/>
      <c r="Q1076" s="410" t="e">
        <f t="shared" si="15"/>
        <v>#VALUE!</v>
      </c>
      <c r="R1076" s="408" t="s">
        <v>34</v>
      </c>
      <c r="S1076" s="409"/>
    </row>
    <row r="1077" spans="2:19" s="420" customFormat="1" ht="13.5" hidden="1" outlineLevel="3">
      <c r="B1077" s="412"/>
      <c r="C1077" s="413"/>
      <c r="D1077" s="404" t="s">
        <v>223</v>
      </c>
      <c r="E1077" s="462" t="s">
        <v>34</v>
      </c>
      <c r="F1077" s="480" t="s">
        <v>3543</v>
      </c>
      <c r="G1077" s="413"/>
      <c r="H1077" s="416">
        <v>8.356</v>
      </c>
      <c r="I1077" s="417" t="s">
        <v>34</v>
      </c>
      <c r="J1077" s="413"/>
      <c r="K1077" s="419"/>
      <c r="L1077" s="417" t="s">
        <v>34</v>
      </c>
      <c r="M1077" s="418"/>
      <c r="N1077" s="419"/>
      <c r="O1077" s="417" t="s">
        <v>34</v>
      </c>
      <c r="P1077" s="418"/>
      <c r="Q1077" s="419">
        <f t="shared" si="15"/>
        <v>8.356</v>
      </c>
      <c r="R1077" s="417" t="s">
        <v>34</v>
      </c>
      <c r="S1077" s="418"/>
    </row>
    <row r="1078" spans="2:19" s="320" customFormat="1" ht="22.5" customHeight="1" outlineLevel="2" collapsed="1">
      <c r="B1078" s="321"/>
      <c r="C1078" s="394" t="s">
        <v>1449</v>
      </c>
      <c r="D1078" s="394" t="s">
        <v>218</v>
      </c>
      <c r="E1078" s="461" t="s">
        <v>1508</v>
      </c>
      <c r="F1078" s="479" t="s">
        <v>1509</v>
      </c>
      <c r="G1078" s="397" t="s">
        <v>1005</v>
      </c>
      <c r="H1078" s="398">
        <v>7</v>
      </c>
      <c r="I1078" s="399">
        <v>69.7</v>
      </c>
      <c r="J1078" s="613">
        <f>ROUND(I1078*H1078,2)</f>
        <v>487.9</v>
      </c>
      <c r="K1078" s="401"/>
      <c r="L1078" s="399">
        <v>69.7</v>
      </c>
      <c r="M1078" s="400">
        <f>ROUND(L1078*K1078,2)</f>
        <v>0</v>
      </c>
      <c r="N1078" s="401"/>
      <c r="O1078" s="399">
        <v>69.7</v>
      </c>
      <c r="P1078" s="400">
        <f>ROUND(O1078*N1078,2)</f>
        <v>0</v>
      </c>
      <c r="Q1078" s="401">
        <f t="shared" si="15"/>
        <v>7</v>
      </c>
      <c r="R1078" s="399">
        <v>69.7</v>
      </c>
      <c r="S1078" s="400">
        <f>ROUND(R1078*Q1078,2)</f>
        <v>487.9</v>
      </c>
    </row>
    <row r="1079" spans="2:19" s="420" customFormat="1" ht="13.5" hidden="1" outlineLevel="3">
      <c r="B1079" s="412"/>
      <c r="C1079" s="413"/>
      <c r="D1079" s="404" t="s">
        <v>223</v>
      </c>
      <c r="E1079" s="462" t="s">
        <v>34</v>
      </c>
      <c r="F1079" s="480" t="s">
        <v>3544</v>
      </c>
      <c r="G1079" s="413"/>
      <c r="H1079" s="416">
        <v>7</v>
      </c>
      <c r="I1079" s="417" t="s">
        <v>34</v>
      </c>
      <c r="J1079" s="413"/>
      <c r="K1079" s="419"/>
      <c r="L1079" s="417" t="s">
        <v>34</v>
      </c>
      <c r="M1079" s="418"/>
      <c r="N1079" s="419"/>
      <c r="O1079" s="417" t="s">
        <v>34</v>
      </c>
      <c r="P1079" s="418"/>
      <c r="Q1079" s="419">
        <f t="shared" si="15"/>
        <v>7</v>
      </c>
      <c r="R1079" s="417" t="s">
        <v>34</v>
      </c>
      <c r="S1079" s="418"/>
    </row>
    <row r="1080" spans="2:19" s="320" customFormat="1" ht="22.5" customHeight="1" outlineLevel="2" collapsed="1">
      <c r="B1080" s="321"/>
      <c r="C1080" s="453" t="s">
        <v>1450</v>
      </c>
      <c r="D1080" s="453" t="s">
        <v>316</v>
      </c>
      <c r="E1080" s="472" t="s">
        <v>3545</v>
      </c>
      <c r="F1080" s="570" t="s">
        <v>3546</v>
      </c>
      <c r="G1080" s="456" t="s">
        <v>1005</v>
      </c>
      <c r="H1080" s="457">
        <v>4.04</v>
      </c>
      <c r="I1080" s="458">
        <v>182.6</v>
      </c>
      <c r="J1080" s="615">
        <f>ROUND(I1080*H1080,2)</f>
        <v>737.7</v>
      </c>
      <c r="K1080" s="460"/>
      <c r="L1080" s="458">
        <v>182.6</v>
      </c>
      <c r="M1080" s="459">
        <f>ROUND(L1080*K1080,2)</f>
        <v>0</v>
      </c>
      <c r="N1080" s="460"/>
      <c r="O1080" s="458">
        <v>182.6</v>
      </c>
      <c r="P1080" s="459">
        <f>ROUND(O1080*N1080,2)</f>
        <v>0</v>
      </c>
      <c r="Q1080" s="460">
        <f aca="true" t="shared" si="16" ref="Q1080:Q1143">H1080+K1080+N1080</f>
        <v>4.04</v>
      </c>
      <c r="R1080" s="458">
        <v>182.6</v>
      </c>
      <c r="S1080" s="459">
        <f>ROUND(R1080*Q1080,2)</f>
        <v>737.7</v>
      </c>
    </row>
    <row r="1081" spans="2:19" s="420" customFormat="1" ht="13.5" hidden="1" outlineLevel="3">
      <c r="B1081" s="412"/>
      <c r="C1081" s="413"/>
      <c r="D1081" s="404" t="s">
        <v>223</v>
      </c>
      <c r="E1081" s="413"/>
      <c r="F1081" s="480" t="s">
        <v>1918</v>
      </c>
      <c r="G1081" s="413"/>
      <c r="H1081" s="416">
        <v>4.04</v>
      </c>
      <c r="I1081" s="417" t="s">
        <v>34</v>
      </c>
      <c r="J1081" s="413"/>
      <c r="K1081" s="419"/>
      <c r="L1081" s="417" t="s">
        <v>34</v>
      </c>
      <c r="M1081" s="418"/>
      <c r="N1081" s="419"/>
      <c r="O1081" s="417" t="s">
        <v>34</v>
      </c>
      <c r="P1081" s="418"/>
      <c r="Q1081" s="419">
        <f t="shared" si="16"/>
        <v>4.04</v>
      </c>
      <c r="R1081" s="417" t="s">
        <v>34</v>
      </c>
      <c r="S1081" s="418"/>
    </row>
    <row r="1082" spans="2:19" s="320" customFormat="1" ht="22.5" customHeight="1" outlineLevel="2" collapsed="1">
      <c r="B1082" s="321"/>
      <c r="C1082" s="453" t="s">
        <v>1451</v>
      </c>
      <c r="D1082" s="453" t="s">
        <v>316</v>
      </c>
      <c r="E1082" s="472" t="s">
        <v>2818</v>
      </c>
      <c r="F1082" s="570" t="s">
        <v>2819</v>
      </c>
      <c r="G1082" s="456" t="s">
        <v>1005</v>
      </c>
      <c r="H1082" s="457">
        <v>3.03</v>
      </c>
      <c r="I1082" s="458">
        <v>229.9</v>
      </c>
      <c r="J1082" s="615">
        <f>ROUND(I1082*H1082,2)</f>
        <v>696.6</v>
      </c>
      <c r="K1082" s="460"/>
      <c r="L1082" s="458">
        <v>229.9</v>
      </c>
      <c r="M1082" s="459">
        <f>ROUND(L1082*K1082,2)</f>
        <v>0</v>
      </c>
      <c r="N1082" s="460"/>
      <c r="O1082" s="458">
        <v>229.9</v>
      </c>
      <c r="P1082" s="459">
        <f>ROUND(O1082*N1082,2)</f>
        <v>0</v>
      </c>
      <c r="Q1082" s="460">
        <f t="shared" si="16"/>
        <v>3.03</v>
      </c>
      <c r="R1082" s="458">
        <v>229.9</v>
      </c>
      <c r="S1082" s="459">
        <f>ROUND(R1082*Q1082,2)</f>
        <v>696.6</v>
      </c>
    </row>
    <row r="1083" spans="2:19" s="420" customFormat="1" ht="13.5" hidden="1" outlineLevel="3">
      <c r="B1083" s="412"/>
      <c r="C1083" s="413"/>
      <c r="D1083" s="404" t="s">
        <v>223</v>
      </c>
      <c r="E1083" s="413"/>
      <c r="F1083" s="480" t="s">
        <v>1922</v>
      </c>
      <c r="G1083" s="413"/>
      <c r="H1083" s="416">
        <v>3.03</v>
      </c>
      <c r="I1083" s="417" t="s">
        <v>34</v>
      </c>
      <c r="J1083" s="413"/>
      <c r="K1083" s="419"/>
      <c r="L1083" s="417" t="s">
        <v>34</v>
      </c>
      <c r="M1083" s="418"/>
      <c r="N1083" s="419"/>
      <c r="O1083" s="417" t="s">
        <v>34</v>
      </c>
      <c r="P1083" s="418"/>
      <c r="Q1083" s="419">
        <f t="shared" si="16"/>
        <v>3.03</v>
      </c>
      <c r="R1083" s="417" t="s">
        <v>34</v>
      </c>
      <c r="S1083" s="418"/>
    </row>
    <row r="1084" spans="2:19" s="320" customFormat="1" ht="22.5" customHeight="1" outlineLevel="2" collapsed="1">
      <c r="B1084" s="321"/>
      <c r="C1084" s="394" t="s">
        <v>1453</v>
      </c>
      <c r="D1084" s="394" t="s">
        <v>218</v>
      </c>
      <c r="E1084" s="461" t="s">
        <v>3547</v>
      </c>
      <c r="F1084" s="479" t="s">
        <v>3548</v>
      </c>
      <c r="G1084" s="397" t="s">
        <v>265</v>
      </c>
      <c r="H1084" s="398">
        <v>16.764</v>
      </c>
      <c r="I1084" s="399">
        <v>905.6</v>
      </c>
      <c r="J1084" s="613">
        <f>ROUND(I1084*H1084,2)</f>
        <v>15181.48</v>
      </c>
      <c r="K1084" s="401"/>
      <c r="L1084" s="399">
        <v>905.6</v>
      </c>
      <c r="M1084" s="400">
        <f>ROUND(L1084*K1084,2)</f>
        <v>0</v>
      </c>
      <c r="N1084" s="401"/>
      <c r="O1084" s="399">
        <v>905.6</v>
      </c>
      <c r="P1084" s="400">
        <f>ROUND(O1084*N1084,2)</f>
        <v>0</v>
      </c>
      <c r="Q1084" s="401">
        <f t="shared" si="16"/>
        <v>16.764</v>
      </c>
      <c r="R1084" s="399">
        <v>905.6</v>
      </c>
      <c r="S1084" s="400">
        <f>ROUND(R1084*Q1084,2)</f>
        <v>15181.48</v>
      </c>
    </row>
    <row r="1085" spans="2:19" s="420" customFormat="1" ht="13.5" hidden="1" outlineLevel="3">
      <c r="B1085" s="412"/>
      <c r="C1085" s="413"/>
      <c r="D1085" s="404" t="s">
        <v>223</v>
      </c>
      <c r="E1085" s="462" t="s">
        <v>34</v>
      </c>
      <c r="F1085" s="480" t="s">
        <v>3549</v>
      </c>
      <c r="G1085" s="413"/>
      <c r="H1085" s="416">
        <v>16.764</v>
      </c>
      <c r="I1085" s="417" t="s">
        <v>34</v>
      </c>
      <c r="J1085" s="413"/>
      <c r="K1085" s="419"/>
      <c r="L1085" s="417" t="s">
        <v>34</v>
      </c>
      <c r="M1085" s="418"/>
      <c r="N1085" s="419"/>
      <c r="O1085" s="417" t="s">
        <v>34</v>
      </c>
      <c r="P1085" s="418"/>
      <c r="Q1085" s="419">
        <f t="shared" si="16"/>
        <v>16.764</v>
      </c>
      <c r="R1085" s="417" t="s">
        <v>34</v>
      </c>
      <c r="S1085" s="418"/>
    </row>
    <row r="1086" spans="2:19" s="445" customFormat="1" ht="13.5" hidden="1" outlineLevel="3">
      <c r="B1086" s="444"/>
      <c r="C1086" s="446"/>
      <c r="D1086" s="404" t="s">
        <v>223</v>
      </c>
      <c r="E1086" s="463" t="s">
        <v>3550</v>
      </c>
      <c r="F1086" s="564" t="s">
        <v>238</v>
      </c>
      <c r="G1086" s="446"/>
      <c r="H1086" s="449">
        <v>16.764</v>
      </c>
      <c r="I1086" s="450" t="s">
        <v>34</v>
      </c>
      <c r="J1086" s="446"/>
      <c r="K1086" s="452"/>
      <c r="L1086" s="450" t="s">
        <v>34</v>
      </c>
      <c r="M1086" s="451"/>
      <c r="N1086" s="452"/>
      <c r="O1086" s="450" t="s">
        <v>34</v>
      </c>
      <c r="P1086" s="451"/>
      <c r="Q1086" s="452">
        <f t="shared" si="16"/>
        <v>16.764</v>
      </c>
      <c r="R1086" s="450" t="s">
        <v>34</v>
      </c>
      <c r="S1086" s="451"/>
    </row>
    <row r="1087" spans="2:19" s="320" customFormat="1" ht="22.5" customHeight="1" outlineLevel="2" collapsed="1">
      <c r="B1087" s="321"/>
      <c r="C1087" s="394" t="s">
        <v>1455</v>
      </c>
      <c r="D1087" s="394" t="s">
        <v>218</v>
      </c>
      <c r="E1087" s="461" t="s">
        <v>1588</v>
      </c>
      <c r="F1087" s="479" t="s">
        <v>1589</v>
      </c>
      <c r="G1087" s="397" t="s">
        <v>221</v>
      </c>
      <c r="H1087" s="398">
        <v>7.544</v>
      </c>
      <c r="I1087" s="399">
        <v>5851.4</v>
      </c>
      <c r="J1087" s="613">
        <f>ROUND(I1087*H1087,2)</f>
        <v>44142.96</v>
      </c>
      <c r="K1087" s="401"/>
      <c r="L1087" s="399">
        <v>5851.4</v>
      </c>
      <c r="M1087" s="400">
        <f>ROUND(L1087*K1087,2)</f>
        <v>0</v>
      </c>
      <c r="N1087" s="401"/>
      <c r="O1087" s="399">
        <v>5851.4</v>
      </c>
      <c r="P1087" s="400">
        <f>ROUND(O1087*N1087,2)</f>
        <v>0</v>
      </c>
      <c r="Q1087" s="401">
        <f t="shared" si="16"/>
        <v>7.544</v>
      </c>
      <c r="R1087" s="399">
        <v>5851.4</v>
      </c>
      <c r="S1087" s="400">
        <f>ROUND(R1087*Q1087,2)</f>
        <v>44142.96</v>
      </c>
    </row>
    <row r="1088" spans="2:19" s="420" customFormat="1" ht="13.5" hidden="1" outlineLevel="3">
      <c r="B1088" s="412"/>
      <c r="C1088" s="413"/>
      <c r="D1088" s="404" t="s">
        <v>223</v>
      </c>
      <c r="E1088" s="462" t="s">
        <v>34</v>
      </c>
      <c r="F1088" s="480" t="s">
        <v>3551</v>
      </c>
      <c r="G1088" s="413"/>
      <c r="H1088" s="416">
        <v>7.544</v>
      </c>
      <c r="I1088" s="417" t="s">
        <v>34</v>
      </c>
      <c r="J1088" s="413"/>
      <c r="K1088" s="419"/>
      <c r="L1088" s="417" t="s">
        <v>34</v>
      </c>
      <c r="M1088" s="418"/>
      <c r="N1088" s="419"/>
      <c r="O1088" s="417" t="s">
        <v>34</v>
      </c>
      <c r="P1088" s="418"/>
      <c r="Q1088" s="419">
        <f t="shared" si="16"/>
        <v>7.544</v>
      </c>
      <c r="R1088" s="417" t="s">
        <v>34</v>
      </c>
      <c r="S1088" s="418"/>
    </row>
    <row r="1089" spans="2:19" s="445" customFormat="1" ht="13.5" hidden="1" outlineLevel="3">
      <c r="B1089" s="444"/>
      <c r="C1089" s="446"/>
      <c r="D1089" s="404" t="s">
        <v>223</v>
      </c>
      <c r="E1089" s="463" t="s">
        <v>153</v>
      </c>
      <c r="F1089" s="564" t="s">
        <v>238</v>
      </c>
      <c r="G1089" s="446"/>
      <c r="H1089" s="449">
        <v>7.544</v>
      </c>
      <c r="I1089" s="450" t="s">
        <v>34</v>
      </c>
      <c r="J1089" s="446"/>
      <c r="K1089" s="452"/>
      <c r="L1089" s="450" t="s">
        <v>34</v>
      </c>
      <c r="M1089" s="451"/>
      <c r="N1089" s="452"/>
      <c r="O1089" s="450" t="s">
        <v>34</v>
      </c>
      <c r="P1089" s="451"/>
      <c r="Q1089" s="452">
        <f t="shared" si="16"/>
        <v>7.544</v>
      </c>
      <c r="R1089" s="450" t="s">
        <v>34</v>
      </c>
      <c r="S1089" s="451"/>
    </row>
    <row r="1090" spans="2:19" s="320" customFormat="1" ht="22.5" customHeight="1" outlineLevel="2" collapsed="1">
      <c r="B1090" s="321"/>
      <c r="C1090" s="394" t="s">
        <v>1469</v>
      </c>
      <c r="D1090" s="394" t="s">
        <v>218</v>
      </c>
      <c r="E1090" s="461" t="s">
        <v>1591</v>
      </c>
      <c r="F1090" s="479" t="s">
        <v>1592</v>
      </c>
      <c r="G1090" s="397" t="s">
        <v>265</v>
      </c>
      <c r="H1090" s="398">
        <v>16.764</v>
      </c>
      <c r="I1090" s="399">
        <v>139.3</v>
      </c>
      <c r="J1090" s="613">
        <f>ROUND(I1090*H1090,2)</f>
        <v>2335.23</v>
      </c>
      <c r="K1090" s="401"/>
      <c r="L1090" s="399">
        <v>139.3</v>
      </c>
      <c r="M1090" s="400">
        <f>ROUND(L1090*K1090,2)</f>
        <v>0</v>
      </c>
      <c r="N1090" s="401"/>
      <c r="O1090" s="399">
        <v>139.3</v>
      </c>
      <c r="P1090" s="400">
        <f>ROUND(O1090*N1090,2)</f>
        <v>0</v>
      </c>
      <c r="Q1090" s="401">
        <f t="shared" si="16"/>
        <v>16.764</v>
      </c>
      <c r="R1090" s="399">
        <v>139.3</v>
      </c>
      <c r="S1090" s="400">
        <f>ROUND(R1090*Q1090,2)</f>
        <v>2335.23</v>
      </c>
    </row>
    <row r="1091" spans="2:19" s="420" customFormat="1" ht="13.5" hidden="1" outlineLevel="3">
      <c r="B1091" s="412"/>
      <c r="C1091" s="413"/>
      <c r="D1091" s="404" t="s">
        <v>223</v>
      </c>
      <c r="E1091" s="462" t="s">
        <v>34</v>
      </c>
      <c r="F1091" s="480" t="s">
        <v>3549</v>
      </c>
      <c r="G1091" s="413"/>
      <c r="H1091" s="416">
        <v>16.764</v>
      </c>
      <c r="I1091" s="417" t="s">
        <v>34</v>
      </c>
      <c r="J1091" s="413"/>
      <c r="K1091" s="419"/>
      <c r="L1091" s="417" t="s">
        <v>34</v>
      </c>
      <c r="M1091" s="418"/>
      <c r="N1091" s="419"/>
      <c r="O1091" s="417" t="s">
        <v>34</v>
      </c>
      <c r="P1091" s="418"/>
      <c r="Q1091" s="419">
        <f t="shared" si="16"/>
        <v>16.764</v>
      </c>
      <c r="R1091" s="417" t="s">
        <v>34</v>
      </c>
      <c r="S1091" s="418"/>
    </row>
    <row r="1092" spans="2:19" s="320" customFormat="1" ht="22.5" customHeight="1" outlineLevel="2" collapsed="1">
      <c r="B1092" s="321"/>
      <c r="C1092" s="394" t="s">
        <v>1471</v>
      </c>
      <c r="D1092" s="394" t="s">
        <v>218</v>
      </c>
      <c r="E1092" s="461" t="s">
        <v>1543</v>
      </c>
      <c r="F1092" s="479" t="s">
        <v>1544</v>
      </c>
      <c r="G1092" s="397" t="s">
        <v>221</v>
      </c>
      <c r="H1092" s="398">
        <v>29.157</v>
      </c>
      <c r="I1092" s="399">
        <v>3295</v>
      </c>
      <c r="J1092" s="613">
        <f>ROUND(I1092*H1092,2)</f>
        <v>96072.32</v>
      </c>
      <c r="K1092" s="401"/>
      <c r="L1092" s="399">
        <v>3295</v>
      </c>
      <c r="M1092" s="400">
        <f>ROUND(L1092*K1092,2)</f>
        <v>0</v>
      </c>
      <c r="N1092" s="401"/>
      <c r="O1092" s="399">
        <v>3295</v>
      </c>
      <c r="P1092" s="400">
        <f>ROUND(O1092*N1092,2)</f>
        <v>0</v>
      </c>
      <c r="Q1092" s="401">
        <f t="shared" si="16"/>
        <v>29.157</v>
      </c>
      <c r="R1092" s="399">
        <v>3295</v>
      </c>
      <c r="S1092" s="400">
        <f>ROUND(R1092*Q1092,2)</f>
        <v>96072.32</v>
      </c>
    </row>
    <row r="1093" spans="2:19" s="411" customFormat="1" ht="13.5" hidden="1" outlineLevel="3">
      <c r="B1093" s="402"/>
      <c r="C1093" s="403"/>
      <c r="D1093" s="404" t="s">
        <v>223</v>
      </c>
      <c r="E1093" s="407" t="s">
        <v>34</v>
      </c>
      <c r="F1093" s="481" t="s">
        <v>1275</v>
      </c>
      <c r="G1093" s="403"/>
      <c r="H1093" s="407" t="s">
        <v>34</v>
      </c>
      <c r="I1093" s="408" t="s">
        <v>34</v>
      </c>
      <c r="J1093" s="403"/>
      <c r="K1093" s="410"/>
      <c r="L1093" s="408" t="s">
        <v>34</v>
      </c>
      <c r="M1093" s="409"/>
      <c r="N1093" s="410"/>
      <c r="O1093" s="408" t="s">
        <v>34</v>
      </c>
      <c r="P1093" s="409"/>
      <c r="Q1093" s="410" t="e">
        <f t="shared" si="16"/>
        <v>#VALUE!</v>
      </c>
      <c r="R1093" s="408" t="s">
        <v>34</v>
      </c>
      <c r="S1093" s="409"/>
    </row>
    <row r="1094" spans="2:19" s="420" customFormat="1" ht="13.5" hidden="1" outlineLevel="3">
      <c r="B1094" s="412"/>
      <c r="C1094" s="413"/>
      <c r="D1094" s="404" t="s">
        <v>223</v>
      </c>
      <c r="E1094" s="462" t="s">
        <v>34</v>
      </c>
      <c r="F1094" s="480" t="s">
        <v>3552</v>
      </c>
      <c r="G1094" s="413"/>
      <c r="H1094" s="416">
        <v>23.478</v>
      </c>
      <c r="I1094" s="417" t="s">
        <v>34</v>
      </c>
      <c r="J1094" s="413"/>
      <c r="K1094" s="419"/>
      <c r="L1094" s="417" t="s">
        <v>34</v>
      </c>
      <c r="M1094" s="418"/>
      <c r="N1094" s="419"/>
      <c r="O1094" s="417" t="s">
        <v>34</v>
      </c>
      <c r="P1094" s="418"/>
      <c r="Q1094" s="419">
        <f t="shared" si="16"/>
        <v>23.478</v>
      </c>
      <c r="R1094" s="417" t="s">
        <v>34</v>
      </c>
      <c r="S1094" s="418"/>
    </row>
    <row r="1095" spans="2:19" s="420" customFormat="1" ht="13.5" hidden="1" outlineLevel="3">
      <c r="B1095" s="412"/>
      <c r="C1095" s="413"/>
      <c r="D1095" s="404" t="s">
        <v>223</v>
      </c>
      <c r="E1095" s="462" t="s">
        <v>34</v>
      </c>
      <c r="F1095" s="480" t="s">
        <v>3553</v>
      </c>
      <c r="G1095" s="413"/>
      <c r="H1095" s="416">
        <v>14.136</v>
      </c>
      <c r="I1095" s="417" t="s">
        <v>34</v>
      </c>
      <c r="J1095" s="413"/>
      <c r="K1095" s="419"/>
      <c r="L1095" s="417" t="s">
        <v>34</v>
      </c>
      <c r="M1095" s="418"/>
      <c r="N1095" s="419"/>
      <c r="O1095" s="417" t="s">
        <v>34</v>
      </c>
      <c r="P1095" s="418"/>
      <c r="Q1095" s="419">
        <f t="shared" si="16"/>
        <v>14.136</v>
      </c>
      <c r="R1095" s="417" t="s">
        <v>34</v>
      </c>
      <c r="S1095" s="418"/>
    </row>
    <row r="1096" spans="2:19" s="411" customFormat="1" ht="13.5" hidden="1" outlineLevel="3">
      <c r="B1096" s="402"/>
      <c r="C1096" s="403"/>
      <c r="D1096" s="404" t="s">
        <v>223</v>
      </c>
      <c r="E1096" s="407" t="s">
        <v>34</v>
      </c>
      <c r="F1096" s="481" t="s">
        <v>2846</v>
      </c>
      <c r="G1096" s="403"/>
      <c r="H1096" s="407" t="s">
        <v>34</v>
      </c>
      <c r="I1096" s="408" t="s">
        <v>34</v>
      </c>
      <c r="J1096" s="403"/>
      <c r="K1096" s="410"/>
      <c r="L1096" s="408" t="s">
        <v>34</v>
      </c>
      <c r="M1096" s="409"/>
      <c r="N1096" s="410"/>
      <c r="O1096" s="408" t="s">
        <v>34</v>
      </c>
      <c r="P1096" s="409"/>
      <c r="Q1096" s="410" t="e">
        <f t="shared" si="16"/>
        <v>#VALUE!</v>
      </c>
      <c r="R1096" s="408" t="s">
        <v>34</v>
      </c>
      <c r="S1096" s="409"/>
    </row>
    <row r="1097" spans="2:19" s="420" customFormat="1" ht="13.5" hidden="1" outlineLevel="3">
      <c r="B1097" s="412"/>
      <c r="C1097" s="413"/>
      <c r="D1097" s="404" t="s">
        <v>223</v>
      </c>
      <c r="E1097" s="462" t="s">
        <v>34</v>
      </c>
      <c r="F1097" s="480" t="s">
        <v>3554</v>
      </c>
      <c r="G1097" s="413"/>
      <c r="H1097" s="416">
        <v>-0.702</v>
      </c>
      <c r="I1097" s="417" t="s">
        <v>34</v>
      </c>
      <c r="J1097" s="413"/>
      <c r="K1097" s="419"/>
      <c r="L1097" s="417" t="s">
        <v>34</v>
      </c>
      <c r="M1097" s="418"/>
      <c r="N1097" s="419"/>
      <c r="O1097" s="417" t="s">
        <v>34</v>
      </c>
      <c r="P1097" s="418"/>
      <c r="Q1097" s="419">
        <f t="shared" si="16"/>
        <v>-0.702</v>
      </c>
      <c r="R1097" s="417" t="s">
        <v>34</v>
      </c>
      <c r="S1097" s="418"/>
    </row>
    <row r="1098" spans="2:19" s="420" customFormat="1" ht="13.5" hidden="1" outlineLevel="3">
      <c r="B1098" s="412"/>
      <c r="C1098" s="413"/>
      <c r="D1098" s="404" t="s">
        <v>223</v>
      </c>
      <c r="E1098" s="462" t="s">
        <v>34</v>
      </c>
      <c r="F1098" s="480" t="s">
        <v>3555</v>
      </c>
      <c r="G1098" s="413"/>
      <c r="H1098" s="416">
        <v>-3.321</v>
      </c>
      <c r="I1098" s="417" t="s">
        <v>34</v>
      </c>
      <c r="J1098" s="413"/>
      <c r="K1098" s="419"/>
      <c r="L1098" s="417" t="s">
        <v>34</v>
      </c>
      <c r="M1098" s="418"/>
      <c r="N1098" s="419"/>
      <c r="O1098" s="417" t="s">
        <v>34</v>
      </c>
      <c r="P1098" s="418"/>
      <c r="Q1098" s="419">
        <f t="shared" si="16"/>
        <v>-3.321</v>
      </c>
      <c r="R1098" s="417" t="s">
        <v>34</v>
      </c>
      <c r="S1098" s="418"/>
    </row>
    <row r="1099" spans="2:19" s="420" customFormat="1" ht="13.5" hidden="1" outlineLevel="3">
      <c r="B1099" s="412"/>
      <c r="C1099" s="413"/>
      <c r="D1099" s="404" t="s">
        <v>223</v>
      </c>
      <c r="E1099" s="462" t="s">
        <v>34</v>
      </c>
      <c r="F1099" s="480" t="s">
        <v>3556</v>
      </c>
      <c r="G1099" s="413"/>
      <c r="H1099" s="416">
        <v>-3.865</v>
      </c>
      <c r="I1099" s="417" t="s">
        <v>34</v>
      </c>
      <c r="J1099" s="413"/>
      <c r="K1099" s="419"/>
      <c r="L1099" s="417" t="s">
        <v>34</v>
      </c>
      <c r="M1099" s="418"/>
      <c r="N1099" s="419"/>
      <c r="O1099" s="417" t="s">
        <v>34</v>
      </c>
      <c r="P1099" s="418"/>
      <c r="Q1099" s="419">
        <f t="shared" si="16"/>
        <v>-3.865</v>
      </c>
      <c r="R1099" s="417" t="s">
        <v>34</v>
      </c>
      <c r="S1099" s="418"/>
    </row>
    <row r="1100" spans="2:19" s="420" customFormat="1" ht="13.5" hidden="1" outlineLevel="3">
      <c r="B1100" s="412"/>
      <c r="C1100" s="413"/>
      <c r="D1100" s="404" t="s">
        <v>223</v>
      </c>
      <c r="E1100" s="462" t="s">
        <v>34</v>
      </c>
      <c r="F1100" s="480" t="s">
        <v>3557</v>
      </c>
      <c r="G1100" s="413"/>
      <c r="H1100" s="416">
        <v>-0.299</v>
      </c>
      <c r="I1100" s="417" t="s">
        <v>34</v>
      </c>
      <c r="J1100" s="413"/>
      <c r="K1100" s="419"/>
      <c r="L1100" s="417" t="s">
        <v>34</v>
      </c>
      <c r="M1100" s="418"/>
      <c r="N1100" s="419"/>
      <c r="O1100" s="417" t="s">
        <v>34</v>
      </c>
      <c r="P1100" s="418"/>
      <c r="Q1100" s="419">
        <f t="shared" si="16"/>
        <v>-0.299</v>
      </c>
      <c r="R1100" s="417" t="s">
        <v>34</v>
      </c>
      <c r="S1100" s="418"/>
    </row>
    <row r="1101" spans="2:19" s="420" customFormat="1" ht="13.5" hidden="1" outlineLevel="3">
      <c r="B1101" s="412"/>
      <c r="C1101" s="413"/>
      <c r="D1101" s="404" t="s">
        <v>223</v>
      </c>
      <c r="E1101" s="462" t="s">
        <v>34</v>
      </c>
      <c r="F1101" s="480" t="s">
        <v>3558</v>
      </c>
      <c r="G1101" s="413"/>
      <c r="H1101" s="416">
        <v>-0.27</v>
      </c>
      <c r="I1101" s="417" t="s">
        <v>34</v>
      </c>
      <c r="J1101" s="413"/>
      <c r="K1101" s="419"/>
      <c r="L1101" s="417" t="s">
        <v>34</v>
      </c>
      <c r="M1101" s="418"/>
      <c r="N1101" s="419"/>
      <c r="O1101" s="417" t="s">
        <v>34</v>
      </c>
      <c r="P1101" s="418"/>
      <c r="Q1101" s="419">
        <f t="shared" si="16"/>
        <v>-0.27</v>
      </c>
      <c r="R1101" s="417" t="s">
        <v>34</v>
      </c>
      <c r="S1101" s="418"/>
    </row>
    <row r="1102" spans="2:19" s="429" customFormat="1" ht="13.5" hidden="1" outlineLevel="3">
      <c r="B1102" s="421"/>
      <c r="C1102" s="422"/>
      <c r="D1102" s="404" t="s">
        <v>223</v>
      </c>
      <c r="E1102" s="464" t="s">
        <v>34</v>
      </c>
      <c r="F1102" s="566" t="s">
        <v>227</v>
      </c>
      <c r="G1102" s="422"/>
      <c r="H1102" s="425">
        <v>29.157</v>
      </c>
      <c r="I1102" s="426" t="s">
        <v>34</v>
      </c>
      <c r="J1102" s="422"/>
      <c r="K1102" s="428"/>
      <c r="L1102" s="426" t="s">
        <v>34</v>
      </c>
      <c r="M1102" s="427"/>
      <c r="N1102" s="428"/>
      <c r="O1102" s="426" t="s">
        <v>34</v>
      </c>
      <c r="P1102" s="427"/>
      <c r="Q1102" s="428">
        <f t="shared" si="16"/>
        <v>29.157</v>
      </c>
      <c r="R1102" s="426" t="s">
        <v>34</v>
      </c>
      <c r="S1102" s="427"/>
    </row>
    <row r="1103" spans="2:19" s="320" customFormat="1" ht="22.5" customHeight="1" outlineLevel="2" collapsed="1">
      <c r="B1103" s="321"/>
      <c r="C1103" s="394" t="s">
        <v>1472</v>
      </c>
      <c r="D1103" s="394" t="s">
        <v>218</v>
      </c>
      <c r="E1103" s="461" t="s">
        <v>1562</v>
      </c>
      <c r="F1103" s="479" t="s">
        <v>1563</v>
      </c>
      <c r="G1103" s="397" t="s">
        <v>265</v>
      </c>
      <c r="H1103" s="398">
        <v>41.54</v>
      </c>
      <c r="I1103" s="399">
        <v>975.2</v>
      </c>
      <c r="J1103" s="613">
        <f>ROUND(I1103*H1103,2)</f>
        <v>40509.81</v>
      </c>
      <c r="K1103" s="401"/>
      <c r="L1103" s="399">
        <v>975.2</v>
      </c>
      <c r="M1103" s="400">
        <f>ROUND(L1103*K1103,2)</f>
        <v>0</v>
      </c>
      <c r="N1103" s="401"/>
      <c r="O1103" s="399">
        <v>975.2</v>
      </c>
      <c r="P1103" s="400">
        <f>ROUND(O1103*N1103,2)</f>
        <v>0</v>
      </c>
      <c r="Q1103" s="401">
        <f t="shared" si="16"/>
        <v>41.54</v>
      </c>
      <c r="R1103" s="399">
        <v>975.2</v>
      </c>
      <c r="S1103" s="400">
        <f>ROUND(R1103*Q1103,2)</f>
        <v>40509.81</v>
      </c>
    </row>
    <row r="1104" spans="2:19" s="411" customFormat="1" ht="13.5" hidden="1" outlineLevel="3">
      <c r="B1104" s="402"/>
      <c r="C1104" s="403"/>
      <c r="D1104" s="404" t="s">
        <v>223</v>
      </c>
      <c r="E1104" s="407" t="s">
        <v>34</v>
      </c>
      <c r="F1104" s="481" t="s">
        <v>1275</v>
      </c>
      <c r="G1104" s="403"/>
      <c r="H1104" s="407" t="s">
        <v>34</v>
      </c>
      <c r="I1104" s="408" t="s">
        <v>34</v>
      </c>
      <c r="J1104" s="403"/>
      <c r="K1104" s="410"/>
      <c r="L1104" s="408" t="s">
        <v>34</v>
      </c>
      <c r="M1104" s="409"/>
      <c r="N1104" s="410"/>
      <c r="O1104" s="408" t="s">
        <v>34</v>
      </c>
      <c r="P1104" s="409"/>
      <c r="Q1104" s="410" t="e">
        <f t="shared" si="16"/>
        <v>#VALUE!</v>
      </c>
      <c r="R1104" s="408" t="s">
        <v>34</v>
      </c>
      <c r="S1104" s="409"/>
    </row>
    <row r="1105" spans="2:19" s="420" customFormat="1" ht="13.5" hidden="1" outlineLevel="3">
      <c r="B1105" s="412"/>
      <c r="C1105" s="413"/>
      <c r="D1105" s="404" t="s">
        <v>223</v>
      </c>
      <c r="E1105" s="462" t="s">
        <v>34</v>
      </c>
      <c r="F1105" s="480" t="s">
        <v>3559</v>
      </c>
      <c r="G1105" s="413"/>
      <c r="H1105" s="416">
        <v>22.1</v>
      </c>
      <c r="I1105" s="417" t="s">
        <v>34</v>
      </c>
      <c r="J1105" s="413"/>
      <c r="K1105" s="419"/>
      <c r="L1105" s="417" t="s">
        <v>34</v>
      </c>
      <c r="M1105" s="418"/>
      <c r="N1105" s="419"/>
      <c r="O1105" s="417" t="s">
        <v>34</v>
      </c>
      <c r="P1105" s="418"/>
      <c r="Q1105" s="419">
        <f t="shared" si="16"/>
        <v>22.1</v>
      </c>
      <c r="R1105" s="417" t="s">
        <v>34</v>
      </c>
      <c r="S1105" s="418"/>
    </row>
    <row r="1106" spans="2:19" s="420" customFormat="1" ht="13.5" hidden="1" outlineLevel="3">
      <c r="B1106" s="412"/>
      <c r="C1106" s="413"/>
      <c r="D1106" s="404" t="s">
        <v>223</v>
      </c>
      <c r="E1106" s="462" t="s">
        <v>34</v>
      </c>
      <c r="F1106" s="480" t="s">
        <v>3560</v>
      </c>
      <c r="G1106" s="413"/>
      <c r="H1106" s="416">
        <v>19.44</v>
      </c>
      <c r="I1106" s="417" t="s">
        <v>34</v>
      </c>
      <c r="J1106" s="413"/>
      <c r="K1106" s="419"/>
      <c r="L1106" s="417" t="s">
        <v>34</v>
      </c>
      <c r="M1106" s="418"/>
      <c r="N1106" s="419"/>
      <c r="O1106" s="417" t="s">
        <v>34</v>
      </c>
      <c r="P1106" s="418"/>
      <c r="Q1106" s="419">
        <f t="shared" si="16"/>
        <v>19.44</v>
      </c>
      <c r="R1106" s="417" t="s">
        <v>34</v>
      </c>
      <c r="S1106" s="418"/>
    </row>
    <row r="1107" spans="2:19" s="429" customFormat="1" ht="13.5" hidden="1" outlineLevel="3">
      <c r="B1107" s="421"/>
      <c r="C1107" s="422"/>
      <c r="D1107" s="404" t="s">
        <v>223</v>
      </c>
      <c r="E1107" s="464" t="s">
        <v>34</v>
      </c>
      <c r="F1107" s="566" t="s">
        <v>227</v>
      </c>
      <c r="G1107" s="422"/>
      <c r="H1107" s="425">
        <v>41.54</v>
      </c>
      <c r="I1107" s="426" t="s">
        <v>34</v>
      </c>
      <c r="J1107" s="422"/>
      <c r="K1107" s="428"/>
      <c r="L1107" s="426" t="s">
        <v>34</v>
      </c>
      <c r="M1107" s="427"/>
      <c r="N1107" s="428"/>
      <c r="O1107" s="426" t="s">
        <v>34</v>
      </c>
      <c r="P1107" s="427"/>
      <c r="Q1107" s="428">
        <f t="shared" si="16"/>
        <v>41.54</v>
      </c>
      <c r="R1107" s="426" t="s">
        <v>34</v>
      </c>
      <c r="S1107" s="427"/>
    </row>
    <row r="1108" spans="2:19" s="390" customFormat="1" ht="29.85" customHeight="1" outlineLevel="1" collapsed="1">
      <c r="B1108" s="384"/>
      <c r="C1108" s="385"/>
      <c r="D1108" s="386" t="s">
        <v>71</v>
      </c>
      <c r="E1108" s="391" t="s">
        <v>243</v>
      </c>
      <c r="F1108" s="391" t="s">
        <v>1649</v>
      </c>
      <c r="G1108" s="385"/>
      <c r="H1108" s="385"/>
      <c r="I1108" s="388" t="s">
        <v>34</v>
      </c>
      <c r="J1108" s="560">
        <f>SUM(J1109:J1165)</f>
        <v>303150.89999999997</v>
      </c>
      <c r="K1108" s="384"/>
      <c r="L1108" s="388" t="s">
        <v>34</v>
      </c>
      <c r="M1108" s="393">
        <f>SUM(M1109:M1165)</f>
        <v>0</v>
      </c>
      <c r="N1108" s="384"/>
      <c r="O1108" s="388" t="s">
        <v>34</v>
      </c>
      <c r="P1108" s="393">
        <f>SUM(P1109:P1165)</f>
        <v>0</v>
      </c>
      <c r="Q1108" s="384"/>
      <c r="R1108" s="388" t="s">
        <v>34</v>
      </c>
      <c r="S1108" s="393">
        <f>SUM(S1109:S1165)</f>
        <v>303150.89999999997</v>
      </c>
    </row>
    <row r="1109" spans="2:19" s="320" customFormat="1" ht="22.5" customHeight="1" hidden="1" outlineLevel="2" collapsed="1">
      <c r="B1109" s="321"/>
      <c r="C1109" s="394" t="s">
        <v>1475</v>
      </c>
      <c r="D1109" s="394" t="s">
        <v>218</v>
      </c>
      <c r="E1109" s="461" t="s">
        <v>3561</v>
      </c>
      <c r="F1109" s="479" t="s">
        <v>3562</v>
      </c>
      <c r="G1109" s="397" t="s">
        <v>265</v>
      </c>
      <c r="H1109" s="398">
        <v>6.225</v>
      </c>
      <c r="I1109" s="399">
        <v>153.3</v>
      </c>
      <c r="J1109" s="613">
        <f>ROUND(I1109*H1109,2)</f>
        <v>954.29</v>
      </c>
      <c r="K1109" s="401"/>
      <c r="L1109" s="399">
        <v>153.3</v>
      </c>
      <c r="M1109" s="400">
        <f>ROUND(L1109*K1109,2)</f>
        <v>0</v>
      </c>
      <c r="N1109" s="401"/>
      <c r="O1109" s="399">
        <v>153.3</v>
      </c>
      <c r="P1109" s="400">
        <f>ROUND(O1109*N1109,2)</f>
        <v>0</v>
      </c>
      <c r="Q1109" s="401">
        <f t="shared" si="16"/>
        <v>6.225</v>
      </c>
      <c r="R1109" s="399">
        <v>153.3</v>
      </c>
      <c r="S1109" s="400">
        <f>ROUND(R1109*Q1109,2)</f>
        <v>954.29</v>
      </c>
    </row>
    <row r="1110" spans="2:19" s="411" customFormat="1" ht="13.5" hidden="1" outlineLevel="3">
      <c r="B1110" s="402"/>
      <c r="C1110" s="403"/>
      <c r="D1110" s="404" t="s">
        <v>223</v>
      </c>
      <c r="E1110" s="407" t="s">
        <v>34</v>
      </c>
      <c r="F1110" s="481" t="s">
        <v>3563</v>
      </c>
      <c r="G1110" s="403"/>
      <c r="H1110" s="407" t="s">
        <v>34</v>
      </c>
      <c r="I1110" s="408" t="s">
        <v>34</v>
      </c>
      <c r="J1110" s="403"/>
      <c r="K1110" s="410"/>
      <c r="L1110" s="408" t="s">
        <v>34</v>
      </c>
      <c r="M1110" s="409"/>
      <c r="N1110" s="410"/>
      <c r="O1110" s="408" t="s">
        <v>34</v>
      </c>
      <c r="P1110" s="409"/>
      <c r="Q1110" s="410" t="e">
        <f t="shared" si="16"/>
        <v>#VALUE!</v>
      </c>
      <c r="R1110" s="408" t="s">
        <v>34</v>
      </c>
      <c r="S1110" s="409"/>
    </row>
    <row r="1111" spans="2:19" s="420" customFormat="1" ht="13.5" hidden="1" outlineLevel="3">
      <c r="B1111" s="412"/>
      <c r="C1111" s="413"/>
      <c r="D1111" s="404" t="s">
        <v>223</v>
      </c>
      <c r="E1111" s="462" t="s">
        <v>34</v>
      </c>
      <c r="F1111" s="480" t="s">
        <v>3564</v>
      </c>
      <c r="G1111" s="413"/>
      <c r="H1111" s="416">
        <v>6.225</v>
      </c>
      <c r="I1111" s="417" t="s">
        <v>34</v>
      </c>
      <c r="J1111" s="413"/>
      <c r="K1111" s="419"/>
      <c r="L1111" s="417" t="s">
        <v>34</v>
      </c>
      <c r="M1111" s="418"/>
      <c r="N1111" s="419"/>
      <c r="O1111" s="417" t="s">
        <v>34</v>
      </c>
      <c r="P1111" s="418"/>
      <c r="Q1111" s="419">
        <f t="shared" si="16"/>
        <v>6.225</v>
      </c>
      <c r="R1111" s="417" t="s">
        <v>34</v>
      </c>
      <c r="S1111" s="418"/>
    </row>
    <row r="1112" spans="2:19" s="429" customFormat="1" ht="13.5" hidden="1" outlineLevel="3">
      <c r="B1112" s="421"/>
      <c r="C1112" s="422"/>
      <c r="D1112" s="404" t="s">
        <v>223</v>
      </c>
      <c r="E1112" s="464" t="s">
        <v>3031</v>
      </c>
      <c r="F1112" s="566" t="s">
        <v>227</v>
      </c>
      <c r="G1112" s="422"/>
      <c r="H1112" s="425">
        <v>6.225</v>
      </c>
      <c r="I1112" s="426" t="s">
        <v>34</v>
      </c>
      <c r="J1112" s="422"/>
      <c r="K1112" s="428"/>
      <c r="L1112" s="426" t="s">
        <v>34</v>
      </c>
      <c r="M1112" s="427"/>
      <c r="N1112" s="428"/>
      <c r="O1112" s="426" t="s">
        <v>34</v>
      </c>
      <c r="P1112" s="427"/>
      <c r="Q1112" s="428">
        <f t="shared" si="16"/>
        <v>6.225</v>
      </c>
      <c r="R1112" s="426" t="s">
        <v>34</v>
      </c>
      <c r="S1112" s="427"/>
    </row>
    <row r="1113" spans="2:19" s="320" customFormat="1" ht="22.5" customHeight="1" hidden="1" outlineLevel="2" collapsed="1">
      <c r="B1113" s="321"/>
      <c r="C1113" s="394" t="s">
        <v>1477</v>
      </c>
      <c r="D1113" s="394" t="s">
        <v>218</v>
      </c>
      <c r="E1113" s="461" t="s">
        <v>1651</v>
      </c>
      <c r="F1113" s="479" t="s">
        <v>1652</v>
      </c>
      <c r="G1113" s="397" t="s">
        <v>265</v>
      </c>
      <c r="H1113" s="398">
        <v>303.6</v>
      </c>
      <c r="I1113" s="399">
        <v>278.6</v>
      </c>
      <c r="J1113" s="613">
        <f>ROUND(I1113*H1113,2)</f>
        <v>84582.96</v>
      </c>
      <c r="K1113" s="401"/>
      <c r="L1113" s="399">
        <v>278.6</v>
      </c>
      <c r="M1113" s="400">
        <f>ROUND(L1113*K1113,2)</f>
        <v>0</v>
      </c>
      <c r="N1113" s="401"/>
      <c r="O1113" s="399">
        <v>278.6</v>
      </c>
      <c r="P1113" s="400">
        <f>ROUND(O1113*N1113,2)</f>
        <v>0</v>
      </c>
      <c r="Q1113" s="401">
        <f t="shared" si="16"/>
        <v>303.6</v>
      </c>
      <c r="R1113" s="399">
        <v>278.6</v>
      </c>
      <c r="S1113" s="400">
        <f>ROUND(R1113*Q1113,2)</f>
        <v>84582.96</v>
      </c>
    </row>
    <row r="1114" spans="2:19" s="420" customFormat="1" ht="13.5" hidden="1" outlineLevel="3">
      <c r="B1114" s="412"/>
      <c r="C1114" s="413"/>
      <c r="D1114" s="404" t="s">
        <v>223</v>
      </c>
      <c r="E1114" s="462" t="s">
        <v>34</v>
      </c>
      <c r="F1114" s="480" t="s">
        <v>3096</v>
      </c>
      <c r="G1114" s="413"/>
      <c r="H1114" s="416">
        <v>303.6</v>
      </c>
      <c r="I1114" s="417" t="s">
        <v>34</v>
      </c>
      <c r="J1114" s="413"/>
      <c r="K1114" s="419"/>
      <c r="L1114" s="417" t="s">
        <v>34</v>
      </c>
      <c r="M1114" s="418"/>
      <c r="N1114" s="419"/>
      <c r="O1114" s="417" t="s">
        <v>34</v>
      </c>
      <c r="P1114" s="418"/>
      <c r="Q1114" s="419">
        <f t="shared" si="16"/>
        <v>303.6</v>
      </c>
      <c r="R1114" s="417" t="s">
        <v>34</v>
      </c>
      <c r="S1114" s="418"/>
    </row>
    <row r="1115" spans="2:19" s="429" customFormat="1" ht="13.5" hidden="1" outlineLevel="3">
      <c r="B1115" s="421"/>
      <c r="C1115" s="422"/>
      <c r="D1115" s="404" t="s">
        <v>223</v>
      </c>
      <c r="E1115" s="464" t="s">
        <v>3040</v>
      </c>
      <c r="F1115" s="566" t="s">
        <v>227</v>
      </c>
      <c r="G1115" s="422"/>
      <c r="H1115" s="425">
        <v>303.6</v>
      </c>
      <c r="I1115" s="426" t="s">
        <v>34</v>
      </c>
      <c r="J1115" s="422"/>
      <c r="K1115" s="428"/>
      <c r="L1115" s="426" t="s">
        <v>34</v>
      </c>
      <c r="M1115" s="427"/>
      <c r="N1115" s="428"/>
      <c r="O1115" s="426" t="s">
        <v>34</v>
      </c>
      <c r="P1115" s="427"/>
      <c r="Q1115" s="428">
        <f t="shared" si="16"/>
        <v>303.6</v>
      </c>
      <c r="R1115" s="426" t="s">
        <v>34</v>
      </c>
      <c r="S1115" s="427"/>
    </row>
    <row r="1116" spans="2:19" s="320" customFormat="1" ht="22.5" customHeight="1" hidden="1" outlineLevel="2" collapsed="1">
      <c r="B1116" s="321"/>
      <c r="C1116" s="394" t="s">
        <v>1478</v>
      </c>
      <c r="D1116" s="394" t="s">
        <v>218</v>
      </c>
      <c r="E1116" s="461" t="s">
        <v>816</v>
      </c>
      <c r="F1116" s="479" t="s">
        <v>817</v>
      </c>
      <c r="G1116" s="397" t="s">
        <v>221</v>
      </c>
      <c r="H1116" s="398">
        <v>91.703</v>
      </c>
      <c r="I1116" s="399">
        <v>36.1</v>
      </c>
      <c r="J1116" s="613">
        <f>ROUND(I1116*H1116,2)</f>
        <v>3310.48</v>
      </c>
      <c r="K1116" s="401"/>
      <c r="L1116" s="399">
        <v>36.1</v>
      </c>
      <c r="M1116" s="400">
        <f>ROUND(L1116*K1116,2)</f>
        <v>0</v>
      </c>
      <c r="N1116" s="401"/>
      <c r="O1116" s="399">
        <v>36.1</v>
      </c>
      <c r="P1116" s="400">
        <f>ROUND(O1116*N1116,2)</f>
        <v>0</v>
      </c>
      <c r="Q1116" s="401">
        <f t="shared" si="16"/>
        <v>91.703</v>
      </c>
      <c r="R1116" s="399">
        <v>36.1</v>
      </c>
      <c r="S1116" s="400">
        <f>ROUND(R1116*Q1116,2)</f>
        <v>3310.48</v>
      </c>
    </row>
    <row r="1117" spans="2:19" s="411" customFormat="1" ht="13.5" hidden="1" outlineLevel="3">
      <c r="B1117" s="402"/>
      <c r="C1117" s="403"/>
      <c r="D1117" s="404" t="s">
        <v>223</v>
      </c>
      <c r="E1117" s="407" t="s">
        <v>34</v>
      </c>
      <c r="F1117" s="481" t="s">
        <v>1679</v>
      </c>
      <c r="G1117" s="403"/>
      <c r="H1117" s="407" t="s">
        <v>34</v>
      </c>
      <c r="I1117" s="408" t="s">
        <v>34</v>
      </c>
      <c r="J1117" s="403"/>
      <c r="K1117" s="410"/>
      <c r="L1117" s="408" t="s">
        <v>34</v>
      </c>
      <c r="M1117" s="409"/>
      <c r="N1117" s="410"/>
      <c r="O1117" s="408" t="s">
        <v>34</v>
      </c>
      <c r="P1117" s="409"/>
      <c r="Q1117" s="410" t="e">
        <f t="shared" si="16"/>
        <v>#VALUE!</v>
      </c>
      <c r="R1117" s="408" t="s">
        <v>34</v>
      </c>
      <c r="S1117" s="409"/>
    </row>
    <row r="1118" spans="2:19" s="420" customFormat="1" ht="13.5" hidden="1" outlineLevel="3">
      <c r="B1118" s="412"/>
      <c r="C1118" s="413"/>
      <c r="D1118" s="404" t="s">
        <v>223</v>
      </c>
      <c r="E1118" s="462" t="s">
        <v>34</v>
      </c>
      <c r="F1118" s="480" t="s">
        <v>3565</v>
      </c>
      <c r="G1118" s="413"/>
      <c r="H1118" s="416">
        <v>91.08</v>
      </c>
      <c r="I1118" s="417" t="s">
        <v>34</v>
      </c>
      <c r="J1118" s="413"/>
      <c r="K1118" s="419"/>
      <c r="L1118" s="417" t="s">
        <v>34</v>
      </c>
      <c r="M1118" s="418"/>
      <c r="N1118" s="419"/>
      <c r="O1118" s="417" t="s">
        <v>34</v>
      </c>
      <c r="P1118" s="418"/>
      <c r="Q1118" s="419">
        <f t="shared" si="16"/>
        <v>91.08</v>
      </c>
      <c r="R1118" s="417" t="s">
        <v>34</v>
      </c>
      <c r="S1118" s="418"/>
    </row>
    <row r="1119" spans="2:19" s="420" customFormat="1" ht="13.5" hidden="1" outlineLevel="3">
      <c r="B1119" s="412"/>
      <c r="C1119" s="413"/>
      <c r="D1119" s="404" t="s">
        <v>223</v>
      </c>
      <c r="E1119" s="462" t="s">
        <v>34</v>
      </c>
      <c r="F1119" s="480" t="s">
        <v>3566</v>
      </c>
      <c r="G1119" s="413"/>
      <c r="H1119" s="416">
        <v>0.623</v>
      </c>
      <c r="I1119" s="417" t="s">
        <v>34</v>
      </c>
      <c r="J1119" s="413"/>
      <c r="K1119" s="419"/>
      <c r="L1119" s="417" t="s">
        <v>34</v>
      </c>
      <c r="M1119" s="418"/>
      <c r="N1119" s="419"/>
      <c r="O1119" s="417" t="s">
        <v>34</v>
      </c>
      <c r="P1119" s="418"/>
      <c r="Q1119" s="419">
        <f t="shared" si="16"/>
        <v>0.623</v>
      </c>
      <c r="R1119" s="417" t="s">
        <v>34</v>
      </c>
      <c r="S1119" s="418"/>
    </row>
    <row r="1120" spans="2:19" s="429" customFormat="1" ht="13.5" hidden="1" outlineLevel="3">
      <c r="B1120" s="421"/>
      <c r="C1120" s="422"/>
      <c r="D1120" s="404" t="s">
        <v>223</v>
      </c>
      <c r="E1120" s="464" t="s">
        <v>34</v>
      </c>
      <c r="F1120" s="566" t="s">
        <v>227</v>
      </c>
      <c r="G1120" s="422"/>
      <c r="H1120" s="425">
        <v>91.703</v>
      </c>
      <c r="I1120" s="426" t="s">
        <v>34</v>
      </c>
      <c r="J1120" s="422"/>
      <c r="K1120" s="428"/>
      <c r="L1120" s="426" t="s">
        <v>34</v>
      </c>
      <c r="M1120" s="427"/>
      <c r="N1120" s="428"/>
      <c r="O1120" s="426" t="s">
        <v>34</v>
      </c>
      <c r="P1120" s="427"/>
      <c r="Q1120" s="428">
        <f t="shared" si="16"/>
        <v>91.703</v>
      </c>
      <c r="R1120" s="426" t="s">
        <v>34</v>
      </c>
      <c r="S1120" s="427"/>
    </row>
    <row r="1121" spans="2:19" s="320" customFormat="1" ht="22.5" customHeight="1" hidden="1" outlineLevel="2">
      <c r="B1121" s="321"/>
      <c r="C1121" s="394" t="s">
        <v>1482</v>
      </c>
      <c r="D1121" s="394" t="s">
        <v>218</v>
      </c>
      <c r="E1121" s="461" t="s">
        <v>808</v>
      </c>
      <c r="F1121" s="479" t="s">
        <v>809</v>
      </c>
      <c r="G1121" s="397" t="s">
        <v>221</v>
      </c>
      <c r="H1121" s="398">
        <v>91.703</v>
      </c>
      <c r="I1121" s="399">
        <v>10.3</v>
      </c>
      <c r="J1121" s="613">
        <f>ROUND(I1121*H1121,2)</f>
        <v>944.54</v>
      </c>
      <c r="K1121" s="401"/>
      <c r="L1121" s="399">
        <v>10.3</v>
      </c>
      <c r="M1121" s="400">
        <f>ROUND(L1121*K1121,2)</f>
        <v>0</v>
      </c>
      <c r="N1121" s="401"/>
      <c r="O1121" s="399">
        <v>10.3</v>
      </c>
      <c r="P1121" s="400">
        <f>ROUND(O1121*N1121,2)</f>
        <v>0</v>
      </c>
      <c r="Q1121" s="401">
        <f t="shared" si="16"/>
        <v>91.703</v>
      </c>
      <c r="R1121" s="399">
        <v>10.3</v>
      </c>
      <c r="S1121" s="400">
        <f>ROUND(R1121*Q1121,2)</f>
        <v>944.54</v>
      </c>
    </row>
    <row r="1122" spans="2:19" s="320" customFormat="1" ht="22.5" customHeight="1" hidden="1" outlineLevel="2" collapsed="1">
      <c r="B1122" s="321"/>
      <c r="C1122" s="394" t="s">
        <v>1486</v>
      </c>
      <c r="D1122" s="394" t="s">
        <v>218</v>
      </c>
      <c r="E1122" s="461" t="s">
        <v>3567</v>
      </c>
      <c r="F1122" s="479" t="s">
        <v>3568</v>
      </c>
      <c r="G1122" s="397" t="s">
        <v>265</v>
      </c>
      <c r="H1122" s="398">
        <v>6.225</v>
      </c>
      <c r="I1122" s="399">
        <v>529.4</v>
      </c>
      <c r="J1122" s="613">
        <f>ROUND(I1122*H1122,2)</f>
        <v>3295.52</v>
      </c>
      <c r="K1122" s="401"/>
      <c r="L1122" s="399">
        <v>529.4</v>
      </c>
      <c r="M1122" s="400">
        <f>ROUND(L1122*K1122,2)</f>
        <v>0</v>
      </c>
      <c r="N1122" s="401"/>
      <c r="O1122" s="399">
        <v>529.4</v>
      </c>
      <c r="P1122" s="400">
        <f>ROUND(O1122*N1122,2)</f>
        <v>0</v>
      </c>
      <c r="Q1122" s="401">
        <f t="shared" si="16"/>
        <v>6.225</v>
      </c>
      <c r="R1122" s="399">
        <v>529.4</v>
      </c>
      <c r="S1122" s="400">
        <f>ROUND(R1122*Q1122,2)</f>
        <v>3295.52</v>
      </c>
    </row>
    <row r="1123" spans="2:19" s="420" customFormat="1" ht="13.5" hidden="1" outlineLevel="3">
      <c r="B1123" s="412"/>
      <c r="C1123" s="413"/>
      <c r="D1123" s="404" t="s">
        <v>223</v>
      </c>
      <c r="E1123" s="462" t="s">
        <v>34</v>
      </c>
      <c r="F1123" s="480" t="s">
        <v>3031</v>
      </c>
      <c r="G1123" s="413"/>
      <c r="H1123" s="416">
        <v>6.225</v>
      </c>
      <c r="I1123" s="417" t="s">
        <v>34</v>
      </c>
      <c r="J1123" s="413"/>
      <c r="K1123" s="419"/>
      <c r="L1123" s="417" t="s">
        <v>34</v>
      </c>
      <c r="M1123" s="418"/>
      <c r="N1123" s="419"/>
      <c r="O1123" s="417" t="s">
        <v>34</v>
      </c>
      <c r="P1123" s="418"/>
      <c r="Q1123" s="419">
        <f t="shared" si="16"/>
        <v>6.225</v>
      </c>
      <c r="R1123" s="417" t="s">
        <v>34</v>
      </c>
      <c r="S1123" s="418"/>
    </row>
    <row r="1124" spans="2:19" s="320" customFormat="1" ht="22.5" customHeight="1" hidden="1" outlineLevel="2" collapsed="1">
      <c r="B1124" s="321"/>
      <c r="C1124" s="394" t="s">
        <v>1491</v>
      </c>
      <c r="D1124" s="394" t="s">
        <v>218</v>
      </c>
      <c r="E1124" s="461" t="s">
        <v>3569</v>
      </c>
      <c r="F1124" s="479" t="s">
        <v>3570</v>
      </c>
      <c r="G1124" s="397" t="s">
        <v>265</v>
      </c>
      <c r="H1124" s="398">
        <v>6.225</v>
      </c>
      <c r="I1124" s="399">
        <v>975.2</v>
      </c>
      <c r="J1124" s="613">
        <f>ROUND(I1124*H1124,2)</f>
        <v>6070.62</v>
      </c>
      <c r="K1124" s="401"/>
      <c r="L1124" s="399">
        <v>975.2</v>
      </c>
      <c r="M1124" s="400">
        <f>ROUND(L1124*K1124,2)</f>
        <v>0</v>
      </c>
      <c r="N1124" s="401"/>
      <c r="O1124" s="399">
        <v>975.2</v>
      </c>
      <c r="P1124" s="400">
        <f>ROUND(O1124*N1124,2)</f>
        <v>0</v>
      </c>
      <c r="Q1124" s="401">
        <f t="shared" si="16"/>
        <v>6.225</v>
      </c>
      <c r="R1124" s="399">
        <v>975.2</v>
      </c>
      <c r="S1124" s="400">
        <f>ROUND(R1124*Q1124,2)</f>
        <v>6070.62</v>
      </c>
    </row>
    <row r="1125" spans="2:19" s="420" customFormat="1" ht="13.5" hidden="1" outlineLevel="3">
      <c r="B1125" s="412"/>
      <c r="C1125" s="413"/>
      <c r="D1125" s="404" t="s">
        <v>223</v>
      </c>
      <c r="E1125" s="462" t="s">
        <v>34</v>
      </c>
      <c r="F1125" s="480" t="s">
        <v>3031</v>
      </c>
      <c r="G1125" s="413"/>
      <c r="H1125" s="416">
        <v>6.225</v>
      </c>
      <c r="I1125" s="417" t="s">
        <v>34</v>
      </c>
      <c r="J1125" s="413"/>
      <c r="K1125" s="419"/>
      <c r="L1125" s="417" t="s">
        <v>34</v>
      </c>
      <c r="M1125" s="418"/>
      <c r="N1125" s="419"/>
      <c r="O1125" s="417" t="s">
        <v>34</v>
      </c>
      <c r="P1125" s="418"/>
      <c r="Q1125" s="419">
        <f t="shared" si="16"/>
        <v>6.225</v>
      </c>
      <c r="R1125" s="417" t="s">
        <v>34</v>
      </c>
      <c r="S1125" s="418"/>
    </row>
    <row r="1126" spans="2:19" s="320" customFormat="1" ht="22.5" customHeight="1" hidden="1" outlineLevel="2" collapsed="1">
      <c r="B1126" s="321"/>
      <c r="C1126" s="394" t="s">
        <v>1495</v>
      </c>
      <c r="D1126" s="394" t="s">
        <v>218</v>
      </c>
      <c r="E1126" s="461" t="s">
        <v>1658</v>
      </c>
      <c r="F1126" s="479" t="s">
        <v>1659</v>
      </c>
      <c r="G1126" s="397" t="s">
        <v>265</v>
      </c>
      <c r="H1126" s="398">
        <v>180</v>
      </c>
      <c r="I1126" s="399">
        <v>348.3</v>
      </c>
      <c r="J1126" s="613">
        <f>ROUND(I1126*H1126,2)</f>
        <v>62694</v>
      </c>
      <c r="K1126" s="401"/>
      <c r="L1126" s="399">
        <v>348.3</v>
      </c>
      <c r="M1126" s="400">
        <f>ROUND(L1126*K1126,2)</f>
        <v>0</v>
      </c>
      <c r="N1126" s="401"/>
      <c r="O1126" s="399">
        <v>348.3</v>
      </c>
      <c r="P1126" s="400">
        <f>ROUND(O1126*N1126,2)</f>
        <v>0</v>
      </c>
      <c r="Q1126" s="401">
        <f t="shared" si="16"/>
        <v>180</v>
      </c>
      <c r="R1126" s="399">
        <v>348.3</v>
      </c>
      <c r="S1126" s="400">
        <f>ROUND(R1126*Q1126,2)</f>
        <v>62694</v>
      </c>
    </row>
    <row r="1127" spans="2:19" s="420" customFormat="1" ht="13.5" hidden="1" outlineLevel="3">
      <c r="B1127" s="412"/>
      <c r="C1127" s="413"/>
      <c r="D1127" s="404" t="s">
        <v>223</v>
      </c>
      <c r="E1127" s="462" t="s">
        <v>34</v>
      </c>
      <c r="F1127" s="480" t="s">
        <v>3571</v>
      </c>
      <c r="G1127" s="413"/>
      <c r="H1127" s="416">
        <v>180</v>
      </c>
      <c r="I1127" s="417" t="s">
        <v>34</v>
      </c>
      <c r="J1127" s="413"/>
      <c r="K1127" s="419"/>
      <c r="L1127" s="417" t="s">
        <v>34</v>
      </c>
      <c r="M1127" s="418"/>
      <c r="N1127" s="419"/>
      <c r="O1127" s="417" t="s">
        <v>34</v>
      </c>
      <c r="P1127" s="418"/>
      <c r="Q1127" s="419">
        <f t="shared" si="16"/>
        <v>180</v>
      </c>
      <c r="R1127" s="417" t="s">
        <v>34</v>
      </c>
      <c r="S1127" s="418"/>
    </row>
    <row r="1128" spans="2:19" s="429" customFormat="1" ht="13.5" hidden="1" outlineLevel="3">
      <c r="B1128" s="421"/>
      <c r="C1128" s="422"/>
      <c r="D1128" s="404" t="s">
        <v>223</v>
      </c>
      <c r="E1128" s="464" t="s">
        <v>3035</v>
      </c>
      <c r="F1128" s="566" t="s">
        <v>227</v>
      </c>
      <c r="G1128" s="422"/>
      <c r="H1128" s="425">
        <v>180</v>
      </c>
      <c r="I1128" s="426" t="s">
        <v>34</v>
      </c>
      <c r="J1128" s="422"/>
      <c r="K1128" s="428"/>
      <c r="L1128" s="426" t="s">
        <v>34</v>
      </c>
      <c r="M1128" s="427"/>
      <c r="N1128" s="428"/>
      <c r="O1128" s="426" t="s">
        <v>34</v>
      </c>
      <c r="P1128" s="427"/>
      <c r="Q1128" s="428">
        <f t="shared" si="16"/>
        <v>180</v>
      </c>
      <c r="R1128" s="426" t="s">
        <v>34</v>
      </c>
      <c r="S1128" s="427"/>
    </row>
    <row r="1129" spans="2:19" s="320" customFormat="1" ht="22.5" customHeight="1" hidden="1" outlineLevel="2" collapsed="1">
      <c r="B1129" s="321"/>
      <c r="C1129" s="453" t="s">
        <v>1501</v>
      </c>
      <c r="D1129" s="453" t="s">
        <v>316</v>
      </c>
      <c r="E1129" s="472" t="s">
        <v>1662</v>
      </c>
      <c r="F1129" s="570" t="s">
        <v>3572</v>
      </c>
      <c r="G1129" s="456" t="s">
        <v>1005</v>
      </c>
      <c r="H1129" s="457">
        <v>40.4</v>
      </c>
      <c r="I1129" s="458">
        <v>1476.8</v>
      </c>
      <c r="J1129" s="615">
        <f>ROUND(I1129*H1129,2)</f>
        <v>59662.72</v>
      </c>
      <c r="K1129" s="460"/>
      <c r="L1129" s="458">
        <v>1476.8</v>
      </c>
      <c r="M1129" s="459">
        <f>ROUND(L1129*K1129,2)</f>
        <v>0</v>
      </c>
      <c r="N1129" s="460"/>
      <c r="O1129" s="458">
        <v>1476.8</v>
      </c>
      <c r="P1129" s="459">
        <f>ROUND(O1129*N1129,2)</f>
        <v>0</v>
      </c>
      <c r="Q1129" s="460">
        <f t="shared" si="16"/>
        <v>40.4</v>
      </c>
      <c r="R1129" s="458">
        <v>1476.8</v>
      </c>
      <c r="S1129" s="459">
        <f>ROUND(R1129*Q1129,2)</f>
        <v>59662.72</v>
      </c>
    </row>
    <row r="1130" spans="2:19" s="420" customFormat="1" ht="13.5" hidden="1" outlineLevel="3">
      <c r="B1130" s="412"/>
      <c r="C1130" s="413"/>
      <c r="D1130" s="404" t="s">
        <v>223</v>
      </c>
      <c r="E1130" s="462" t="s">
        <v>34</v>
      </c>
      <c r="F1130" s="480" t="s">
        <v>3573</v>
      </c>
      <c r="G1130" s="413"/>
      <c r="H1130" s="416">
        <v>40.4</v>
      </c>
      <c r="I1130" s="417" t="s">
        <v>34</v>
      </c>
      <c r="J1130" s="413"/>
      <c r="K1130" s="419"/>
      <c r="L1130" s="417" t="s">
        <v>34</v>
      </c>
      <c r="M1130" s="418"/>
      <c r="N1130" s="419"/>
      <c r="O1130" s="417" t="s">
        <v>34</v>
      </c>
      <c r="P1130" s="418"/>
      <c r="Q1130" s="419">
        <f t="shared" si="16"/>
        <v>40.4</v>
      </c>
      <c r="R1130" s="417" t="s">
        <v>34</v>
      </c>
      <c r="S1130" s="418"/>
    </row>
    <row r="1131" spans="2:19" s="320" customFormat="1" ht="22.5" customHeight="1" hidden="1" outlineLevel="2" collapsed="1">
      <c r="B1131" s="321"/>
      <c r="C1131" s="394" t="s">
        <v>1507</v>
      </c>
      <c r="D1131" s="394" t="s">
        <v>218</v>
      </c>
      <c r="E1131" s="461" t="s">
        <v>1676</v>
      </c>
      <c r="F1131" s="479" t="s">
        <v>1677</v>
      </c>
      <c r="G1131" s="397" t="s">
        <v>265</v>
      </c>
      <c r="H1131" s="398">
        <v>30.489</v>
      </c>
      <c r="I1131" s="399">
        <v>195</v>
      </c>
      <c r="J1131" s="613">
        <f>ROUND(I1131*H1131,2)</f>
        <v>5945.36</v>
      </c>
      <c r="K1131" s="401"/>
      <c r="L1131" s="399">
        <v>195</v>
      </c>
      <c r="M1131" s="400">
        <f>ROUND(L1131*K1131,2)</f>
        <v>0</v>
      </c>
      <c r="N1131" s="401"/>
      <c r="O1131" s="399">
        <v>195</v>
      </c>
      <c r="P1131" s="400">
        <f>ROUND(O1131*N1131,2)</f>
        <v>0</v>
      </c>
      <c r="Q1131" s="401">
        <f t="shared" si="16"/>
        <v>30.489</v>
      </c>
      <c r="R1131" s="399">
        <v>195</v>
      </c>
      <c r="S1131" s="400">
        <f>ROUND(R1131*Q1131,2)</f>
        <v>5945.36</v>
      </c>
    </row>
    <row r="1132" spans="2:19" s="411" customFormat="1" ht="13.5" hidden="1" outlineLevel="3">
      <c r="B1132" s="402"/>
      <c r="C1132" s="403"/>
      <c r="D1132" s="404" t="s">
        <v>223</v>
      </c>
      <c r="E1132" s="407" t="s">
        <v>34</v>
      </c>
      <c r="F1132" s="481" t="s">
        <v>3574</v>
      </c>
      <c r="G1132" s="403"/>
      <c r="H1132" s="407" t="s">
        <v>34</v>
      </c>
      <c r="I1132" s="408" t="s">
        <v>34</v>
      </c>
      <c r="J1132" s="403"/>
      <c r="K1132" s="410"/>
      <c r="L1132" s="408" t="s">
        <v>34</v>
      </c>
      <c r="M1132" s="409"/>
      <c r="N1132" s="410"/>
      <c r="O1132" s="408" t="s">
        <v>34</v>
      </c>
      <c r="P1132" s="409"/>
      <c r="Q1132" s="410" t="e">
        <f t="shared" si="16"/>
        <v>#VALUE!</v>
      </c>
      <c r="R1132" s="408" t="s">
        <v>34</v>
      </c>
      <c r="S1132" s="409"/>
    </row>
    <row r="1133" spans="2:19" s="420" customFormat="1" ht="13.5" hidden="1" outlineLevel="3">
      <c r="B1133" s="412"/>
      <c r="C1133" s="413"/>
      <c r="D1133" s="404" t="s">
        <v>223</v>
      </c>
      <c r="E1133" s="462" t="s">
        <v>34</v>
      </c>
      <c r="F1133" s="480" t="s">
        <v>98</v>
      </c>
      <c r="G1133" s="413"/>
      <c r="H1133" s="416">
        <v>30.489</v>
      </c>
      <c r="I1133" s="417" t="s">
        <v>34</v>
      </c>
      <c r="J1133" s="413"/>
      <c r="K1133" s="419"/>
      <c r="L1133" s="417" t="s">
        <v>34</v>
      </c>
      <c r="M1133" s="418"/>
      <c r="N1133" s="419"/>
      <c r="O1133" s="417" t="s">
        <v>34</v>
      </c>
      <c r="P1133" s="418"/>
      <c r="Q1133" s="419">
        <f t="shared" si="16"/>
        <v>30.489</v>
      </c>
      <c r="R1133" s="417" t="s">
        <v>34</v>
      </c>
      <c r="S1133" s="418"/>
    </row>
    <row r="1134" spans="2:19" s="429" customFormat="1" ht="13.5" hidden="1" outlineLevel="3">
      <c r="B1134" s="421"/>
      <c r="C1134" s="422"/>
      <c r="D1134" s="404" t="s">
        <v>223</v>
      </c>
      <c r="E1134" s="464" t="s">
        <v>155</v>
      </c>
      <c r="F1134" s="566" t="s">
        <v>227</v>
      </c>
      <c r="G1134" s="422"/>
      <c r="H1134" s="425">
        <v>30.489</v>
      </c>
      <c r="I1134" s="426" t="s">
        <v>34</v>
      </c>
      <c r="J1134" s="422"/>
      <c r="K1134" s="428"/>
      <c r="L1134" s="426" t="s">
        <v>34</v>
      </c>
      <c r="M1134" s="427"/>
      <c r="N1134" s="428"/>
      <c r="O1134" s="426" t="s">
        <v>34</v>
      </c>
      <c r="P1134" s="427"/>
      <c r="Q1134" s="428">
        <f t="shared" si="16"/>
        <v>30.489</v>
      </c>
      <c r="R1134" s="426" t="s">
        <v>34</v>
      </c>
      <c r="S1134" s="427"/>
    </row>
    <row r="1135" spans="2:19" s="320" customFormat="1" ht="22.5" customHeight="1" hidden="1" outlineLevel="2" collapsed="1">
      <c r="B1135" s="321"/>
      <c r="C1135" s="394" t="s">
        <v>1512</v>
      </c>
      <c r="D1135" s="394" t="s">
        <v>218</v>
      </c>
      <c r="E1135" s="461" t="s">
        <v>816</v>
      </c>
      <c r="F1135" s="479" t="s">
        <v>817</v>
      </c>
      <c r="G1135" s="397" t="s">
        <v>221</v>
      </c>
      <c r="H1135" s="398">
        <v>6.098</v>
      </c>
      <c r="I1135" s="399">
        <v>36.1</v>
      </c>
      <c r="J1135" s="613">
        <f>ROUND(I1135*H1135,2)</f>
        <v>220.14</v>
      </c>
      <c r="K1135" s="401"/>
      <c r="L1135" s="399">
        <v>36.1</v>
      </c>
      <c r="M1135" s="400">
        <f>ROUND(L1135*K1135,2)</f>
        <v>0</v>
      </c>
      <c r="N1135" s="401"/>
      <c r="O1135" s="399">
        <v>36.1</v>
      </c>
      <c r="P1135" s="400">
        <f>ROUND(O1135*N1135,2)</f>
        <v>0</v>
      </c>
      <c r="Q1135" s="401">
        <f t="shared" si="16"/>
        <v>6.098</v>
      </c>
      <c r="R1135" s="399">
        <v>36.1</v>
      </c>
      <c r="S1135" s="400">
        <f>ROUND(R1135*Q1135,2)</f>
        <v>220.14</v>
      </c>
    </row>
    <row r="1136" spans="2:19" s="420" customFormat="1" ht="13.5" hidden="1" outlineLevel="3">
      <c r="B1136" s="412"/>
      <c r="C1136" s="413"/>
      <c r="D1136" s="404" t="s">
        <v>223</v>
      </c>
      <c r="E1136" s="462" t="s">
        <v>34</v>
      </c>
      <c r="F1136" s="480" t="s">
        <v>3575</v>
      </c>
      <c r="G1136" s="413"/>
      <c r="H1136" s="416">
        <v>6.098</v>
      </c>
      <c r="I1136" s="417" t="s">
        <v>34</v>
      </c>
      <c r="J1136" s="413"/>
      <c r="K1136" s="419"/>
      <c r="L1136" s="417" t="s">
        <v>34</v>
      </c>
      <c r="M1136" s="418"/>
      <c r="N1136" s="419"/>
      <c r="O1136" s="417" t="s">
        <v>34</v>
      </c>
      <c r="P1136" s="418"/>
      <c r="Q1136" s="419">
        <f t="shared" si="16"/>
        <v>6.098</v>
      </c>
      <c r="R1136" s="417" t="s">
        <v>34</v>
      </c>
      <c r="S1136" s="418"/>
    </row>
    <row r="1137" spans="2:19" s="320" customFormat="1" ht="22.5" customHeight="1" hidden="1" outlineLevel="2">
      <c r="B1137" s="321"/>
      <c r="C1137" s="394" t="s">
        <v>1516</v>
      </c>
      <c r="D1137" s="394" t="s">
        <v>218</v>
      </c>
      <c r="E1137" s="461" t="s">
        <v>808</v>
      </c>
      <c r="F1137" s="479" t="s">
        <v>809</v>
      </c>
      <c r="G1137" s="397" t="s">
        <v>221</v>
      </c>
      <c r="H1137" s="398">
        <v>6.098</v>
      </c>
      <c r="I1137" s="399">
        <v>10.3</v>
      </c>
      <c r="J1137" s="613">
        <f>ROUND(I1137*H1137,2)</f>
        <v>62.81</v>
      </c>
      <c r="K1137" s="401"/>
      <c r="L1137" s="399">
        <v>10.3</v>
      </c>
      <c r="M1137" s="400">
        <f>ROUND(L1137*K1137,2)</f>
        <v>0</v>
      </c>
      <c r="N1137" s="401"/>
      <c r="O1137" s="399">
        <v>10.3</v>
      </c>
      <c r="P1137" s="400">
        <f>ROUND(O1137*N1137,2)</f>
        <v>0</v>
      </c>
      <c r="Q1137" s="401">
        <f t="shared" si="16"/>
        <v>6.098</v>
      </c>
      <c r="R1137" s="399">
        <v>10.3</v>
      </c>
      <c r="S1137" s="400">
        <f>ROUND(R1137*Q1137,2)</f>
        <v>62.81</v>
      </c>
    </row>
    <row r="1138" spans="2:19" s="320" customFormat="1" ht="22.5" customHeight="1" hidden="1" outlineLevel="2" collapsed="1">
      <c r="B1138" s="321"/>
      <c r="C1138" s="394" t="s">
        <v>1519</v>
      </c>
      <c r="D1138" s="394" t="s">
        <v>218</v>
      </c>
      <c r="E1138" s="461" t="s">
        <v>3576</v>
      </c>
      <c r="F1138" s="479" t="s">
        <v>3577</v>
      </c>
      <c r="G1138" s="397" t="s">
        <v>265</v>
      </c>
      <c r="H1138" s="398">
        <v>30.489</v>
      </c>
      <c r="I1138" s="399">
        <v>292.6</v>
      </c>
      <c r="J1138" s="613">
        <f>ROUND(I1138*H1138,2)</f>
        <v>8921.08</v>
      </c>
      <c r="K1138" s="401"/>
      <c r="L1138" s="399">
        <v>292.6</v>
      </c>
      <c r="M1138" s="400">
        <f>ROUND(L1138*K1138,2)</f>
        <v>0</v>
      </c>
      <c r="N1138" s="401"/>
      <c r="O1138" s="399">
        <v>292.6</v>
      </c>
      <c r="P1138" s="400">
        <f>ROUND(O1138*N1138,2)</f>
        <v>0</v>
      </c>
      <c r="Q1138" s="401">
        <f t="shared" si="16"/>
        <v>30.489</v>
      </c>
      <c r="R1138" s="399">
        <v>292.6</v>
      </c>
      <c r="S1138" s="400">
        <f>ROUND(R1138*Q1138,2)</f>
        <v>8921.08</v>
      </c>
    </row>
    <row r="1139" spans="2:19" s="411" customFormat="1" ht="13.5" hidden="1" outlineLevel="3">
      <c r="B1139" s="402"/>
      <c r="C1139" s="403"/>
      <c r="D1139" s="404" t="s">
        <v>223</v>
      </c>
      <c r="E1139" s="407" t="s">
        <v>34</v>
      </c>
      <c r="F1139" s="481" t="s">
        <v>3574</v>
      </c>
      <c r="G1139" s="403"/>
      <c r="H1139" s="407" t="s">
        <v>34</v>
      </c>
      <c r="I1139" s="408" t="s">
        <v>34</v>
      </c>
      <c r="J1139" s="403"/>
      <c r="K1139" s="410"/>
      <c r="L1139" s="408" t="s">
        <v>34</v>
      </c>
      <c r="M1139" s="409"/>
      <c r="N1139" s="410"/>
      <c r="O1139" s="408" t="s">
        <v>34</v>
      </c>
      <c r="P1139" s="409"/>
      <c r="Q1139" s="410" t="e">
        <f t="shared" si="16"/>
        <v>#VALUE!</v>
      </c>
      <c r="R1139" s="408" t="s">
        <v>34</v>
      </c>
      <c r="S1139" s="409"/>
    </row>
    <row r="1140" spans="2:19" s="420" customFormat="1" ht="13.5" hidden="1" outlineLevel="3">
      <c r="B1140" s="412"/>
      <c r="C1140" s="413"/>
      <c r="D1140" s="404" t="s">
        <v>223</v>
      </c>
      <c r="E1140" s="462" t="s">
        <v>34</v>
      </c>
      <c r="F1140" s="480" t="s">
        <v>98</v>
      </c>
      <c r="G1140" s="413"/>
      <c r="H1140" s="416">
        <v>30.489</v>
      </c>
      <c r="I1140" s="417" t="s">
        <v>34</v>
      </c>
      <c r="J1140" s="413"/>
      <c r="K1140" s="419"/>
      <c r="L1140" s="417" t="s">
        <v>34</v>
      </c>
      <c r="M1140" s="418"/>
      <c r="N1140" s="419"/>
      <c r="O1140" s="417" t="s">
        <v>34</v>
      </c>
      <c r="P1140" s="418"/>
      <c r="Q1140" s="419">
        <f t="shared" si="16"/>
        <v>30.489</v>
      </c>
      <c r="R1140" s="417" t="s">
        <v>34</v>
      </c>
      <c r="S1140" s="418"/>
    </row>
    <row r="1141" spans="2:19" s="320" customFormat="1" ht="22.5" customHeight="1" hidden="1" outlineLevel="2" collapsed="1">
      <c r="B1141" s="321"/>
      <c r="C1141" s="394" t="s">
        <v>1523</v>
      </c>
      <c r="D1141" s="394" t="s">
        <v>218</v>
      </c>
      <c r="E1141" s="461" t="s">
        <v>1699</v>
      </c>
      <c r="F1141" s="479" t="s">
        <v>1700</v>
      </c>
      <c r="G1141" s="397" t="s">
        <v>265</v>
      </c>
      <c r="H1141" s="398">
        <v>30.489</v>
      </c>
      <c r="I1141" s="399">
        <v>22.3</v>
      </c>
      <c r="J1141" s="613">
        <f>ROUND(I1141*H1141,2)</f>
        <v>679.9</v>
      </c>
      <c r="K1141" s="401"/>
      <c r="L1141" s="399">
        <v>22.3</v>
      </c>
      <c r="M1141" s="400">
        <f>ROUND(L1141*K1141,2)</f>
        <v>0</v>
      </c>
      <c r="N1141" s="401"/>
      <c r="O1141" s="399">
        <v>22.3</v>
      </c>
      <c r="P1141" s="400">
        <f>ROUND(O1141*N1141,2)</f>
        <v>0</v>
      </c>
      <c r="Q1141" s="401">
        <f t="shared" si="16"/>
        <v>30.489</v>
      </c>
      <c r="R1141" s="399">
        <v>22.3</v>
      </c>
      <c r="S1141" s="400">
        <f>ROUND(R1141*Q1141,2)</f>
        <v>679.9</v>
      </c>
    </row>
    <row r="1142" spans="2:19" s="411" customFormat="1" ht="13.5" hidden="1" outlineLevel="3">
      <c r="B1142" s="402"/>
      <c r="C1142" s="403"/>
      <c r="D1142" s="404" t="s">
        <v>223</v>
      </c>
      <c r="E1142" s="407" t="s">
        <v>34</v>
      </c>
      <c r="F1142" s="481" t="s">
        <v>3574</v>
      </c>
      <c r="G1142" s="403"/>
      <c r="H1142" s="407" t="s">
        <v>34</v>
      </c>
      <c r="I1142" s="408" t="s">
        <v>34</v>
      </c>
      <c r="J1142" s="403"/>
      <c r="K1142" s="410"/>
      <c r="L1142" s="408" t="s">
        <v>34</v>
      </c>
      <c r="M1142" s="409"/>
      <c r="N1142" s="410"/>
      <c r="O1142" s="408" t="s">
        <v>34</v>
      </c>
      <c r="P1142" s="409"/>
      <c r="Q1142" s="410" t="e">
        <f t="shared" si="16"/>
        <v>#VALUE!</v>
      </c>
      <c r="R1142" s="408" t="s">
        <v>34</v>
      </c>
      <c r="S1142" s="409"/>
    </row>
    <row r="1143" spans="2:19" s="420" customFormat="1" ht="13.5" hidden="1" outlineLevel="3">
      <c r="B1143" s="412"/>
      <c r="C1143" s="413"/>
      <c r="D1143" s="404" t="s">
        <v>223</v>
      </c>
      <c r="E1143" s="462" t="s">
        <v>34</v>
      </c>
      <c r="F1143" s="480" t="s">
        <v>98</v>
      </c>
      <c r="G1143" s="413"/>
      <c r="H1143" s="416">
        <v>30.489</v>
      </c>
      <c r="I1143" s="417" t="s">
        <v>34</v>
      </c>
      <c r="J1143" s="413"/>
      <c r="K1143" s="419"/>
      <c r="L1143" s="417" t="s">
        <v>34</v>
      </c>
      <c r="M1143" s="418"/>
      <c r="N1143" s="419"/>
      <c r="O1143" s="417" t="s">
        <v>34</v>
      </c>
      <c r="P1143" s="418"/>
      <c r="Q1143" s="419">
        <f t="shared" si="16"/>
        <v>30.489</v>
      </c>
      <c r="R1143" s="417" t="s">
        <v>34</v>
      </c>
      <c r="S1143" s="418"/>
    </row>
    <row r="1144" spans="2:19" s="320" customFormat="1" ht="22.5" customHeight="1" hidden="1" outlineLevel="2" collapsed="1">
      <c r="B1144" s="321"/>
      <c r="C1144" s="394" t="s">
        <v>1527</v>
      </c>
      <c r="D1144" s="394" t="s">
        <v>218</v>
      </c>
      <c r="E1144" s="461" t="s">
        <v>3578</v>
      </c>
      <c r="F1144" s="479" t="s">
        <v>3579</v>
      </c>
      <c r="G1144" s="397" t="s">
        <v>265</v>
      </c>
      <c r="H1144" s="398">
        <v>30.489</v>
      </c>
      <c r="I1144" s="399">
        <v>306.5</v>
      </c>
      <c r="J1144" s="613">
        <f>ROUND(I1144*H1144,2)</f>
        <v>9344.88</v>
      </c>
      <c r="K1144" s="401"/>
      <c r="L1144" s="399">
        <v>306.5</v>
      </c>
      <c r="M1144" s="400">
        <f>ROUND(L1144*K1144,2)</f>
        <v>0</v>
      </c>
      <c r="N1144" s="401"/>
      <c r="O1144" s="399">
        <v>306.5</v>
      </c>
      <c r="P1144" s="400">
        <f>ROUND(O1144*N1144,2)</f>
        <v>0</v>
      </c>
      <c r="Q1144" s="401">
        <f aca="true" t="shared" si="17" ref="Q1144:Q1207">H1144+K1144+N1144</f>
        <v>30.489</v>
      </c>
      <c r="R1144" s="399">
        <v>306.5</v>
      </c>
      <c r="S1144" s="400">
        <f>ROUND(R1144*Q1144,2)</f>
        <v>9344.88</v>
      </c>
    </row>
    <row r="1145" spans="2:19" s="411" customFormat="1" ht="13.5" hidden="1" outlineLevel="3">
      <c r="B1145" s="402"/>
      <c r="C1145" s="403"/>
      <c r="D1145" s="404" t="s">
        <v>223</v>
      </c>
      <c r="E1145" s="407" t="s">
        <v>34</v>
      </c>
      <c r="F1145" s="481" t="s">
        <v>3574</v>
      </c>
      <c r="G1145" s="403"/>
      <c r="H1145" s="407" t="s">
        <v>34</v>
      </c>
      <c r="I1145" s="408" t="s">
        <v>34</v>
      </c>
      <c r="J1145" s="403"/>
      <c r="K1145" s="410"/>
      <c r="L1145" s="408" t="s">
        <v>34</v>
      </c>
      <c r="M1145" s="409"/>
      <c r="N1145" s="410"/>
      <c r="O1145" s="408" t="s">
        <v>34</v>
      </c>
      <c r="P1145" s="409"/>
      <c r="Q1145" s="410" t="e">
        <f t="shared" si="17"/>
        <v>#VALUE!</v>
      </c>
      <c r="R1145" s="408" t="s">
        <v>34</v>
      </c>
      <c r="S1145" s="409"/>
    </row>
    <row r="1146" spans="2:19" s="420" customFormat="1" ht="13.5" hidden="1" outlineLevel="3">
      <c r="B1146" s="412"/>
      <c r="C1146" s="413"/>
      <c r="D1146" s="404" t="s">
        <v>223</v>
      </c>
      <c r="E1146" s="462" t="s">
        <v>34</v>
      </c>
      <c r="F1146" s="480" t="s">
        <v>98</v>
      </c>
      <c r="G1146" s="413"/>
      <c r="H1146" s="416">
        <v>30.489</v>
      </c>
      <c r="I1146" s="417" t="s">
        <v>34</v>
      </c>
      <c r="J1146" s="413"/>
      <c r="K1146" s="419"/>
      <c r="L1146" s="417" t="s">
        <v>34</v>
      </c>
      <c r="M1146" s="418"/>
      <c r="N1146" s="419"/>
      <c r="O1146" s="417" t="s">
        <v>34</v>
      </c>
      <c r="P1146" s="418"/>
      <c r="Q1146" s="419">
        <f t="shared" si="17"/>
        <v>30.489</v>
      </c>
      <c r="R1146" s="417" t="s">
        <v>34</v>
      </c>
      <c r="S1146" s="418"/>
    </row>
    <row r="1147" spans="2:19" s="320" customFormat="1" ht="31.5" customHeight="1" hidden="1" outlineLevel="2" collapsed="1">
      <c r="B1147" s="321"/>
      <c r="C1147" s="394" t="s">
        <v>1530</v>
      </c>
      <c r="D1147" s="394" t="s">
        <v>218</v>
      </c>
      <c r="E1147" s="461" t="s">
        <v>1712</v>
      </c>
      <c r="F1147" s="479" t="s">
        <v>1713</v>
      </c>
      <c r="G1147" s="397" t="s">
        <v>265</v>
      </c>
      <c r="H1147" s="398">
        <v>113</v>
      </c>
      <c r="I1147" s="399">
        <v>7</v>
      </c>
      <c r="J1147" s="613">
        <f>ROUND(I1147*H1147,2)</f>
        <v>791</v>
      </c>
      <c r="K1147" s="401"/>
      <c r="L1147" s="399">
        <v>7</v>
      </c>
      <c r="M1147" s="400">
        <f>ROUND(L1147*K1147,2)</f>
        <v>0</v>
      </c>
      <c r="N1147" s="401"/>
      <c r="O1147" s="399">
        <v>7</v>
      </c>
      <c r="P1147" s="400">
        <f>ROUND(O1147*N1147,2)</f>
        <v>0</v>
      </c>
      <c r="Q1147" s="401">
        <f t="shared" si="17"/>
        <v>113</v>
      </c>
      <c r="R1147" s="399">
        <v>7</v>
      </c>
      <c r="S1147" s="400">
        <f>ROUND(R1147*Q1147,2)</f>
        <v>791</v>
      </c>
    </row>
    <row r="1148" spans="2:19" s="420" customFormat="1" ht="13.5" hidden="1" outlineLevel="3">
      <c r="B1148" s="412"/>
      <c r="C1148" s="413"/>
      <c r="D1148" s="404" t="s">
        <v>223</v>
      </c>
      <c r="E1148" s="462" t="s">
        <v>34</v>
      </c>
      <c r="F1148" s="480" t="s">
        <v>1714</v>
      </c>
      <c r="G1148" s="413"/>
      <c r="H1148" s="416">
        <v>113</v>
      </c>
      <c r="I1148" s="417" t="s">
        <v>34</v>
      </c>
      <c r="J1148" s="413"/>
      <c r="K1148" s="419"/>
      <c r="L1148" s="417" t="s">
        <v>34</v>
      </c>
      <c r="M1148" s="418"/>
      <c r="N1148" s="419"/>
      <c r="O1148" s="417" t="s">
        <v>34</v>
      </c>
      <c r="P1148" s="418"/>
      <c r="Q1148" s="419">
        <f t="shared" si="17"/>
        <v>113</v>
      </c>
      <c r="R1148" s="417" t="s">
        <v>34</v>
      </c>
      <c r="S1148" s="418"/>
    </row>
    <row r="1149" spans="2:19" s="320" customFormat="1" ht="22.5" customHeight="1" hidden="1" outlineLevel="2" collapsed="1">
      <c r="B1149" s="321"/>
      <c r="C1149" s="394" t="s">
        <v>1534</v>
      </c>
      <c r="D1149" s="394" t="s">
        <v>218</v>
      </c>
      <c r="E1149" s="461" t="s">
        <v>1695</v>
      </c>
      <c r="F1149" s="479" t="s">
        <v>1696</v>
      </c>
      <c r="G1149" s="397" t="s">
        <v>265</v>
      </c>
      <c r="H1149" s="398">
        <v>113</v>
      </c>
      <c r="I1149" s="399">
        <v>16.7</v>
      </c>
      <c r="J1149" s="613">
        <f>ROUND(I1149*H1149,2)</f>
        <v>1887.1</v>
      </c>
      <c r="K1149" s="401"/>
      <c r="L1149" s="399">
        <v>16.7</v>
      </c>
      <c r="M1149" s="400">
        <f>ROUND(L1149*K1149,2)</f>
        <v>0</v>
      </c>
      <c r="N1149" s="401"/>
      <c r="O1149" s="399">
        <v>16.7</v>
      </c>
      <c r="P1149" s="400">
        <f>ROUND(O1149*N1149,2)</f>
        <v>0</v>
      </c>
      <c r="Q1149" s="401">
        <f t="shared" si="17"/>
        <v>113</v>
      </c>
      <c r="R1149" s="399">
        <v>16.7</v>
      </c>
      <c r="S1149" s="400">
        <f>ROUND(R1149*Q1149,2)</f>
        <v>1887.1</v>
      </c>
    </row>
    <row r="1150" spans="2:19" s="420" customFormat="1" ht="13.5" hidden="1" outlineLevel="3">
      <c r="B1150" s="412"/>
      <c r="C1150" s="413"/>
      <c r="D1150" s="404" t="s">
        <v>223</v>
      </c>
      <c r="E1150" s="462" t="s">
        <v>34</v>
      </c>
      <c r="F1150" s="480" t="s">
        <v>1714</v>
      </c>
      <c r="G1150" s="413"/>
      <c r="H1150" s="416">
        <v>113</v>
      </c>
      <c r="I1150" s="417" t="s">
        <v>34</v>
      </c>
      <c r="J1150" s="413"/>
      <c r="K1150" s="419"/>
      <c r="L1150" s="417" t="s">
        <v>34</v>
      </c>
      <c r="M1150" s="418"/>
      <c r="N1150" s="419"/>
      <c r="O1150" s="417" t="s">
        <v>34</v>
      </c>
      <c r="P1150" s="418"/>
      <c r="Q1150" s="419">
        <f t="shared" si="17"/>
        <v>113</v>
      </c>
      <c r="R1150" s="417" t="s">
        <v>34</v>
      </c>
      <c r="S1150" s="418"/>
    </row>
    <row r="1151" spans="2:19" s="320" customFormat="1" ht="31.5" customHeight="1" hidden="1" outlineLevel="2" collapsed="1">
      <c r="B1151" s="321"/>
      <c r="C1151" s="394" t="s">
        <v>1538</v>
      </c>
      <c r="D1151" s="394" t="s">
        <v>218</v>
      </c>
      <c r="E1151" s="461" t="s">
        <v>1717</v>
      </c>
      <c r="F1151" s="479" t="s">
        <v>1718</v>
      </c>
      <c r="G1151" s="397" t="s">
        <v>265</v>
      </c>
      <c r="H1151" s="398">
        <v>113</v>
      </c>
      <c r="I1151" s="399">
        <v>222.9</v>
      </c>
      <c r="J1151" s="613">
        <f>ROUND(I1151*H1151,2)</f>
        <v>25187.7</v>
      </c>
      <c r="K1151" s="401"/>
      <c r="L1151" s="399">
        <v>222.9</v>
      </c>
      <c r="M1151" s="400">
        <f>ROUND(L1151*K1151,2)</f>
        <v>0</v>
      </c>
      <c r="N1151" s="401"/>
      <c r="O1151" s="399">
        <v>222.9</v>
      </c>
      <c r="P1151" s="400">
        <f>ROUND(O1151*N1151,2)</f>
        <v>0</v>
      </c>
      <c r="Q1151" s="401">
        <f t="shared" si="17"/>
        <v>113</v>
      </c>
      <c r="R1151" s="399">
        <v>222.9</v>
      </c>
      <c r="S1151" s="400">
        <f>ROUND(R1151*Q1151,2)</f>
        <v>25187.7</v>
      </c>
    </row>
    <row r="1152" spans="2:19" s="420" customFormat="1" ht="13.5" hidden="1" outlineLevel="3">
      <c r="B1152" s="412"/>
      <c r="C1152" s="413"/>
      <c r="D1152" s="404" t="s">
        <v>223</v>
      </c>
      <c r="E1152" s="462" t="s">
        <v>34</v>
      </c>
      <c r="F1152" s="480" t="s">
        <v>1719</v>
      </c>
      <c r="G1152" s="413"/>
      <c r="H1152" s="416">
        <v>113</v>
      </c>
      <c r="I1152" s="417" t="s">
        <v>34</v>
      </c>
      <c r="J1152" s="413"/>
      <c r="K1152" s="419"/>
      <c r="L1152" s="417" t="s">
        <v>34</v>
      </c>
      <c r="M1152" s="418"/>
      <c r="N1152" s="419"/>
      <c r="O1152" s="417" t="s">
        <v>34</v>
      </c>
      <c r="P1152" s="418"/>
      <c r="Q1152" s="419">
        <f t="shared" si="17"/>
        <v>113</v>
      </c>
      <c r="R1152" s="417" t="s">
        <v>34</v>
      </c>
      <c r="S1152" s="418"/>
    </row>
    <row r="1153" spans="2:19" s="445" customFormat="1" ht="13.5" hidden="1" outlineLevel="3">
      <c r="B1153" s="444"/>
      <c r="C1153" s="446"/>
      <c r="D1153" s="404" t="s">
        <v>223</v>
      </c>
      <c r="E1153" s="463" t="s">
        <v>97</v>
      </c>
      <c r="F1153" s="564" t="s">
        <v>238</v>
      </c>
      <c r="G1153" s="446"/>
      <c r="H1153" s="449">
        <v>113</v>
      </c>
      <c r="I1153" s="450" t="s">
        <v>34</v>
      </c>
      <c r="J1153" s="446"/>
      <c r="K1153" s="452"/>
      <c r="L1153" s="450" t="s">
        <v>34</v>
      </c>
      <c r="M1153" s="451"/>
      <c r="N1153" s="452"/>
      <c r="O1153" s="450" t="s">
        <v>34</v>
      </c>
      <c r="P1153" s="451"/>
      <c r="Q1153" s="452">
        <f t="shared" si="17"/>
        <v>113</v>
      </c>
      <c r="R1153" s="450" t="s">
        <v>34</v>
      </c>
      <c r="S1153" s="451"/>
    </row>
    <row r="1154" spans="2:19" s="320" customFormat="1" ht="22.5" customHeight="1" hidden="1" outlineLevel="2" collapsed="1">
      <c r="B1154" s="321"/>
      <c r="C1154" s="394" t="s">
        <v>1542</v>
      </c>
      <c r="D1154" s="394" t="s">
        <v>218</v>
      </c>
      <c r="E1154" s="461" t="s">
        <v>3580</v>
      </c>
      <c r="F1154" s="479" t="s">
        <v>3581</v>
      </c>
      <c r="G1154" s="397" t="s">
        <v>366</v>
      </c>
      <c r="H1154" s="398">
        <v>6.8</v>
      </c>
      <c r="I1154" s="399">
        <v>111.5</v>
      </c>
      <c r="J1154" s="613">
        <f>ROUND(I1154*H1154,2)</f>
        <v>758.2</v>
      </c>
      <c r="K1154" s="401"/>
      <c r="L1154" s="399">
        <v>111.5</v>
      </c>
      <c r="M1154" s="400">
        <f>ROUND(L1154*K1154,2)</f>
        <v>0</v>
      </c>
      <c r="N1154" s="401"/>
      <c r="O1154" s="399">
        <v>111.5</v>
      </c>
      <c r="P1154" s="400">
        <f>ROUND(O1154*N1154,2)</f>
        <v>0</v>
      </c>
      <c r="Q1154" s="401">
        <f t="shared" si="17"/>
        <v>6.8</v>
      </c>
      <c r="R1154" s="399">
        <v>111.5</v>
      </c>
      <c r="S1154" s="400">
        <f>ROUND(R1154*Q1154,2)</f>
        <v>758.2</v>
      </c>
    </row>
    <row r="1155" spans="2:19" s="411" customFormat="1" ht="13.5" hidden="1" outlineLevel="3">
      <c r="B1155" s="402"/>
      <c r="C1155" s="403"/>
      <c r="D1155" s="404" t="s">
        <v>223</v>
      </c>
      <c r="E1155" s="407" t="s">
        <v>34</v>
      </c>
      <c r="F1155" s="481" t="s">
        <v>1723</v>
      </c>
      <c r="G1155" s="403"/>
      <c r="H1155" s="407" t="s">
        <v>34</v>
      </c>
      <c r="I1155" s="408" t="s">
        <v>34</v>
      </c>
      <c r="J1155" s="403"/>
      <c r="K1155" s="410"/>
      <c r="L1155" s="408" t="s">
        <v>34</v>
      </c>
      <c r="M1155" s="409"/>
      <c r="N1155" s="410"/>
      <c r="O1155" s="408" t="s">
        <v>34</v>
      </c>
      <c r="P1155" s="409"/>
      <c r="Q1155" s="410" t="e">
        <f t="shared" si="17"/>
        <v>#VALUE!</v>
      </c>
      <c r="R1155" s="408" t="s">
        <v>34</v>
      </c>
      <c r="S1155" s="409"/>
    </row>
    <row r="1156" spans="2:19" s="420" customFormat="1" ht="13.5" hidden="1" outlineLevel="3">
      <c r="B1156" s="412"/>
      <c r="C1156" s="413"/>
      <c r="D1156" s="404" t="s">
        <v>223</v>
      </c>
      <c r="E1156" s="462" t="s">
        <v>34</v>
      </c>
      <c r="F1156" s="480" t="s">
        <v>157</v>
      </c>
      <c r="G1156" s="413"/>
      <c r="H1156" s="416">
        <v>6.8</v>
      </c>
      <c r="I1156" s="417" t="s">
        <v>34</v>
      </c>
      <c r="J1156" s="413"/>
      <c r="K1156" s="419"/>
      <c r="L1156" s="417" t="s">
        <v>34</v>
      </c>
      <c r="M1156" s="418"/>
      <c r="N1156" s="419"/>
      <c r="O1156" s="417" t="s">
        <v>34</v>
      </c>
      <c r="P1156" s="418"/>
      <c r="Q1156" s="419">
        <f t="shared" si="17"/>
        <v>6.8</v>
      </c>
      <c r="R1156" s="417" t="s">
        <v>34</v>
      </c>
      <c r="S1156" s="418"/>
    </row>
    <row r="1157" spans="2:19" s="320" customFormat="1" ht="22.5" customHeight="1" hidden="1" outlineLevel="2" collapsed="1">
      <c r="B1157" s="321"/>
      <c r="C1157" s="394" t="s">
        <v>1561</v>
      </c>
      <c r="D1157" s="394" t="s">
        <v>218</v>
      </c>
      <c r="E1157" s="461" t="s">
        <v>1672</v>
      </c>
      <c r="F1157" s="479" t="s">
        <v>1673</v>
      </c>
      <c r="G1157" s="397" t="s">
        <v>265</v>
      </c>
      <c r="H1157" s="398">
        <v>60</v>
      </c>
      <c r="I1157" s="399">
        <v>153.3</v>
      </c>
      <c r="J1157" s="613">
        <f>ROUND(I1157*H1157,2)</f>
        <v>9198</v>
      </c>
      <c r="K1157" s="401"/>
      <c r="L1157" s="399">
        <v>153.3</v>
      </c>
      <c r="M1157" s="400">
        <f>ROUND(L1157*K1157,2)</f>
        <v>0</v>
      </c>
      <c r="N1157" s="401"/>
      <c r="O1157" s="399">
        <v>153.3</v>
      </c>
      <c r="P1157" s="400">
        <f>ROUND(O1157*N1157,2)</f>
        <v>0</v>
      </c>
      <c r="Q1157" s="401">
        <f t="shared" si="17"/>
        <v>60</v>
      </c>
      <c r="R1157" s="399">
        <v>153.3</v>
      </c>
      <c r="S1157" s="400">
        <f>ROUND(R1157*Q1157,2)</f>
        <v>9198</v>
      </c>
    </row>
    <row r="1158" spans="2:19" s="420" customFormat="1" ht="13.5" hidden="1" outlineLevel="3">
      <c r="B1158" s="412"/>
      <c r="C1158" s="413"/>
      <c r="D1158" s="404" t="s">
        <v>223</v>
      </c>
      <c r="E1158" s="462" t="s">
        <v>34</v>
      </c>
      <c r="F1158" s="480" t="s">
        <v>3582</v>
      </c>
      <c r="G1158" s="413"/>
      <c r="H1158" s="416">
        <v>60</v>
      </c>
      <c r="I1158" s="417" t="s">
        <v>34</v>
      </c>
      <c r="J1158" s="413"/>
      <c r="K1158" s="419"/>
      <c r="L1158" s="417" t="s">
        <v>34</v>
      </c>
      <c r="M1158" s="418"/>
      <c r="N1158" s="419"/>
      <c r="O1158" s="417" t="s">
        <v>34</v>
      </c>
      <c r="P1158" s="418"/>
      <c r="Q1158" s="419">
        <f t="shared" si="17"/>
        <v>60</v>
      </c>
      <c r="R1158" s="417" t="s">
        <v>34</v>
      </c>
      <c r="S1158" s="418"/>
    </row>
    <row r="1159" spans="2:19" s="320" customFormat="1" ht="22.5" customHeight="1" hidden="1" outlineLevel="2" collapsed="1">
      <c r="B1159" s="321"/>
      <c r="C1159" s="394" t="s">
        <v>1569</v>
      </c>
      <c r="D1159" s="394" t="s">
        <v>218</v>
      </c>
      <c r="E1159" s="461" t="s">
        <v>3583</v>
      </c>
      <c r="F1159" s="479" t="s">
        <v>3584</v>
      </c>
      <c r="G1159" s="397" t="s">
        <v>265</v>
      </c>
      <c r="H1159" s="398">
        <v>60</v>
      </c>
      <c r="I1159" s="399">
        <v>278.6</v>
      </c>
      <c r="J1159" s="613">
        <f>ROUND(I1159*H1159,2)</f>
        <v>16716</v>
      </c>
      <c r="K1159" s="401"/>
      <c r="L1159" s="399">
        <v>278.6</v>
      </c>
      <c r="M1159" s="400">
        <f>ROUND(L1159*K1159,2)</f>
        <v>0</v>
      </c>
      <c r="N1159" s="401"/>
      <c r="O1159" s="399">
        <v>278.6</v>
      </c>
      <c r="P1159" s="400">
        <f>ROUND(O1159*N1159,2)</f>
        <v>0</v>
      </c>
      <c r="Q1159" s="401">
        <f t="shared" si="17"/>
        <v>60</v>
      </c>
      <c r="R1159" s="399">
        <v>278.6</v>
      </c>
      <c r="S1159" s="400">
        <f>ROUND(R1159*Q1159,2)</f>
        <v>16716</v>
      </c>
    </row>
    <row r="1160" spans="2:19" s="420" customFormat="1" ht="13.5" hidden="1" outlineLevel="3">
      <c r="B1160" s="412"/>
      <c r="C1160" s="413"/>
      <c r="D1160" s="404" t="s">
        <v>223</v>
      </c>
      <c r="E1160" s="462" t="s">
        <v>34</v>
      </c>
      <c r="F1160" s="480" t="s">
        <v>3582</v>
      </c>
      <c r="G1160" s="413"/>
      <c r="H1160" s="416">
        <v>60</v>
      </c>
      <c r="I1160" s="417" t="s">
        <v>34</v>
      </c>
      <c r="J1160" s="413"/>
      <c r="K1160" s="419"/>
      <c r="L1160" s="417" t="s">
        <v>34</v>
      </c>
      <c r="M1160" s="418"/>
      <c r="N1160" s="419"/>
      <c r="O1160" s="417" t="s">
        <v>34</v>
      </c>
      <c r="P1160" s="418"/>
      <c r="Q1160" s="419">
        <f t="shared" si="17"/>
        <v>60</v>
      </c>
      <c r="R1160" s="417" t="s">
        <v>34</v>
      </c>
      <c r="S1160" s="418"/>
    </row>
    <row r="1161" spans="2:19" s="320" customFormat="1" ht="22.5" customHeight="1" hidden="1" outlineLevel="2" collapsed="1">
      <c r="B1161" s="321"/>
      <c r="C1161" s="394" t="s">
        <v>1574</v>
      </c>
      <c r="D1161" s="394" t="s">
        <v>218</v>
      </c>
      <c r="E1161" s="461" t="s">
        <v>816</v>
      </c>
      <c r="F1161" s="479" t="s">
        <v>817</v>
      </c>
      <c r="G1161" s="397" t="s">
        <v>221</v>
      </c>
      <c r="H1161" s="398">
        <v>24</v>
      </c>
      <c r="I1161" s="399">
        <v>20.9</v>
      </c>
      <c r="J1161" s="613">
        <f>ROUND(I1161*H1161,2)</f>
        <v>501.6</v>
      </c>
      <c r="K1161" s="401"/>
      <c r="L1161" s="399">
        <v>20.9</v>
      </c>
      <c r="M1161" s="400">
        <f>ROUND(L1161*K1161,2)</f>
        <v>0</v>
      </c>
      <c r="N1161" s="401"/>
      <c r="O1161" s="399">
        <v>20.9</v>
      </c>
      <c r="P1161" s="400">
        <f>ROUND(O1161*N1161,2)</f>
        <v>0</v>
      </c>
      <c r="Q1161" s="401">
        <f t="shared" si="17"/>
        <v>24</v>
      </c>
      <c r="R1161" s="399">
        <v>20.9</v>
      </c>
      <c r="S1161" s="400">
        <f>ROUND(R1161*Q1161,2)</f>
        <v>501.6</v>
      </c>
    </row>
    <row r="1162" spans="2:19" s="411" customFormat="1" ht="13.5" hidden="1" outlineLevel="3">
      <c r="B1162" s="402"/>
      <c r="C1162" s="403"/>
      <c r="D1162" s="404" t="s">
        <v>223</v>
      </c>
      <c r="E1162" s="407" t="s">
        <v>34</v>
      </c>
      <c r="F1162" s="481" t="s">
        <v>1679</v>
      </c>
      <c r="G1162" s="403"/>
      <c r="H1162" s="407" t="s">
        <v>34</v>
      </c>
      <c r="I1162" s="408" t="s">
        <v>34</v>
      </c>
      <c r="J1162" s="403"/>
      <c r="K1162" s="410"/>
      <c r="L1162" s="408" t="s">
        <v>34</v>
      </c>
      <c r="M1162" s="409"/>
      <c r="N1162" s="410"/>
      <c r="O1162" s="408" t="s">
        <v>34</v>
      </c>
      <c r="P1162" s="409"/>
      <c r="Q1162" s="410" t="e">
        <f t="shared" si="17"/>
        <v>#VALUE!</v>
      </c>
      <c r="R1162" s="408" t="s">
        <v>34</v>
      </c>
      <c r="S1162" s="409"/>
    </row>
    <row r="1163" spans="2:19" s="420" customFormat="1" ht="13.5" hidden="1" outlineLevel="3">
      <c r="B1163" s="412"/>
      <c r="C1163" s="413"/>
      <c r="D1163" s="404" t="s">
        <v>223</v>
      </c>
      <c r="E1163" s="462" t="s">
        <v>34</v>
      </c>
      <c r="F1163" s="480" t="s">
        <v>3585</v>
      </c>
      <c r="G1163" s="413"/>
      <c r="H1163" s="416">
        <v>24</v>
      </c>
      <c r="I1163" s="417" t="s">
        <v>34</v>
      </c>
      <c r="J1163" s="413"/>
      <c r="K1163" s="419"/>
      <c r="L1163" s="417" t="s">
        <v>34</v>
      </c>
      <c r="M1163" s="418"/>
      <c r="N1163" s="419"/>
      <c r="O1163" s="417" t="s">
        <v>34</v>
      </c>
      <c r="P1163" s="418"/>
      <c r="Q1163" s="419">
        <f t="shared" si="17"/>
        <v>24</v>
      </c>
      <c r="R1163" s="417" t="s">
        <v>34</v>
      </c>
      <c r="S1163" s="418"/>
    </row>
    <row r="1164" spans="2:19" s="320" customFormat="1" ht="22.5" customHeight="1" hidden="1" outlineLevel="2">
      <c r="B1164" s="321"/>
      <c r="C1164" s="394" t="s">
        <v>1577</v>
      </c>
      <c r="D1164" s="394" t="s">
        <v>218</v>
      </c>
      <c r="E1164" s="461" t="s">
        <v>808</v>
      </c>
      <c r="F1164" s="479" t="s">
        <v>809</v>
      </c>
      <c r="G1164" s="397" t="s">
        <v>221</v>
      </c>
      <c r="H1164" s="398">
        <v>24</v>
      </c>
      <c r="I1164" s="399">
        <v>7</v>
      </c>
      <c r="J1164" s="613">
        <f>ROUND(I1164*H1164,2)</f>
        <v>168</v>
      </c>
      <c r="K1164" s="401"/>
      <c r="L1164" s="399">
        <v>7</v>
      </c>
      <c r="M1164" s="400">
        <f>ROUND(L1164*K1164,2)</f>
        <v>0</v>
      </c>
      <c r="N1164" s="401"/>
      <c r="O1164" s="399">
        <v>7</v>
      </c>
      <c r="P1164" s="400">
        <f>ROUND(O1164*N1164,2)</f>
        <v>0</v>
      </c>
      <c r="Q1164" s="401">
        <f t="shared" si="17"/>
        <v>24</v>
      </c>
      <c r="R1164" s="399">
        <v>7</v>
      </c>
      <c r="S1164" s="400">
        <f>ROUND(R1164*Q1164,2)</f>
        <v>168</v>
      </c>
    </row>
    <row r="1165" spans="2:19" s="320" customFormat="1" ht="22.5" customHeight="1" hidden="1" outlineLevel="2" collapsed="1">
      <c r="B1165" s="321"/>
      <c r="C1165" s="394" t="s">
        <v>1583</v>
      </c>
      <c r="D1165" s="394" t="s">
        <v>218</v>
      </c>
      <c r="E1165" s="461" t="s">
        <v>3586</v>
      </c>
      <c r="F1165" s="479" t="s">
        <v>3587</v>
      </c>
      <c r="G1165" s="397" t="s">
        <v>265</v>
      </c>
      <c r="H1165" s="398">
        <v>60</v>
      </c>
      <c r="I1165" s="399">
        <v>20.9</v>
      </c>
      <c r="J1165" s="613">
        <f>ROUND(I1165*H1165,2)</f>
        <v>1254</v>
      </c>
      <c r="K1165" s="401"/>
      <c r="L1165" s="399">
        <v>20.9</v>
      </c>
      <c r="M1165" s="400">
        <f>ROUND(L1165*K1165,2)</f>
        <v>0</v>
      </c>
      <c r="N1165" s="401"/>
      <c r="O1165" s="399">
        <v>20.9</v>
      </c>
      <c r="P1165" s="400">
        <f>ROUND(O1165*N1165,2)</f>
        <v>0</v>
      </c>
      <c r="Q1165" s="401">
        <f t="shared" si="17"/>
        <v>60</v>
      </c>
      <c r="R1165" s="399">
        <v>20.9</v>
      </c>
      <c r="S1165" s="400">
        <f>ROUND(R1165*Q1165,2)</f>
        <v>1254</v>
      </c>
    </row>
    <row r="1166" spans="2:19" s="420" customFormat="1" ht="13.5" hidden="1" outlineLevel="3">
      <c r="B1166" s="412"/>
      <c r="C1166" s="413"/>
      <c r="D1166" s="404" t="s">
        <v>223</v>
      </c>
      <c r="E1166" s="462" t="s">
        <v>34</v>
      </c>
      <c r="F1166" s="480" t="s">
        <v>3582</v>
      </c>
      <c r="G1166" s="413"/>
      <c r="H1166" s="416">
        <v>60</v>
      </c>
      <c r="I1166" s="417" t="s">
        <v>34</v>
      </c>
      <c r="J1166" s="413"/>
      <c r="K1166" s="419"/>
      <c r="L1166" s="417" t="s">
        <v>34</v>
      </c>
      <c r="M1166" s="418"/>
      <c r="N1166" s="419"/>
      <c r="O1166" s="417" t="s">
        <v>34</v>
      </c>
      <c r="P1166" s="418"/>
      <c r="Q1166" s="419">
        <f t="shared" si="17"/>
        <v>60</v>
      </c>
      <c r="R1166" s="417" t="s">
        <v>34</v>
      </c>
      <c r="S1166" s="418"/>
    </row>
    <row r="1167" spans="2:19" s="390" customFormat="1" ht="29.85" customHeight="1" outlineLevel="1" collapsed="1">
      <c r="B1167" s="384"/>
      <c r="C1167" s="385"/>
      <c r="D1167" s="386" t="s">
        <v>71</v>
      </c>
      <c r="E1167" s="391" t="s">
        <v>248</v>
      </c>
      <c r="F1167" s="391" t="s">
        <v>1724</v>
      </c>
      <c r="G1167" s="385"/>
      <c r="H1167" s="385"/>
      <c r="I1167" s="388" t="s">
        <v>34</v>
      </c>
      <c r="J1167" s="560">
        <f>SUM(J1168:J1170)</f>
        <v>2508</v>
      </c>
      <c r="K1167" s="384"/>
      <c r="L1167" s="388" t="s">
        <v>34</v>
      </c>
      <c r="M1167" s="393">
        <f>SUM(M1168:M1170)</f>
        <v>0</v>
      </c>
      <c r="N1167" s="384"/>
      <c r="O1167" s="388" t="s">
        <v>34</v>
      </c>
      <c r="P1167" s="393">
        <f>SUM(P1168:P1170)</f>
        <v>0</v>
      </c>
      <c r="Q1167" s="384"/>
      <c r="R1167" s="388" t="s">
        <v>34</v>
      </c>
      <c r="S1167" s="393">
        <f>SUM(S1168:S1170)</f>
        <v>2508</v>
      </c>
    </row>
    <row r="1168" spans="2:19" s="320" customFormat="1" ht="22.5" customHeight="1" hidden="1" outlineLevel="2" collapsed="1">
      <c r="B1168" s="321"/>
      <c r="C1168" s="394" t="s">
        <v>1587</v>
      </c>
      <c r="D1168" s="394" t="s">
        <v>218</v>
      </c>
      <c r="E1168" s="461" t="s">
        <v>1734</v>
      </c>
      <c r="F1168" s="479" t="s">
        <v>1735</v>
      </c>
      <c r="G1168" s="397" t="s">
        <v>366</v>
      </c>
      <c r="H1168" s="398">
        <v>10</v>
      </c>
      <c r="I1168" s="399">
        <v>41.8</v>
      </c>
      <c r="J1168" s="613">
        <f>ROUND(I1168*H1168,2)</f>
        <v>418</v>
      </c>
      <c r="K1168" s="401"/>
      <c r="L1168" s="399">
        <v>41.8</v>
      </c>
      <c r="M1168" s="400">
        <f>ROUND(L1168*K1168,2)</f>
        <v>0</v>
      </c>
      <c r="N1168" s="401"/>
      <c r="O1168" s="399">
        <v>41.8</v>
      </c>
      <c r="P1168" s="400">
        <f>ROUND(O1168*N1168,2)</f>
        <v>0</v>
      </c>
      <c r="Q1168" s="401">
        <f t="shared" si="17"/>
        <v>10</v>
      </c>
      <c r="R1168" s="399">
        <v>41.8</v>
      </c>
      <c r="S1168" s="400">
        <f>ROUND(R1168*Q1168,2)</f>
        <v>418</v>
      </c>
    </row>
    <row r="1169" spans="2:19" s="420" customFormat="1" ht="13.5" hidden="1" outlineLevel="3">
      <c r="B1169" s="412"/>
      <c r="C1169" s="413"/>
      <c r="D1169" s="404" t="s">
        <v>223</v>
      </c>
      <c r="E1169" s="462" t="s">
        <v>34</v>
      </c>
      <c r="F1169" s="480" t="s">
        <v>3588</v>
      </c>
      <c r="G1169" s="413"/>
      <c r="H1169" s="416">
        <v>10</v>
      </c>
      <c r="I1169" s="417" t="s">
        <v>34</v>
      </c>
      <c r="J1169" s="413"/>
      <c r="K1169" s="419"/>
      <c r="L1169" s="417" t="s">
        <v>34</v>
      </c>
      <c r="M1169" s="418"/>
      <c r="N1169" s="419"/>
      <c r="O1169" s="417" t="s">
        <v>34</v>
      </c>
      <c r="P1169" s="418"/>
      <c r="Q1169" s="419">
        <f t="shared" si="17"/>
        <v>10</v>
      </c>
      <c r="R1169" s="417" t="s">
        <v>34</v>
      </c>
      <c r="S1169" s="418"/>
    </row>
    <row r="1170" spans="2:19" s="320" customFormat="1" ht="22.5" customHeight="1" hidden="1" outlineLevel="2">
      <c r="B1170" s="321"/>
      <c r="C1170" s="394" t="s">
        <v>1590</v>
      </c>
      <c r="D1170" s="394" t="s">
        <v>218</v>
      </c>
      <c r="E1170" s="461" t="s">
        <v>1730</v>
      </c>
      <c r="F1170" s="479" t="s">
        <v>1731</v>
      </c>
      <c r="G1170" s="397" t="s">
        <v>366</v>
      </c>
      <c r="H1170" s="398">
        <v>10</v>
      </c>
      <c r="I1170" s="399">
        <v>209</v>
      </c>
      <c r="J1170" s="613">
        <f>ROUND(I1170*H1170,2)</f>
        <v>2090</v>
      </c>
      <c r="K1170" s="401"/>
      <c r="L1170" s="399">
        <v>209</v>
      </c>
      <c r="M1170" s="400">
        <f>ROUND(L1170*K1170,2)</f>
        <v>0</v>
      </c>
      <c r="N1170" s="401"/>
      <c r="O1170" s="399">
        <v>209</v>
      </c>
      <c r="P1170" s="400">
        <f>ROUND(O1170*N1170,2)</f>
        <v>0</v>
      </c>
      <c r="Q1170" s="401">
        <f t="shared" si="17"/>
        <v>10</v>
      </c>
      <c r="R1170" s="399">
        <v>209</v>
      </c>
      <c r="S1170" s="400">
        <f>ROUND(R1170*Q1170,2)</f>
        <v>2090</v>
      </c>
    </row>
    <row r="1171" spans="2:19" s="390" customFormat="1" ht="29.85" customHeight="1" outlineLevel="1">
      <c r="B1171" s="384"/>
      <c r="C1171" s="385"/>
      <c r="D1171" s="386" t="s">
        <v>71</v>
      </c>
      <c r="E1171" s="391" t="s">
        <v>257</v>
      </c>
      <c r="F1171" s="391" t="s">
        <v>1736</v>
      </c>
      <c r="G1171" s="385"/>
      <c r="H1171" s="385"/>
      <c r="I1171" s="388" t="s">
        <v>34</v>
      </c>
      <c r="J1171" s="560">
        <f>SUM(J1172:J1412)</f>
        <v>1365810.4000000001</v>
      </c>
      <c r="K1171" s="384"/>
      <c r="L1171" s="388" t="s">
        <v>34</v>
      </c>
      <c r="M1171" s="393">
        <f>SUM(M1172:M1412)</f>
        <v>110069.9</v>
      </c>
      <c r="N1171" s="384"/>
      <c r="O1171" s="388" t="s">
        <v>34</v>
      </c>
      <c r="P1171" s="393">
        <f>SUM(P1172:P1412)</f>
        <v>-118266.31000000003</v>
      </c>
      <c r="Q1171" s="384"/>
      <c r="R1171" s="388" t="s">
        <v>34</v>
      </c>
      <c r="S1171" s="393">
        <f>SUM(S1172:S1412)</f>
        <v>1357613.99</v>
      </c>
    </row>
    <row r="1172" spans="2:19" s="320" customFormat="1" ht="31.5" customHeight="1" outlineLevel="2" collapsed="1">
      <c r="B1172" s="321"/>
      <c r="C1172" s="394" t="s">
        <v>1594</v>
      </c>
      <c r="D1172" s="394" t="s">
        <v>218</v>
      </c>
      <c r="E1172" s="461" t="s">
        <v>1771</v>
      </c>
      <c r="F1172" s="479" t="s">
        <v>1772</v>
      </c>
      <c r="G1172" s="397" t="s">
        <v>366</v>
      </c>
      <c r="H1172" s="398">
        <v>30.11</v>
      </c>
      <c r="I1172" s="399">
        <v>348.3</v>
      </c>
      <c r="J1172" s="613">
        <f>ROUND(I1172*H1172,2)</f>
        <v>10487.31</v>
      </c>
      <c r="K1172" s="401"/>
      <c r="L1172" s="399">
        <v>348.3</v>
      </c>
      <c r="M1172" s="400">
        <f>ROUND(L1172*K1172,2)</f>
        <v>0</v>
      </c>
      <c r="N1172" s="401"/>
      <c r="O1172" s="399">
        <v>348.3</v>
      </c>
      <c r="P1172" s="400">
        <f>ROUND(O1172*N1172,2)</f>
        <v>0</v>
      </c>
      <c r="Q1172" s="401">
        <f t="shared" si="17"/>
        <v>30.11</v>
      </c>
      <c r="R1172" s="399">
        <v>348.3</v>
      </c>
      <c r="S1172" s="400">
        <f>ROUND(R1172*Q1172,2)</f>
        <v>10487.31</v>
      </c>
    </row>
    <row r="1173" spans="2:19" s="411" customFormat="1" ht="13.5" hidden="1" outlineLevel="3">
      <c r="B1173" s="402"/>
      <c r="C1173" s="403"/>
      <c r="D1173" s="404" t="s">
        <v>223</v>
      </c>
      <c r="E1173" s="407" t="s">
        <v>34</v>
      </c>
      <c r="F1173" s="481" t="s">
        <v>3589</v>
      </c>
      <c r="G1173" s="403"/>
      <c r="H1173" s="407" t="s">
        <v>34</v>
      </c>
      <c r="I1173" s="408" t="s">
        <v>34</v>
      </c>
      <c r="J1173" s="403"/>
      <c r="K1173" s="410"/>
      <c r="L1173" s="408" t="s">
        <v>34</v>
      </c>
      <c r="M1173" s="409"/>
      <c r="N1173" s="410"/>
      <c r="O1173" s="408" t="s">
        <v>34</v>
      </c>
      <c r="P1173" s="409"/>
      <c r="Q1173" s="410" t="e">
        <f t="shared" si="17"/>
        <v>#VALUE!</v>
      </c>
      <c r="R1173" s="408" t="s">
        <v>34</v>
      </c>
      <c r="S1173" s="409"/>
    </row>
    <row r="1174" spans="2:19" s="420" customFormat="1" ht="13.5" hidden="1" outlineLevel="3">
      <c r="B1174" s="412"/>
      <c r="C1174" s="413"/>
      <c r="D1174" s="404" t="s">
        <v>223</v>
      </c>
      <c r="E1174" s="462" t="s">
        <v>34</v>
      </c>
      <c r="F1174" s="480" t="s">
        <v>3590</v>
      </c>
      <c r="G1174" s="413"/>
      <c r="H1174" s="416">
        <v>28.085</v>
      </c>
      <c r="I1174" s="417" t="s">
        <v>34</v>
      </c>
      <c r="J1174" s="413"/>
      <c r="K1174" s="419"/>
      <c r="L1174" s="417" t="s">
        <v>34</v>
      </c>
      <c r="M1174" s="418"/>
      <c r="N1174" s="419"/>
      <c r="O1174" s="417" t="s">
        <v>34</v>
      </c>
      <c r="P1174" s="418"/>
      <c r="Q1174" s="419">
        <f t="shared" si="17"/>
        <v>28.085</v>
      </c>
      <c r="R1174" s="417" t="s">
        <v>34</v>
      </c>
      <c r="S1174" s="418"/>
    </row>
    <row r="1175" spans="2:19" s="429" customFormat="1" ht="13.5" hidden="1" outlineLevel="3">
      <c r="B1175" s="421"/>
      <c r="C1175" s="422"/>
      <c r="D1175" s="404" t="s">
        <v>223</v>
      </c>
      <c r="E1175" s="464" t="s">
        <v>116</v>
      </c>
      <c r="F1175" s="566" t="s">
        <v>227</v>
      </c>
      <c r="G1175" s="422"/>
      <c r="H1175" s="425">
        <v>28.085</v>
      </c>
      <c r="I1175" s="426" t="s">
        <v>34</v>
      </c>
      <c r="J1175" s="422"/>
      <c r="K1175" s="428"/>
      <c r="L1175" s="426" t="s">
        <v>34</v>
      </c>
      <c r="M1175" s="427"/>
      <c r="N1175" s="428"/>
      <c r="O1175" s="426" t="s">
        <v>34</v>
      </c>
      <c r="P1175" s="427"/>
      <c r="Q1175" s="428">
        <f t="shared" si="17"/>
        <v>28.085</v>
      </c>
      <c r="R1175" s="426" t="s">
        <v>34</v>
      </c>
      <c r="S1175" s="427"/>
    </row>
    <row r="1176" spans="2:19" s="420" customFormat="1" ht="13.5" hidden="1" outlineLevel="3">
      <c r="B1176" s="412"/>
      <c r="C1176" s="413"/>
      <c r="D1176" s="404" t="s">
        <v>223</v>
      </c>
      <c r="E1176" s="462" t="s">
        <v>34</v>
      </c>
      <c r="F1176" s="480" t="s">
        <v>3591</v>
      </c>
      <c r="G1176" s="413"/>
      <c r="H1176" s="416">
        <v>30.11</v>
      </c>
      <c r="I1176" s="417" t="s">
        <v>34</v>
      </c>
      <c r="J1176" s="413"/>
      <c r="K1176" s="419"/>
      <c r="L1176" s="417" t="s">
        <v>34</v>
      </c>
      <c r="M1176" s="418"/>
      <c r="N1176" s="419"/>
      <c r="O1176" s="417" t="s">
        <v>34</v>
      </c>
      <c r="P1176" s="418"/>
      <c r="Q1176" s="419">
        <f t="shared" si="17"/>
        <v>30.11</v>
      </c>
      <c r="R1176" s="417" t="s">
        <v>34</v>
      </c>
      <c r="S1176" s="418"/>
    </row>
    <row r="1177" spans="2:19" s="429" customFormat="1" ht="13.5" hidden="1" outlineLevel="3">
      <c r="B1177" s="421"/>
      <c r="C1177" s="422"/>
      <c r="D1177" s="404" t="s">
        <v>223</v>
      </c>
      <c r="E1177" s="464" t="s">
        <v>117</v>
      </c>
      <c r="F1177" s="566" t="s">
        <v>227</v>
      </c>
      <c r="G1177" s="422"/>
      <c r="H1177" s="425">
        <v>30.11</v>
      </c>
      <c r="I1177" s="426" t="s">
        <v>34</v>
      </c>
      <c r="J1177" s="422"/>
      <c r="K1177" s="428"/>
      <c r="L1177" s="426" t="s">
        <v>34</v>
      </c>
      <c r="M1177" s="427"/>
      <c r="N1177" s="428"/>
      <c r="O1177" s="426" t="s">
        <v>34</v>
      </c>
      <c r="P1177" s="427"/>
      <c r="Q1177" s="428">
        <f t="shared" si="17"/>
        <v>30.11</v>
      </c>
      <c r="R1177" s="426" t="s">
        <v>34</v>
      </c>
      <c r="S1177" s="427"/>
    </row>
    <row r="1178" spans="2:19" s="320" customFormat="1" ht="22.5" customHeight="1" outlineLevel="2" collapsed="1">
      <c r="B1178" s="321"/>
      <c r="C1178" s="453" t="s">
        <v>1597</v>
      </c>
      <c r="D1178" s="453" t="s">
        <v>316</v>
      </c>
      <c r="E1178" s="472" t="s">
        <v>1777</v>
      </c>
      <c r="F1178" s="570" t="s">
        <v>1778</v>
      </c>
      <c r="G1178" s="456" t="s">
        <v>366</v>
      </c>
      <c r="H1178" s="457">
        <v>30.562</v>
      </c>
      <c r="I1178" s="458">
        <v>2446.5</v>
      </c>
      <c r="J1178" s="615">
        <f>ROUND(I1178*H1178,2)</f>
        <v>74769.93</v>
      </c>
      <c r="K1178" s="460"/>
      <c r="L1178" s="458">
        <v>2446.5</v>
      </c>
      <c r="M1178" s="459">
        <f>ROUND(L1178*K1178,2)</f>
        <v>0</v>
      </c>
      <c r="N1178" s="460"/>
      <c r="O1178" s="458">
        <v>2446.5</v>
      </c>
      <c r="P1178" s="459">
        <f>ROUND(O1178*N1178,2)</f>
        <v>0</v>
      </c>
      <c r="Q1178" s="460">
        <f t="shared" si="17"/>
        <v>30.562</v>
      </c>
      <c r="R1178" s="458">
        <v>2446.5</v>
      </c>
      <c r="S1178" s="459">
        <f>ROUND(R1178*Q1178,2)</f>
        <v>74769.93</v>
      </c>
    </row>
    <row r="1179" spans="2:19" s="420" customFormat="1" ht="13.5" hidden="1" outlineLevel="3">
      <c r="B1179" s="412"/>
      <c r="C1179" s="413"/>
      <c r="D1179" s="404" t="s">
        <v>223</v>
      </c>
      <c r="E1179" s="462" t="s">
        <v>34</v>
      </c>
      <c r="F1179" s="480" t="s">
        <v>1779</v>
      </c>
      <c r="G1179" s="413"/>
      <c r="H1179" s="416">
        <v>30.562</v>
      </c>
      <c r="I1179" s="417" t="s">
        <v>34</v>
      </c>
      <c r="J1179" s="413"/>
      <c r="K1179" s="419"/>
      <c r="L1179" s="417" t="s">
        <v>34</v>
      </c>
      <c r="M1179" s="418"/>
      <c r="N1179" s="419"/>
      <c r="O1179" s="417" t="s">
        <v>34</v>
      </c>
      <c r="P1179" s="418"/>
      <c r="Q1179" s="419">
        <f t="shared" si="17"/>
        <v>30.562</v>
      </c>
      <c r="R1179" s="417" t="s">
        <v>34</v>
      </c>
      <c r="S1179" s="418"/>
    </row>
    <row r="1180" spans="2:19" s="320" customFormat="1" ht="31.5" customHeight="1" outlineLevel="2" collapsed="1">
      <c r="B1180" s="321"/>
      <c r="C1180" s="394" t="s">
        <v>1606</v>
      </c>
      <c r="D1180" s="394" t="s">
        <v>218</v>
      </c>
      <c r="E1180" s="461" t="s">
        <v>3592</v>
      </c>
      <c r="F1180" s="479" t="s">
        <v>3593</v>
      </c>
      <c r="G1180" s="397" t="s">
        <v>366</v>
      </c>
      <c r="H1180" s="398">
        <v>34.065</v>
      </c>
      <c r="I1180" s="399">
        <v>835.9</v>
      </c>
      <c r="J1180" s="613">
        <f>ROUND(I1180*H1180,2)</f>
        <v>28474.93</v>
      </c>
      <c r="K1180" s="401"/>
      <c r="L1180" s="399">
        <v>835.9</v>
      </c>
      <c r="M1180" s="400">
        <f>ROUND(L1180*K1180,2)</f>
        <v>0</v>
      </c>
      <c r="N1180" s="401"/>
      <c r="O1180" s="399">
        <v>835.9</v>
      </c>
      <c r="P1180" s="400">
        <f>ROUND(O1180*N1180,2)</f>
        <v>0</v>
      </c>
      <c r="Q1180" s="401">
        <f t="shared" si="17"/>
        <v>34.065</v>
      </c>
      <c r="R1180" s="399">
        <v>835.9</v>
      </c>
      <c r="S1180" s="400">
        <f>ROUND(R1180*Q1180,2)</f>
        <v>28474.93</v>
      </c>
    </row>
    <row r="1181" spans="2:19" s="411" customFormat="1" ht="13.5" hidden="1" outlineLevel="3">
      <c r="B1181" s="402"/>
      <c r="C1181" s="403"/>
      <c r="D1181" s="404" t="s">
        <v>223</v>
      </c>
      <c r="E1181" s="407" t="s">
        <v>34</v>
      </c>
      <c r="F1181" s="481" t="s">
        <v>1756</v>
      </c>
      <c r="G1181" s="403"/>
      <c r="H1181" s="407" t="s">
        <v>34</v>
      </c>
      <c r="I1181" s="408" t="s">
        <v>34</v>
      </c>
      <c r="J1181" s="403"/>
      <c r="K1181" s="410"/>
      <c r="L1181" s="408" t="s">
        <v>34</v>
      </c>
      <c r="M1181" s="409"/>
      <c r="N1181" s="410"/>
      <c r="O1181" s="408" t="s">
        <v>34</v>
      </c>
      <c r="P1181" s="409"/>
      <c r="Q1181" s="410" t="e">
        <f t="shared" si="17"/>
        <v>#VALUE!</v>
      </c>
      <c r="R1181" s="408" t="s">
        <v>34</v>
      </c>
      <c r="S1181" s="409"/>
    </row>
    <row r="1182" spans="2:19" s="420" customFormat="1" ht="13.5" hidden="1" outlineLevel="3">
      <c r="B1182" s="412"/>
      <c r="C1182" s="413"/>
      <c r="D1182" s="404" t="s">
        <v>223</v>
      </c>
      <c r="E1182" s="462" t="s">
        <v>34</v>
      </c>
      <c r="F1182" s="480" t="s">
        <v>3594</v>
      </c>
      <c r="G1182" s="413"/>
      <c r="H1182" s="416">
        <v>3.615</v>
      </c>
      <c r="I1182" s="417" t="s">
        <v>34</v>
      </c>
      <c r="J1182" s="413"/>
      <c r="K1182" s="419"/>
      <c r="L1182" s="417" t="s">
        <v>34</v>
      </c>
      <c r="M1182" s="418"/>
      <c r="N1182" s="419"/>
      <c r="O1182" s="417" t="s">
        <v>34</v>
      </c>
      <c r="P1182" s="418"/>
      <c r="Q1182" s="419">
        <f t="shared" si="17"/>
        <v>3.615</v>
      </c>
      <c r="R1182" s="417" t="s">
        <v>34</v>
      </c>
      <c r="S1182" s="418"/>
    </row>
    <row r="1183" spans="2:19" s="420" customFormat="1" ht="13.5" hidden="1" outlineLevel="3">
      <c r="B1183" s="412"/>
      <c r="C1183" s="413"/>
      <c r="D1183" s="404" t="s">
        <v>223</v>
      </c>
      <c r="E1183" s="462" t="s">
        <v>34</v>
      </c>
      <c r="F1183" s="480" t="s">
        <v>3595</v>
      </c>
      <c r="G1183" s="413"/>
      <c r="H1183" s="416">
        <v>4.1</v>
      </c>
      <c r="I1183" s="417" t="s">
        <v>34</v>
      </c>
      <c r="J1183" s="413"/>
      <c r="K1183" s="419"/>
      <c r="L1183" s="417" t="s">
        <v>34</v>
      </c>
      <c r="M1183" s="418"/>
      <c r="N1183" s="419"/>
      <c r="O1183" s="417" t="s">
        <v>34</v>
      </c>
      <c r="P1183" s="418"/>
      <c r="Q1183" s="419">
        <f t="shared" si="17"/>
        <v>4.1</v>
      </c>
      <c r="R1183" s="417" t="s">
        <v>34</v>
      </c>
      <c r="S1183" s="418"/>
    </row>
    <row r="1184" spans="2:19" s="429" customFormat="1" ht="13.5" hidden="1" outlineLevel="3">
      <c r="B1184" s="421"/>
      <c r="C1184" s="422"/>
      <c r="D1184" s="404" t="s">
        <v>223</v>
      </c>
      <c r="E1184" s="464" t="s">
        <v>2259</v>
      </c>
      <c r="F1184" s="566" t="s">
        <v>227</v>
      </c>
      <c r="G1184" s="422"/>
      <c r="H1184" s="425">
        <v>7.715</v>
      </c>
      <c r="I1184" s="426" t="s">
        <v>34</v>
      </c>
      <c r="J1184" s="422"/>
      <c r="K1184" s="428"/>
      <c r="L1184" s="426" t="s">
        <v>34</v>
      </c>
      <c r="M1184" s="427"/>
      <c r="N1184" s="428"/>
      <c r="O1184" s="426" t="s">
        <v>34</v>
      </c>
      <c r="P1184" s="427"/>
      <c r="Q1184" s="428">
        <f t="shared" si="17"/>
        <v>7.715</v>
      </c>
      <c r="R1184" s="426" t="s">
        <v>34</v>
      </c>
      <c r="S1184" s="427"/>
    </row>
    <row r="1185" spans="2:19" s="411" customFormat="1" ht="13.5" hidden="1" outlineLevel="3">
      <c r="B1185" s="402"/>
      <c r="C1185" s="403"/>
      <c r="D1185" s="404" t="s">
        <v>223</v>
      </c>
      <c r="E1185" s="407" t="s">
        <v>34</v>
      </c>
      <c r="F1185" s="481" t="s">
        <v>1756</v>
      </c>
      <c r="G1185" s="403"/>
      <c r="H1185" s="407" t="s">
        <v>34</v>
      </c>
      <c r="I1185" s="408" t="s">
        <v>34</v>
      </c>
      <c r="J1185" s="403"/>
      <c r="K1185" s="410"/>
      <c r="L1185" s="408" t="s">
        <v>34</v>
      </c>
      <c r="M1185" s="409"/>
      <c r="N1185" s="410"/>
      <c r="O1185" s="408" t="s">
        <v>34</v>
      </c>
      <c r="P1185" s="409"/>
      <c r="Q1185" s="410" t="e">
        <f t="shared" si="17"/>
        <v>#VALUE!</v>
      </c>
      <c r="R1185" s="408" t="s">
        <v>34</v>
      </c>
      <c r="S1185" s="409"/>
    </row>
    <row r="1186" spans="2:19" s="420" customFormat="1" ht="13.5" hidden="1" outlineLevel="3">
      <c r="B1186" s="412"/>
      <c r="C1186" s="413"/>
      <c r="D1186" s="404" t="s">
        <v>223</v>
      </c>
      <c r="E1186" s="462" t="s">
        <v>34</v>
      </c>
      <c r="F1186" s="480" t="s">
        <v>3596</v>
      </c>
      <c r="G1186" s="413"/>
      <c r="H1186" s="416">
        <v>24.6</v>
      </c>
      <c r="I1186" s="417" t="s">
        <v>34</v>
      </c>
      <c r="J1186" s="413"/>
      <c r="K1186" s="419"/>
      <c r="L1186" s="417" t="s">
        <v>34</v>
      </c>
      <c r="M1186" s="418"/>
      <c r="N1186" s="419"/>
      <c r="O1186" s="417" t="s">
        <v>34</v>
      </c>
      <c r="P1186" s="418"/>
      <c r="Q1186" s="419">
        <f t="shared" si="17"/>
        <v>24.6</v>
      </c>
      <c r="R1186" s="417" t="s">
        <v>34</v>
      </c>
      <c r="S1186" s="418"/>
    </row>
    <row r="1187" spans="2:19" s="429" customFormat="1" ht="13.5" hidden="1" outlineLevel="3">
      <c r="B1187" s="421"/>
      <c r="C1187" s="422"/>
      <c r="D1187" s="404" t="s">
        <v>223</v>
      </c>
      <c r="E1187" s="464" t="s">
        <v>3028</v>
      </c>
      <c r="F1187" s="566" t="s">
        <v>227</v>
      </c>
      <c r="G1187" s="422"/>
      <c r="H1187" s="425">
        <v>24.6</v>
      </c>
      <c r="I1187" s="426" t="s">
        <v>34</v>
      </c>
      <c r="J1187" s="422"/>
      <c r="K1187" s="428"/>
      <c r="L1187" s="426" t="s">
        <v>34</v>
      </c>
      <c r="M1187" s="427"/>
      <c r="N1187" s="428"/>
      <c r="O1187" s="426" t="s">
        <v>34</v>
      </c>
      <c r="P1187" s="427"/>
      <c r="Q1187" s="428">
        <f t="shared" si="17"/>
        <v>24.6</v>
      </c>
      <c r="R1187" s="426" t="s">
        <v>34</v>
      </c>
      <c r="S1187" s="427"/>
    </row>
    <row r="1188" spans="2:19" s="411" customFormat="1" ht="13.5" hidden="1" outlineLevel="3">
      <c r="B1188" s="402"/>
      <c r="C1188" s="403"/>
      <c r="D1188" s="404" t="s">
        <v>223</v>
      </c>
      <c r="E1188" s="407" t="s">
        <v>34</v>
      </c>
      <c r="F1188" s="481" t="s">
        <v>1759</v>
      </c>
      <c r="G1188" s="403"/>
      <c r="H1188" s="407" t="s">
        <v>34</v>
      </c>
      <c r="I1188" s="408" t="s">
        <v>34</v>
      </c>
      <c r="J1188" s="403"/>
      <c r="K1188" s="410"/>
      <c r="L1188" s="408" t="s">
        <v>34</v>
      </c>
      <c r="M1188" s="409"/>
      <c r="N1188" s="410"/>
      <c r="O1188" s="408" t="s">
        <v>34</v>
      </c>
      <c r="P1188" s="409"/>
      <c r="Q1188" s="410" t="e">
        <f t="shared" si="17"/>
        <v>#VALUE!</v>
      </c>
      <c r="R1188" s="408" t="s">
        <v>34</v>
      </c>
      <c r="S1188" s="409"/>
    </row>
    <row r="1189" spans="2:19" s="420" customFormat="1" ht="13.5" hidden="1" outlineLevel="3">
      <c r="B1189" s="412"/>
      <c r="C1189" s="413"/>
      <c r="D1189" s="404" t="s">
        <v>223</v>
      </c>
      <c r="E1189" s="462" t="s">
        <v>34</v>
      </c>
      <c r="F1189" s="480" t="s">
        <v>3597</v>
      </c>
      <c r="G1189" s="413"/>
      <c r="H1189" s="416">
        <v>4.165</v>
      </c>
      <c r="I1189" s="417" t="s">
        <v>34</v>
      </c>
      <c r="J1189" s="413"/>
      <c r="K1189" s="419"/>
      <c r="L1189" s="417" t="s">
        <v>34</v>
      </c>
      <c r="M1189" s="418"/>
      <c r="N1189" s="419"/>
      <c r="O1189" s="417" t="s">
        <v>34</v>
      </c>
      <c r="P1189" s="418"/>
      <c r="Q1189" s="419">
        <f t="shared" si="17"/>
        <v>4.165</v>
      </c>
      <c r="R1189" s="417" t="s">
        <v>34</v>
      </c>
      <c r="S1189" s="418"/>
    </row>
    <row r="1190" spans="2:19" s="420" customFormat="1" ht="13.5" hidden="1" outlineLevel="3">
      <c r="B1190" s="412"/>
      <c r="C1190" s="413"/>
      <c r="D1190" s="404" t="s">
        <v>223</v>
      </c>
      <c r="E1190" s="462" t="s">
        <v>34</v>
      </c>
      <c r="F1190" s="480" t="s">
        <v>3598</v>
      </c>
      <c r="G1190" s="413"/>
      <c r="H1190" s="416">
        <v>4.5</v>
      </c>
      <c r="I1190" s="417" t="s">
        <v>34</v>
      </c>
      <c r="J1190" s="413"/>
      <c r="K1190" s="419"/>
      <c r="L1190" s="417" t="s">
        <v>34</v>
      </c>
      <c r="M1190" s="418"/>
      <c r="N1190" s="419"/>
      <c r="O1190" s="417" t="s">
        <v>34</v>
      </c>
      <c r="P1190" s="418"/>
      <c r="Q1190" s="419">
        <f t="shared" si="17"/>
        <v>4.5</v>
      </c>
      <c r="R1190" s="417" t="s">
        <v>34</v>
      </c>
      <c r="S1190" s="418"/>
    </row>
    <row r="1191" spans="2:19" s="420" customFormat="1" ht="13.5" hidden="1" outlineLevel="3">
      <c r="B1191" s="412"/>
      <c r="C1191" s="413"/>
      <c r="D1191" s="404" t="s">
        <v>223</v>
      </c>
      <c r="E1191" s="462" t="s">
        <v>34</v>
      </c>
      <c r="F1191" s="480" t="s">
        <v>3599</v>
      </c>
      <c r="G1191" s="413"/>
      <c r="H1191" s="416">
        <v>25.4</v>
      </c>
      <c r="I1191" s="417" t="s">
        <v>34</v>
      </c>
      <c r="J1191" s="413"/>
      <c r="K1191" s="419"/>
      <c r="L1191" s="417" t="s">
        <v>34</v>
      </c>
      <c r="M1191" s="418"/>
      <c r="N1191" s="419"/>
      <c r="O1191" s="417" t="s">
        <v>34</v>
      </c>
      <c r="P1191" s="418"/>
      <c r="Q1191" s="419">
        <f t="shared" si="17"/>
        <v>25.4</v>
      </c>
      <c r="R1191" s="417" t="s">
        <v>34</v>
      </c>
      <c r="S1191" s="418"/>
    </row>
    <row r="1192" spans="2:19" s="429" customFormat="1" ht="13.5" hidden="1" outlineLevel="3">
      <c r="B1192" s="421"/>
      <c r="C1192" s="422"/>
      <c r="D1192" s="404" t="s">
        <v>223</v>
      </c>
      <c r="E1192" s="464" t="s">
        <v>2260</v>
      </c>
      <c r="F1192" s="566" t="s">
        <v>227</v>
      </c>
      <c r="G1192" s="422"/>
      <c r="H1192" s="425">
        <v>34.065</v>
      </c>
      <c r="I1192" s="426" t="s">
        <v>34</v>
      </c>
      <c r="J1192" s="422"/>
      <c r="K1192" s="428"/>
      <c r="L1192" s="426" t="s">
        <v>34</v>
      </c>
      <c r="M1192" s="427"/>
      <c r="N1192" s="428"/>
      <c r="O1192" s="426" t="s">
        <v>34</v>
      </c>
      <c r="P1192" s="427"/>
      <c r="Q1192" s="428">
        <f t="shared" si="17"/>
        <v>34.065</v>
      </c>
      <c r="R1192" s="426" t="s">
        <v>34</v>
      </c>
      <c r="S1192" s="427"/>
    </row>
    <row r="1193" spans="2:19" s="320" customFormat="1" ht="22.5" customHeight="1" outlineLevel="2" collapsed="1">
      <c r="B1193" s="321"/>
      <c r="C1193" s="453" t="s">
        <v>1612</v>
      </c>
      <c r="D1193" s="453" t="s">
        <v>316</v>
      </c>
      <c r="E1193" s="472" t="s">
        <v>3600</v>
      </c>
      <c r="F1193" s="570" t="s">
        <v>3601</v>
      </c>
      <c r="G1193" s="456" t="s">
        <v>366</v>
      </c>
      <c r="H1193" s="457">
        <v>34.576</v>
      </c>
      <c r="I1193" s="458">
        <v>15185.9</v>
      </c>
      <c r="J1193" s="615">
        <f>ROUND(I1193*H1193,2)</f>
        <v>525067.68</v>
      </c>
      <c r="K1193" s="460"/>
      <c r="L1193" s="458">
        <v>15185.9</v>
      </c>
      <c r="M1193" s="459">
        <f>ROUND(L1193*K1193,2)</f>
        <v>0</v>
      </c>
      <c r="N1193" s="460"/>
      <c r="O1193" s="458">
        <v>15185.9</v>
      </c>
      <c r="P1193" s="459">
        <f>ROUND(O1193*N1193,2)</f>
        <v>0</v>
      </c>
      <c r="Q1193" s="460">
        <f t="shared" si="17"/>
        <v>34.576</v>
      </c>
      <c r="R1193" s="458">
        <v>15185.9</v>
      </c>
      <c r="S1193" s="459">
        <f>ROUND(R1193*Q1193,2)</f>
        <v>525067.68</v>
      </c>
    </row>
    <row r="1194" spans="2:19" s="420" customFormat="1" ht="13.5" hidden="1" outlineLevel="3">
      <c r="B1194" s="412"/>
      <c r="C1194" s="413"/>
      <c r="D1194" s="404" t="s">
        <v>223</v>
      </c>
      <c r="E1194" s="462" t="s">
        <v>34</v>
      </c>
      <c r="F1194" s="480" t="s">
        <v>3602</v>
      </c>
      <c r="G1194" s="413"/>
      <c r="H1194" s="416">
        <v>34.576</v>
      </c>
      <c r="I1194" s="417" t="s">
        <v>34</v>
      </c>
      <c r="J1194" s="413"/>
      <c r="K1194" s="419"/>
      <c r="L1194" s="417" t="s">
        <v>34</v>
      </c>
      <c r="M1194" s="418"/>
      <c r="N1194" s="419"/>
      <c r="O1194" s="417" t="s">
        <v>34</v>
      </c>
      <c r="P1194" s="418"/>
      <c r="Q1194" s="419">
        <f t="shared" si="17"/>
        <v>34.576</v>
      </c>
      <c r="R1194" s="417" t="s">
        <v>34</v>
      </c>
      <c r="S1194" s="418"/>
    </row>
    <row r="1195" spans="2:19" s="320" customFormat="1" ht="31.5" customHeight="1" outlineLevel="2" collapsed="1">
      <c r="B1195" s="321"/>
      <c r="C1195" s="394" t="s">
        <v>1622</v>
      </c>
      <c r="D1195" s="394" t="s">
        <v>218</v>
      </c>
      <c r="E1195" s="461" t="s">
        <v>3603</v>
      </c>
      <c r="F1195" s="479" t="s">
        <v>3604</v>
      </c>
      <c r="G1195" s="397" t="s">
        <v>1005</v>
      </c>
      <c r="H1195" s="398">
        <v>4</v>
      </c>
      <c r="I1195" s="399">
        <v>209</v>
      </c>
      <c r="J1195" s="613">
        <f>ROUND(I1195*H1195,2)</f>
        <v>836</v>
      </c>
      <c r="K1195" s="401"/>
      <c r="L1195" s="399">
        <v>209</v>
      </c>
      <c r="M1195" s="400">
        <f>ROUND(L1195*K1195,2)</f>
        <v>0</v>
      </c>
      <c r="N1195" s="401"/>
      <c r="O1195" s="399">
        <v>209</v>
      </c>
      <c r="P1195" s="400">
        <f>ROUND(O1195*N1195,2)</f>
        <v>0</v>
      </c>
      <c r="Q1195" s="401">
        <f t="shared" si="17"/>
        <v>4</v>
      </c>
      <c r="R1195" s="399">
        <v>209</v>
      </c>
      <c r="S1195" s="400">
        <f>ROUND(R1195*Q1195,2)</f>
        <v>836</v>
      </c>
    </row>
    <row r="1196" spans="2:19" s="411" customFormat="1" ht="13.5" hidden="1" outlineLevel="3">
      <c r="B1196" s="402"/>
      <c r="C1196" s="403"/>
      <c r="D1196" s="404" t="s">
        <v>223</v>
      </c>
      <c r="E1196" s="407" t="s">
        <v>34</v>
      </c>
      <c r="F1196" s="481" t="s">
        <v>3605</v>
      </c>
      <c r="G1196" s="403"/>
      <c r="H1196" s="407" t="s">
        <v>34</v>
      </c>
      <c r="I1196" s="408" t="s">
        <v>34</v>
      </c>
      <c r="J1196" s="403"/>
      <c r="K1196" s="410"/>
      <c r="L1196" s="408" t="s">
        <v>34</v>
      </c>
      <c r="M1196" s="409"/>
      <c r="N1196" s="410"/>
      <c r="O1196" s="408" t="s">
        <v>34</v>
      </c>
      <c r="P1196" s="409"/>
      <c r="Q1196" s="410" t="e">
        <f t="shared" si="17"/>
        <v>#VALUE!</v>
      </c>
      <c r="R1196" s="408" t="s">
        <v>34</v>
      </c>
      <c r="S1196" s="409"/>
    </row>
    <row r="1197" spans="2:19" s="420" customFormat="1" ht="13.5" hidden="1" outlineLevel="3">
      <c r="B1197" s="412"/>
      <c r="C1197" s="413"/>
      <c r="D1197" s="404" t="s">
        <v>223</v>
      </c>
      <c r="E1197" s="462" t="s">
        <v>3026</v>
      </c>
      <c r="F1197" s="480" t="s">
        <v>3606</v>
      </c>
      <c r="G1197" s="413"/>
      <c r="H1197" s="416">
        <v>1.2</v>
      </c>
      <c r="I1197" s="417" t="s">
        <v>34</v>
      </c>
      <c r="J1197" s="413"/>
      <c r="K1197" s="419"/>
      <c r="L1197" s="417" t="s">
        <v>34</v>
      </c>
      <c r="M1197" s="418"/>
      <c r="N1197" s="419"/>
      <c r="O1197" s="417" t="s">
        <v>34</v>
      </c>
      <c r="P1197" s="418"/>
      <c r="Q1197" s="419">
        <f t="shared" si="17"/>
        <v>1.2</v>
      </c>
      <c r="R1197" s="417" t="s">
        <v>34</v>
      </c>
      <c r="S1197" s="418"/>
    </row>
    <row r="1198" spans="2:19" s="429" customFormat="1" ht="13.5" hidden="1" outlineLevel="3">
      <c r="B1198" s="421"/>
      <c r="C1198" s="422"/>
      <c r="D1198" s="404" t="s">
        <v>223</v>
      </c>
      <c r="E1198" s="464" t="s">
        <v>34</v>
      </c>
      <c r="F1198" s="566" t="s">
        <v>227</v>
      </c>
      <c r="G1198" s="422"/>
      <c r="H1198" s="425">
        <v>1.2</v>
      </c>
      <c r="I1198" s="426" t="s">
        <v>34</v>
      </c>
      <c r="J1198" s="422"/>
      <c r="K1198" s="428"/>
      <c r="L1198" s="426" t="s">
        <v>34</v>
      </c>
      <c r="M1198" s="427"/>
      <c r="N1198" s="428"/>
      <c r="O1198" s="426" t="s">
        <v>34</v>
      </c>
      <c r="P1198" s="427"/>
      <c r="Q1198" s="428">
        <f t="shared" si="17"/>
        <v>1.2</v>
      </c>
      <c r="R1198" s="426" t="s">
        <v>34</v>
      </c>
      <c r="S1198" s="427"/>
    </row>
    <row r="1199" spans="2:19" s="420" customFormat="1" ht="13.5" hidden="1" outlineLevel="3">
      <c r="B1199" s="412"/>
      <c r="C1199" s="413"/>
      <c r="D1199" s="404" t="s">
        <v>223</v>
      </c>
      <c r="E1199" s="462" t="s">
        <v>34</v>
      </c>
      <c r="F1199" s="480" t="s">
        <v>3607</v>
      </c>
      <c r="G1199" s="413"/>
      <c r="H1199" s="416">
        <v>2</v>
      </c>
      <c r="I1199" s="417" t="s">
        <v>34</v>
      </c>
      <c r="J1199" s="413"/>
      <c r="K1199" s="419"/>
      <c r="L1199" s="417" t="s">
        <v>34</v>
      </c>
      <c r="M1199" s="418"/>
      <c r="N1199" s="419"/>
      <c r="O1199" s="417" t="s">
        <v>34</v>
      </c>
      <c r="P1199" s="418"/>
      <c r="Q1199" s="419">
        <f t="shared" si="17"/>
        <v>2</v>
      </c>
      <c r="R1199" s="417" t="s">
        <v>34</v>
      </c>
      <c r="S1199" s="418"/>
    </row>
    <row r="1200" spans="2:19" s="420" customFormat="1" ht="13.5" hidden="1" outlineLevel="3">
      <c r="B1200" s="412"/>
      <c r="C1200" s="413"/>
      <c r="D1200" s="404" t="s">
        <v>223</v>
      </c>
      <c r="E1200" s="462" t="s">
        <v>34</v>
      </c>
      <c r="F1200" s="480" t="s">
        <v>3608</v>
      </c>
      <c r="G1200" s="413"/>
      <c r="H1200" s="416">
        <v>2</v>
      </c>
      <c r="I1200" s="417" t="s">
        <v>34</v>
      </c>
      <c r="J1200" s="413"/>
      <c r="K1200" s="419"/>
      <c r="L1200" s="417" t="s">
        <v>34</v>
      </c>
      <c r="M1200" s="418"/>
      <c r="N1200" s="419"/>
      <c r="O1200" s="417" t="s">
        <v>34</v>
      </c>
      <c r="P1200" s="418"/>
      <c r="Q1200" s="419">
        <f t="shared" si="17"/>
        <v>2</v>
      </c>
      <c r="R1200" s="417" t="s">
        <v>34</v>
      </c>
      <c r="S1200" s="418"/>
    </row>
    <row r="1201" spans="2:19" s="429" customFormat="1" ht="13.5" hidden="1" outlineLevel="3">
      <c r="B1201" s="421"/>
      <c r="C1201" s="422"/>
      <c r="D1201" s="404" t="s">
        <v>223</v>
      </c>
      <c r="E1201" s="464" t="s">
        <v>34</v>
      </c>
      <c r="F1201" s="566" t="s">
        <v>227</v>
      </c>
      <c r="G1201" s="422"/>
      <c r="H1201" s="425">
        <v>4</v>
      </c>
      <c r="I1201" s="426" t="s">
        <v>34</v>
      </c>
      <c r="J1201" s="422"/>
      <c r="K1201" s="428"/>
      <c r="L1201" s="426" t="s">
        <v>34</v>
      </c>
      <c r="M1201" s="427"/>
      <c r="N1201" s="428"/>
      <c r="O1201" s="426" t="s">
        <v>34</v>
      </c>
      <c r="P1201" s="427"/>
      <c r="Q1201" s="428">
        <f t="shared" si="17"/>
        <v>4</v>
      </c>
      <c r="R1201" s="426" t="s">
        <v>34</v>
      </c>
      <c r="S1201" s="427"/>
    </row>
    <row r="1202" spans="2:19" s="320" customFormat="1" ht="22.5" customHeight="1" outlineLevel="2" collapsed="1">
      <c r="B1202" s="321"/>
      <c r="C1202" s="453" t="s">
        <v>1631</v>
      </c>
      <c r="D1202" s="453" t="s">
        <v>316</v>
      </c>
      <c r="E1202" s="472" t="s">
        <v>3609</v>
      </c>
      <c r="F1202" s="570" t="s">
        <v>3610</v>
      </c>
      <c r="G1202" s="456" t="s">
        <v>1005</v>
      </c>
      <c r="H1202" s="457">
        <v>2.03</v>
      </c>
      <c r="I1202" s="458">
        <v>629.7</v>
      </c>
      <c r="J1202" s="615">
        <f>ROUND(I1202*H1202,2)</f>
        <v>1278.29</v>
      </c>
      <c r="K1202" s="460"/>
      <c r="L1202" s="458">
        <v>629.7</v>
      </c>
      <c r="M1202" s="459">
        <f>ROUND(L1202*K1202,2)</f>
        <v>0</v>
      </c>
      <c r="N1202" s="460"/>
      <c r="O1202" s="458">
        <v>629.7</v>
      </c>
      <c r="P1202" s="459">
        <f>ROUND(O1202*N1202,2)</f>
        <v>0</v>
      </c>
      <c r="Q1202" s="460">
        <f t="shared" si="17"/>
        <v>2.03</v>
      </c>
      <c r="R1202" s="458">
        <v>629.7</v>
      </c>
      <c r="S1202" s="459">
        <f>ROUND(R1202*Q1202,2)</f>
        <v>1278.29</v>
      </c>
    </row>
    <row r="1203" spans="2:19" s="420" customFormat="1" ht="13.5" hidden="1" outlineLevel="3">
      <c r="B1203" s="412"/>
      <c r="C1203" s="413"/>
      <c r="D1203" s="404" t="s">
        <v>223</v>
      </c>
      <c r="E1203" s="413"/>
      <c r="F1203" s="480" t="s">
        <v>3611</v>
      </c>
      <c r="G1203" s="413"/>
      <c r="H1203" s="416">
        <v>2.03</v>
      </c>
      <c r="I1203" s="417" t="s">
        <v>34</v>
      </c>
      <c r="J1203" s="413"/>
      <c r="K1203" s="419"/>
      <c r="L1203" s="417" t="s">
        <v>34</v>
      </c>
      <c r="M1203" s="418"/>
      <c r="N1203" s="419"/>
      <c r="O1203" s="417" t="s">
        <v>34</v>
      </c>
      <c r="P1203" s="418"/>
      <c r="Q1203" s="419">
        <f t="shared" si="17"/>
        <v>2.03</v>
      </c>
      <c r="R1203" s="417" t="s">
        <v>34</v>
      </c>
      <c r="S1203" s="418"/>
    </row>
    <row r="1204" spans="2:19" s="320" customFormat="1" ht="22.5" customHeight="1" outlineLevel="2" collapsed="1">
      <c r="B1204" s="321"/>
      <c r="C1204" s="453" t="s">
        <v>1636</v>
      </c>
      <c r="D1204" s="453" t="s">
        <v>316</v>
      </c>
      <c r="E1204" s="472" t="s">
        <v>3612</v>
      </c>
      <c r="F1204" s="570" t="s">
        <v>3613</v>
      </c>
      <c r="G1204" s="456" t="s">
        <v>1005</v>
      </c>
      <c r="H1204" s="457">
        <v>2.03</v>
      </c>
      <c r="I1204" s="458">
        <v>521.1</v>
      </c>
      <c r="J1204" s="615">
        <f>ROUND(I1204*H1204,2)</f>
        <v>1057.83</v>
      </c>
      <c r="K1204" s="460"/>
      <c r="L1204" s="458">
        <v>521.1</v>
      </c>
      <c r="M1204" s="459">
        <f>ROUND(L1204*K1204,2)</f>
        <v>0</v>
      </c>
      <c r="N1204" s="460"/>
      <c r="O1204" s="458">
        <v>521.1</v>
      </c>
      <c r="P1204" s="459">
        <f>ROUND(O1204*N1204,2)</f>
        <v>0</v>
      </c>
      <c r="Q1204" s="460">
        <f t="shared" si="17"/>
        <v>2.03</v>
      </c>
      <c r="R1204" s="458">
        <v>521.1</v>
      </c>
      <c r="S1204" s="459">
        <f>ROUND(R1204*Q1204,2)</f>
        <v>1057.83</v>
      </c>
    </row>
    <row r="1205" spans="2:19" s="420" customFormat="1" ht="13.5" hidden="1" outlineLevel="3">
      <c r="B1205" s="412"/>
      <c r="C1205" s="413"/>
      <c r="D1205" s="404" t="s">
        <v>223</v>
      </c>
      <c r="E1205" s="413"/>
      <c r="F1205" s="480" t="s">
        <v>3611</v>
      </c>
      <c r="G1205" s="413"/>
      <c r="H1205" s="416">
        <v>2.03</v>
      </c>
      <c r="I1205" s="417" t="s">
        <v>34</v>
      </c>
      <c r="J1205" s="413"/>
      <c r="K1205" s="419"/>
      <c r="L1205" s="417" t="s">
        <v>34</v>
      </c>
      <c r="M1205" s="418"/>
      <c r="N1205" s="419"/>
      <c r="O1205" s="417" t="s">
        <v>34</v>
      </c>
      <c r="P1205" s="418"/>
      <c r="Q1205" s="419">
        <f t="shared" si="17"/>
        <v>2.03</v>
      </c>
      <c r="R1205" s="417" t="s">
        <v>34</v>
      </c>
      <c r="S1205" s="418"/>
    </row>
    <row r="1206" spans="2:19" s="320" customFormat="1" ht="31.5" customHeight="1" outlineLevel="2">
      <c r="B1206" s="321"/>
      <c r="C1206" s="394" t="s">
        <v>1643</v>
      </c>
      <c r="D1206" s="394" t="s">
        <v>218</v>
      </c>
      <c r="E1206" s="461" t="s">
        <v>3614</v>
      </c>
      <c r="F1206" s="479" t="s">
        <v>3615</v>
      </c>
      <c r="G1206" s="397" t="s">
        <v>1005</v>
      </c>
      <c r="H1206" s="398">
        <v>2</v>
      </c>
      <c r="I1206" s="399">
        <v>2089.8</v>
      </c>
      <c r="J1206" s="613">
        <f>ROUND(I1206*H1206,2)</f>
        <v>4179.6</v>
      </c>
      <c r="K1206" s="401"/>
      <c r="L1206" s="399">
        <v>2089.8</v>
      </c>
      <c r="M1206" s="400">
        <f>ROUND(L1206*K1206,2)</f>
        <v>0</v>
      </c>
      <c r="N1206" s="401"/>
      <c r="O1206" s="399">
        <v>2089.8</v>
      </c>
      <c r="P1206" s="400">
        <f>ROUND(O1206*N1206,2)</f>
        <v>0</v>
      </c>
      <c r="Q1206" s="401">
        <f t="shared" si="17"/>
        <v>2</v>
      </c>
      <c r="R1206" s="399">
        <v>2089.8</v>
      </c>
      <c r="S1206" s="400">
        <f>ROUND(R1206*Q1206,2)</f>
        <v>4179.6</v>
      </c>
    </row>
    <row r="1207" spans="2:19" s="320" customFormat="1" ht="31.5" customHeight="1" outlineLevel="2">
      <c r="B1207" s="321"/>
      <c r="C1207" s="394" t="s">
        <v>1650</v>
      </c>
      <c r="D1207" s="394" t="s">
        <v>218</v>
      </c>
      <c r="E1207" s="461" t="s">
        <v>3616</v>
      </c>
      <c r="F1207" s="479" t="s">
        <v>3617</v>
      </c>
      <c r="G1207" s="397" t="s">
        <v>1005</v>
      </c>
      <c r="H1207" s="398">
        <v>2</v>
      </c>
      <c r="I1207" s="399">
        <v>278.6</v>
      </c>
      <c r="J1207" s="613">
        <f>ROUND(I1207*H1207,2)</f>
        <v>557.2</v>
      </c>
      <c r="K1207" s="401"/>
      <c r="L1207" s="399">
        <v>278.6</v>
      </c>
      <c r="M1207" s="400">
        <f>ROUND(L1207*K1207,2)</f>
        <v>0</v>
      </c>
      <c r="N1207" s="401"/>
      <c r="O1207" s="399">
        <v>278.6</v>
      </c>
      <c r="P1207" s="400">
        <f>ROUND(O1207*N1207,2)</f>
        <v>0</v>
      </c>
      <c r="Q1207" s="401">
        <f t="shared" si="17"/>
        <v>2</v>
      </c>
      <c r="R1207" s="399">
        <v>278.6</v>
      </c>
      <c r="S1207" s="400">
        <f>ROUND(R1207*Q1207,2)</f>
        <v>557.2</v>
      </c>
    </row>
    <row r="1208" spans="2:19" s="320" customFormat="1" ht="31.5" customHeight="1" outlineLevel="2" collapsed="1">
      <c r="B1208" s="321"/>
      <c r="C1208" s="453" t="s">
        <v>1654</v>
      </c>
      <c r="D1208" s="453" t="s">
        <v>316</v>
      </c>
      <c r="E1208" s="472" t="s">
        <v>3618</v>
      </c>
      <c r="F1208" s="570" t="s">
        <v>3619</v>
      </c>
      <c r="G1208" s="456" t="s">
        <v>1005</v>
      </c>
      <c r="H1208" s="457">
        <v>2.03</v>
      </c>
      <c r="I1208" s="458">
        <v>4070.9</v>
      </c>
      <c r="J1208" s="615">
        <f>ROUND(I1208*H1208,2)</f>
        <v>8263.93</v>
      </c>
      <c r="K1208" s="460"/>
      <c r="L1208" s="458">
        <v>4070.9</v>
      </c>
      <c r="M1208" s="459">
        <f>ROUND(L1208*K1208,2)</f>
        <v>0</v>
      </c>
      <c r="N1208" s="460"/>
      <c r="O1208" s="458">
        <v>4070.9</v>
      </c>
      <c r="P1208" s="459">
        <f>ROUND(O1208*N1208,2)</f>
        <v>0</v>
      </c>
      <c r="Q1208" s="460">
        <f aca="true" t="shared" si="18" ref="Q1208:Q1269">H1208+K1208+N1208</f>
        <v>2.03</v>
      </c>
      <c r="R1208" s="458">
        <v>4070.9</v>
      </c>
      <c r="S1208" s="459">
        <f>ROUND(R1208*Q1208,2)</f>
        <v>8263.93</v>
      </c>
    </row>
    <row r="1209" spans="2:19" s="420" customFormat="1" ht="13.5" hidden="1" outlineLevel="3">
      <c r="B1209" s="412"/>
      <c r="C1209" s="413"/>
      <c r="D1209" s="404" t="s">
        <v>223</v>
      </c>
      <c r="E1209" s="413"/>
      <c r="F1209" s="480" t="s">
        <v>3611</v>
      </c>
      <c r="G1209" s="413"/>
      <c r="H1209" s="416">
        <v>2.03</v>
      </c>
      <c r="I1209" s="417" t="s">
        <v>34</v>
      </c>
      <c r="J1209" s="413"/>
      <c r="K1209" s="419"/>
      <c r="L1209" s="417" t="s">
        <v>34</v>
      </c>
      <c r="M1209" s="418"/>
      <c r="N1209" s="419"/>
      <c r="O1209" s="417" t="s">
        <v>34</v>
      </c>
      <c r="P1209" s="418"/>
      <c r="Q1209" s="419">
        <f t="shared" si="18"/>
        <v>2.03</v>
      </c>
      <c r="R1209" s="417" t="s">
        <v>34</v>
      </c>
      <c r="S1209" s="418"/>
    </row>
    <row r="1210" spans="2:19" s="320" customFormat="1" ht="31.5" customHeight="1" outlineLevel="2">
      <c r="B1210" s="321"/>
      <c r="C1210" s="394" t="s">
        <v>1656</v>
      </c>
      <c r="D1210" s="394" t="s">
        <v>218</v>
      </c>
      <c r="E1210" s="461" t="s">
        <v>2895</v>
      </c>
      <c r="F1210" s="479" t="s">
        <v>2896</v>
      </c>
      <c r="G1210" s="397" t="s">
        <v>366</v>
      </c>
      <c r="H1210" s="398">
        <v>39</v>
      </c>
      <c r="I1210" s="399">
        <v>1114.6</v>
      </c>
      <c r="J1210" s="613">
        <f>ROUND(I1210*H1210,2)</f>
        <v>43469.4</v>
      </c>
      <c r="K1210" s="401"/>
      <c r="L1210" s="399">
        <v>1114.6</v>
      </c>
      <c r="M1210" s="400">
        <f>ROUND(L1210*K1210,2)</f>
        <v>0</v>
      </c>
      <c r="N1210" s="401"/>
      <c r="O1210" s="399">
        <v>1114.6</v>
      </c>
      <c r="P1210" s="400">
        <f>ROUND(O1210*N1210,2)</f>
        <v>0</v>
      </c>
      <c r="Q1210" s="401">
        <f t="shared" si="18"/>
        <v>39</v>
      </c>
      <c r="R1210" s="399">
        <v>1114.6</v>
      </c>
      <c r="S1210" s="400">
        <f>ROUND(R1210*Q1210,2)</f>
        <v>43469.4</v>
      </c>
    </row>
    <row r="1211" spans="2:19" s="320" customFormat="1" ht="22.5" customHeight="1" outlineLevel="2">
      <c r="B1211" s="321"/>
      <c r="C1211" s="394" t="s">
        <v>1657</v>
      </c>
      <c r="D1211" s="394" t="s">
        <v>218</v>
      </c>
      <c r="E1211" s="461" t="s">
        <v>1781</v>
      </c>
      <c r="F1211" s="479" t="s">
        <v>1782</v>
      </c>
      <c r="G1211" s="397" t="s">
        <v>1005</v>
      </c>
      <c r="H1211" s="398">
        <v>4</v>
      </c>
      <c r="I1211" s="399">
        <v>1671.8</v>
      </c>
      <c r="J1211" s="613">
        <f>ROUND(I1211*H1211,2)</f>
        <v>6687.2</v>
      </c>
      <c r="K1211" s="401"/>
      <c r="L1211" s="399">
        <v>1671.8</v>
      </c>
      <c r="M1211" s="400">
        <f>ROUND(L1211*K1211,2)</f>
        <v>0</v>
      </c>
      <c r="N1211" s="401"/>
      <c r="O1211" s="399">
        <v>1671.8</v>
      </c>
      <c r="P1211" s="400">
        <f>ROUND(O1211*N1211,2)</f>
        <v>0</v>
      </c>
      <c r="Q1211" s="401">
        <f t="shared" si="18"/>
        <v>4</v>
      </c>
      <c r="R1211" s="399">
        <v>1671.8</v>
      </c>
      <c r="S1211" s="400">
        <f>ROUND(R1211*Q1211,2)</f>
        <v>6687.2</v>
      </c>
    </row>
    <row r="1212" spans="2:19" s="320" customFormat="1" ht="22.5" customHeight="1" outlineLevel="2">
      <c r="B1212" s="321"/>
      <c r="C1212" s="394" t="s">
        <v>1661</v>
      </c>
      <c r="D1212" s="394" t="s">
        <v>218</v>
      </c>
      <c r="E1212" s="461" t="s">
        <v>3620</v>
      </c>
      <c r="F1212" s="479" t="s">
        <v>3621</v>
      </c>
      <c r="G1212" s="397" t="s">
        <v>1005</v>
      </c>
      <c r="H1212" s="398">
        <v>2</v>
      </c>
      <c r="I1212" s="399">
        <v>348.3</v>
      </c>
      <c r="J1212" s="613">
        <f>ROUND(I1212*H1212,2)</f>
        <v>696.6</v>
      </c>
      <c r="K1212" s="401"/>
      <c r="L1212" s="399">
        <v>348.3</v>
      </c>
      <c r="M1212" s="400">
        <f>ROUND(L1212*K1212,2)</f>
        <v>0</v>
      </c>
      <c r="N1212" s="401"/>
      <c r="O1212" s="399">
        <v>348.3</v>
      </c>
      <c r="P1212" s="400">
        <f>ROUND(O1212*N1212,2)</f>
        <v>0</v>
      </c>
      <c r="Q1212" s="401">
        <f t="shared" si="18"/>
        <v>2</v>
      </c>
      <c r="R1212" s="399">
        <v>348.3</v>
      </c>
      <c r="S1212" s="400">
        <f>ROUND(R1212*Q1212,2)</f>
        <v>696.6</v>
      </c>
    </row>
    <row r="1213" spans="2:19" s="320" customFormat="1" ht="22.5" customHeight="1" outlineLevel="2" collapsed="1">
      <c r="B1213" s="321"/>
      <c r="C1213" s="430" t="s">
        <v>1665</v>
      </c>
      <c r="D1213" s="430" t="s">
        <v>218</v>
      </c>
      <c r="E1213" s="465" t="s">
        <v>1784</v>
      </c>
      <c r="F1213" s="568" t="s">
        <v>2919</v>
      </c>
      <c r="G1213" s="432" t="s">
        <v>221</v>
      </c>
      <c r="H1213" s="433">
        <v>6.906</v>
      </c>
      <c r="I1213" s="434">
        <v>3099.9</v>
      </c>
      <c r="J1213" s="621">
        <f>ROUND(I1213*H1213,2)</f>
        <v>21407.91</v>
      </c>
      <c r="K1213" s="436"/>
      <c r="L1213" s="434">
        <v>3099.9</v>
      </c>
      <c r="M1213" s="435">
        <f>ROUND(L1213*K1213,2)</f>
        <v>0</v>
      </c>
      <c r="N1213" s="436">
        <f>SUM(N1216:N1217)</f>
        <v>-3.366</v>
      </c>
      <c r="O1213" s="434">
        <v>3099.9</v>
      </c>
      <c r="P1213" s="435">
        <f>ROUND(O1213*N1213,2)</f>
        <v>-10434.26</v>
      </c>
      <c r="Q1213" s="436">
        <f t="shared" si="18"/>
        <v>3.5399999999999996</v>
      </c>
      <c r="R1213" s="434">
        <v>3099.9</v>
      </c>
      <c r="S1213" s="435">
        <f>ROUND(R1213*Q1213,2)</f>
        <v>10973.65</v>
      </c>
    </row>
    <row r="1214" spans="2:19" s="411" customFormat="1" ht="13.5" hidden="1" outlineLevel="3">
      <c r="B1214" s="402"/>
      <c r="C1214" s="403"/>
      <c r="D1214" s="404" t="s">
        <v>223</v>
      </c>
      <c r="E1214" s="407" t="s">
        <v>34</v>
      </c>
      <c r="F1214" s="481" t="s">
        <v>1463</v>
      </c>
      <c r="G1214" s="403"/>
      <c r="H1214" s="407" t="s">
        <v>34</v>
      </c>
      <c r="I1214" s="408" t="s">
        <v>34</v>
      </c>
      <c r="J1214" s="403"/>
      <c r="K1214" s="410"/>
      <c r="L1214" s="408" t="s">
        <v>34</v>
      </c>
      <c r="M1214" s="409"/>
      <c r="N1214" s="410"/>
      <c r="O1214" s="408" t="s">
        <v>34</v>
      </c>
      <c r="P1214" s="409"/>
      <c r="Q1214" s="410"/>
      <c r="R1214" s="408" t="s">
        <v>34</v>
      </c>
      <c r="S1214" s="409"/>
    </row>
    <row r="1215" spans="2:19" s="420" customFormat="1" ht="13.5" hidden="1" outlineLevel="3">
      <c r="B1215" s="412"/>
      <c r="C1215" s="413"/>
      <c r="D1215" s="404" t="s">
        <v>223</v>
      </c>
      <c r="E1215" s="462" t="s">
        <v>34</v>
      </c>
      <c r="F1215" s="480" t="s">
        <v>3622</v>
      </c>
      <c r="G1215" s="413"/>
      <c r="H1215" s="416">
        <v>3.54</v>
      </c>
      <c r="I1215" s="417" t="s">
        <v>34</v>
      </c>
      <c r="J1215" s="413"/>
      <c r="K1215" s="419"/>
      <c r="L1215" s="417" t="s">
        <v>34</v>
      </c>
      <c r="M1215" s="418"/>
      <c r="N1215" s="419"/>
      <c r="O1215" s="417" t="s">
        <v>34</v>
      </c>
      <c r="P1215" s="418"/>
      <c r="Q1215" s="419"/>
      <c r="R1215" s="417" t="s">
        <v>34</v>
      </c>
      <c r="S1215" s="418"/>
    </row>
    <row r="1216" spans="2:19" s="420" customFormat="1" ht="13.5" hidden="1" outlineLevel="3">
      <c r="B1216" s="412"/>
      <c r="C1216" s="413"/>
      <c r="D1216" s="404" t="s">
        <v>223</v>
      </c>
      <c r="E1216" s="462" t="s">
        <v>34</v>
      </c>
      <c r="F1216" s="599" t="s">
        <v>3623</v>
      </c>
      <c r="G1216" s="440"/>
      <c r="H1216" s="442">
        <v>1.267</v>
      </c>
      <c r="I1216" s="417" t="s">
        <v>34</v>
      </c>
      <c r="J1216" s="413"/>
      <c r="K1216" s="419"/>
      <c r="L1216" s="417" t="s">
        <v>34</v>
      </c>
      <c r="M1216" s="418"/>
      <c r="N1216" s="443">
        <f>-H1216</f>
        <v>-1.267</v>
      </c>
      <c r="O1216" s="417" t="s">
        <v>34</v>
      </c>
      <c r="P1216" s="418"/>
      <c r="Q1216" s="419"/>
      <c r="R1216" s="417" t="s">
        <v>34</v>
      </c>
      <c r="S1216" s="418"/>
    </row>
    <row r="1217" spans="2:19" s="420" customFormat="1" ht="13.5" hidden="1" outlineLevel="3">
      <c r="B1217" s="412"/>
      <c r="C1217" s="413"/>
      <c r="D1217" s="404" t="s">
        <v>223</v>
      </c>
      <c r="E1217" s="462" t="s">
        <v>34</v>
      </c>
      <c r="F1217" s="599" t="s">
        <v>3624</v>
      </c>
      <c r="G1217" s="440"/>
      <c r="H1217" s="442">
        <v>2.099</v>
      </c>
      <c r="I1217" s="417" t="s">
        <v>34</v>
      </c>
      <c r="J1217" s="413"/>
      <c r="K1217" s="419"/>
      <c r="L1217" s="417" t="s">
        <v>34</v>
      </c>
      <c r="M1217" s="418"/>
      <c r="N1217" s="443">
        <f>-H1217</f>
        <v>-2.099</v>
      </c>
      <c r="O1217" s="417" t="s">
        <v>34</v>
      </c>
      <c r="P1217" s="418"/>
      <c r="Q1217" s="419"/>
      <c r="R1217" s="417" t="s">
        <v>34</v>
      </c>
      <c r="S1217" s="418"/>
    </row>
    <row r="1218" spans="2:19" s="429" customFormat="1" ht="13.5" hidden="1" outlineLevel="3">
      <c r="B1218" s="421"/>
      <c r="C1218" s="422"/>
      <c r="D1218" s="404" t="s">
        <v>223</v>
      </c>
      <c r="E1218" s="464" t="s">
        <v>34</v>
      </c>
      <c r="F1218" s="566" t="s">
        <v>227</v>
      </c>
      <c r="G1218" s="422"/>
      <c r="H1218" s="425">
        <v>6.906</v>
      </c>
      <c r="I1218" s="426" t="s">
        <v>34</v>
      </c>
      <c r="J1218" s="422"/>
      <c r="K1218" s="428"/>
      <c r="L1218" s="426" t="s">
        <v>34</v>
      </c>
      <c r="M1218" s="427"/>
      <c r="N1218" s="428"/>
      <c r="O1218" s="426" t="s">
        <v>34</v>
      </c>
      <c r="P1218" s="427"/>
      <c r="Q1218" s="428"/>
      <c r="R1218" s="426" t="s">
        <v>34</v>
      </c>
      <c r="S1218" s="427"/>
    </row>
    <row r="1219" spans="2:19" s="320" customFormat="1" ht="22.5" customHeight="1" outlineLevel="2" collapsed="1">
      <c r="B1219" s="321"/>
      <c r="C1219" s="430" t="s">
        <v>1671</v>
      </c>
      <c r="D1219" s="430" t="s">
        <v>218</v>
      </c>
      <c r="E1219" s="465" t="s">
        <v>1792</v>
      </c>
      <c r="F1219" s="568" t="s">
        <v>2923</v>
      </c>
      <c r="G1219" s="432" t="s">
        <v>221</v>
      </c>
      <c r="H1219" s="433">
        <v>27.362</v>
      </c>
      <c r="I1219" s="434">
        <v>3099.9</v>
      </c>
      <c r="J1219" s="621">
        <f>ROUND(I1219*H1219,2)</f>
        <v>84819.46</v>
      </c>
      <c r="K1219" s="436"/>
      <c r="L1219" s="434">
        <v>3099.9</v>
      </c>
      <c r="M1219" s="435">
        <f>ROUND(L1219*K1219,2)</f>
        <v>0</v>
      </c>
      <c r="N1219" s="436">
        <f>SUM(N1226:N1233)</f>
        <v>-11.669</v>
      </c>
      <c r="O1219" s="434">
        <v>3099.9</v>
      </c>
      <c r="P1219" s="435">
        <f>ROUND(O1219*N1219,2)</f>
        <v>-36172.73</v>
      </c>
      <c r="Q1219" s="436">
        <f t="shared" si="18"/>
        <v>15.692999999999998</v>
      </c>
      <c r="R1219" s="434">
        <v>3099.9</v>
      </c>
      <c r="S1219" s="435">
        <f>ROUND(R1219*Q1219,2)</f>
        <v>48646.73</v>
      </c>
    </row>
    <row r="1220" spans="2:19" s="411" customFormat="1" ht="13.5" hidden="1" outlineLevel="3">
      <c r="B1220" s="402"/>
      <c r="C1220" s="403"/>
      <c r="D1220" s="404" t="s">
        <v>223</v>
      </c>
      <c r="E1220" s="407" t="s">
        <v>34</v>
      </c>
      <c r="F1220" s="481" t="s">
        <v>1463</v>
      </c>
      <c r="G1220" s="403"/>
      <c r="H1220" s="407" t="s">
        <v>34</v>
      </c>
      <c r="I1220" s="408" t="s">
        <v>34</v>
      </c>
      <c r="J1220" s="403"/>
      <c r="K1220" s="410"/>
      <c r="L1220" s="408" t="s">
        <v>34</v>
      </c>
      <c r="M1220" s="409"/>
      <c r="N1220" s="410"/>
      <c r="O1220" s="408" t="s">
        <v>34</v>
      </c>
      <c r="P1220" s="409"/>
      <c r="Q1220" s="410"/>
      <c r="R1220" s="408" t="s">
        <v>34</v>
      </c>
      <c r="S1220" s="409"/>
    </row>
    <row r="1221" spans="2:19" s="411" customFormat="1" ht="13.5" hidden="1" outlineLevel="3">
      <c r="B1221" s="402"/>
      <c r="C1221" s="403"/>
      <c r="D1221" s="404" t="s">
        <v>223</v>
      </c>
      <c r="E1221" s="407" t="s">
        <v>34</v>
      </c>
      <c r="F1221" s="481" t="s">
        <v>3281</v>
      </c>
      <c r="G1221" s="403"/>
      <c r="H1221" s="407" t="s">
        <v>34</v>
      </c>
      <c r="I1221" s="408" t="s">
        <v>34</v>
      </c>
      <c r="J1221" s="403"/>
      <c r="K1221" s="410"/>
      <c r="L1221" s="408" t="s">
        <v>34</v>
      </c>
      <c r="M1221" s="409"/>
      <c r="N1221" s="410"/>
      <c r="O1221" s="408" t="s">
        <v>34</v>
      </c>
      <c r="P1221" s="409"/>
      <c r="Q1221" s="410"/>
      <c r="R1221" s="408" t="s">
        <v>34</v>
      </c>
      <c r="S1221" s="409"/>
    </row>
    <row r="1222" spans="2:19" s="420" customFormat="1" ht="13.5" hidden="1" outlineLevel="3">
      <c r="B1222" s="412"/>
      <c r="C1222" s="413"/>
      <c r="D1222" s="404" t="s">
        <v>223</v>
      </c>
      <c r="E1222" s="462" t="s">
        <v>34</v>
      </c>
      <c r="F1222" s="480" t="s">
        <v>3625</v>
      </c>
      <c r="G1222" s="413"/>
      <c r="H1222" s="416">
        <v>14.91</v>
      </c>
      <c r="I1222" s="417" t="s">
        <v>34</v>
      </c>
      <c r="J1222" s="413"/>
      <c r="K1222" s="419"/>
      <c r="L1222" s="417" t="s">
        <v>34</v>
      </c>
      <c r="M1222" s="418"/>
      <c r="N1222" s="419"/>
      <c r="O1222" s="417" t="s">
        <v>34</v>
      </c>
      <c r="P1222" s="418"/>
      <c r="Q1222" s="419"/>
      <c r="R1222" s="417" t="s">
        <v>34</v>
      </c>
      <c r="S1222" s="418"/>
    </row>
    <row r="1223" spans="2:19" s="420" customFormat="1" ht="13.5" hidden="1" outlineLevel="3">
      <c r="B1223" s="412"/>
      <c r="C1223" s="413"/>
      <c r="D1223" s="404" t="s">
        <v>223</v>
      </c>
      <c r="E1223" s="462" t="s">
        <v>34</v>
      </c>
      <c r="F1223" s="480" t="s">
        <v>3626</v>
      </c>
      <c r="G1223" s="413"/>
      <c r="H1223" s="416">
        <v>0.994</v>
      </c>
      <c r="I1223" s="417" t="s">
        <v>34</v>
      </c>
      <c r="J1223" s="413"/>
      <c r="K1223" s="419"/>
      <c r="L1223" s="417" t="s">
        <v>34</v>
      </c>
      <c r="M1223" s="418"/>
      <c r="N1223" s="419"/>
      <c r="O1223" s="417" t="s">
        <v>34</v>
      </c>
      <c r="P1223" s="418"/>
      <c r="Q1223" s="419"/>
      <c r="R1223" s="417" t="s">
        <v>34</v>
      </c>
      <c r="S1223" s="418"/>
    </row>
    <row r="1224" spans="2:19" s="420" customFormat="1" ht="13.5" hidden="1" outlineLevel="3">
      <c r="B1224" s="412"/>
      <c r="C1224" s="413"/>
      <c r="D1224" s="404" t="s">
        <v>223</v>
      </c>
      <c r="E1224" s="462" t="s">
        <v>34</v>
      </c>
      <c r="F1224" s="480" t="s">
        <v>3627</v>
      </c>
      <c r="G1224" s="413"/>
      <c r="H1224" s="416">
        <v>-0.211</v>
      </c>
      <c r="I1224" s="417" t="s">
        <v>34</v>
      </c>
      <c r="J1224" s="413"/>
      <c r="K1224" s="419"/>
      <c r="L1224" s="417" t="s">
        <v>34</v>
      </c>
      <c r="M1224" s="418"/>
      <c r="N1224" s="419"/>
      <c r="O1224" s="417" t="s">
        <v>34</v>
      </c>
      <c r="P1224" s="418"/>
      <c r="Q1224" s="419"/>
      <c r="R1224" s="417" t="s">
        <v>34</v>
      </c>
      <c r="S1224" s="418"/>
    </row>
    <row r="1225" spans="2:19" s="411" customFormat="1" ht="13.5" hidden="1" outlineLevel="3">
      <c r="B1225" s="402"/>
      <c r="C1225" s="403"/>
      <c r="D1225" s="404" t="s">
        <v>223</v>
      </c>
      <c r="E1225" s="407" t="s">
        <v>34</v>
      </c>
      <c r="F1225" s="600" t="s">
        <v>3249</v>
      </c>
      <c r="G1225" s="437"/>
      <c r="H1225" s="439" t="s">
        <v>34</v>
      </c>
      <c r="I1225" s="408" t="s">
        <v>34</v>
      </c>
      <c r="J1225" s="403"/>
      <c r="K1225" s="410"/>
      <c r="L1225" s="408" t="s">
        <v>34</v>
      </c>
      <c r="M1225" s="409"/>
      <c r="N1225" s="443"/>
      <c r="O1225" s="408" t="s">
        <v>34</v>
      </c>
      <c r="P1225" s="409"/>
      <c r="Q1225" s="410"/>
      <c r="R1225" s="408" t="s">
        <v>34</v>
      </c>
      <c r="S1225" s="409"/>
    </row>
    <row r="1226" spans="2:19" s="420" customFormat="1" ht="13.5" hidden="1" outlineLevel="3">
      <c r="B1226" s="412"/>
      <c r="C1226" s="413"/>
      <c r="D1226" s="404" t="s">
        <v>223</v>
      </c>
      <c r="E1226" s="462" t="s">
        <v>34</v>
      </c>
      <c r="F1226" s="599" t="s">
        <v>3628</v>
      </c>
      <c r="G1226" s="440"/>
      <c r="H1226" s="442">
        <v>3.348</v>
      </c>
      <c r="I1226" s="417" t="s">
        <v>34</v>
      </c>
      <c r="J1226" s="413"/>
      <c r="K1226" s="419"/>
      <c r="L1226" s="417" t="s">
        <v>34</v>
      </c>
      <c r="M1226" s="418"/>
      <c r="N1226" s="443">
        <f aca="true" t="shared" si="19" ref="N1226:N1233">-H1226</f>
        <v>-3.348</v>
      </c>
      <c r="O1226" s="417" t="s">
        <v>34</v>
      </c>
      <c r="P1226" s="418"/>
      <c r="Q1226" s="419"/>
      <c r="R1226" s="417" t="s">
        <v>34</v>
      </c>
      <c r="S1226" s="418"/>
    </row>
    <row r="1227" spans="2:19" s="420" customFormat="1" ht="13.5" hidden="1" outlineLevel="3">
      <c r="B1227" s="412"/>
      <c r="C1227" s="413"/>
      <c r="D1227" s="404" t="s">
        <v>223</v>
      </c>
      <c r="E1227" s="462" t="s">
        <v>34</v>
      </c>
      <c r="F1227" s="599" t="s">
        <v>3629</v>
      </c>
      <c r="G1227" s="440"/>
      <c r="H1227" s="442">
        <v>0.393</v>
      </c>
      <c r="I1227" s="417" t="s">
        <v>34</v>
      </c>
      <c r="J1227" s="413"/>
      <c r="K1227" s="419"/>
      <c r="L1227" s="417" t="s">
        <v>34</v>
      </c>
      <c r="M1227" s="418"/>
      <c r="N1227" s="443">
        <f t="shared" si="19"/>
        <v>-0.393</v>
      </c>
      <c r="O1227" s="417" t="s">
        <v>34</v>
      </c>
      <c r="P1227" s="418"/>
      <c r="Q1227" s="419"/>
      <c r="R1227" s="417" t="s">
        <v>34</v>
      </c>
      <c r="S1227" s="418"/>
    </row>
    <row r="1228" spans="2:19" s="420" customFormat="1" ht="13.5" hidden="1" outlineLevel="3">
      <c r="B1228" s="412"/>
      <c r="C1228" s="413"/>
      <c r="D1228" s="404" t="s">
        <v>223</v>
      </c>
      <c r="E1228" s="462" t="s">
        <v>34</v>
      </c>
      <c r="F1228" s="599" t="s">
        <v>3630</v>
      </c>
      <c r="G1228" s="440"/>
      <c r="H1228" s="442">
        <v>-0.196</v>
      </c>
      <c r="I1228" s="417" t="s">
        <v>34</v>
      </c>
      <c r="J1228" s="413"/>
      <c r="K1228" s="419"/>
      <c r="L1228" s="417" t="s">
        <v>34</v>
      </c>
      <c r="M1228" s="418"/>
      <c r="N1228" s="443">
        <f t="shared" si="19"/>
        <v>0.196</v>
      </c>
      <c r="O1228" s="417" t="s">
        <v>34</v>
      </c>
      <c r="P1228" s="418"/>
      <c r="Q1228" s="419"/>
      <c r="R1228" s="417" t="s">
        <v>34</v>
      </c>
      <c r="S1228" s="418"/>
    </row>
    <row r="1229" spans="2:19" s="420" customFormat="1" ht="13.5" hidden="1" outlineLevel="3">
      <c r="B1229" s="412"/>
      <c r="C1229" s="413"/>
      <c r="D1229" s="404" t="s">
        <v>223</v>
      </c>
      <c r="E1229" s="462" t="s">
        <v>34</v>
      </c>
      <c r="F1229" s="599" t="s">
        <v>3631</v>
      </c>
      <c r="G1229" s="440"/>
      <c r="H1229" s="442">
        <v>-0.045</v>
      </c>
      <c r="I1229" s="417" t="s">
        <v>34</v>
      </c>
      <c r="J1229" s="413"/>
      <c r="K1229" s="419"/>
      <c r="L1229" s="417" t="s">
        <v>34</v>
      </c>
      <c r="M1229" s="418"/>
      <c r="N1229" s="443">
        <f t="shared" si="19"/>
        <v>0.045</v>
      </c>
      <c r="O1229" s="417" t="s">
        <v>34</v>
      </c>
      <c r="P1229" s="418"/>
      <c r="Q1229" s="419"/>
      <c r="R1229" s="417" t="s">
        <v>34</v>
      </c>
      <c r="S1229" s="418"/>
    </row>
    <row r="1230" spans="2:19" s="411" customFormat="1" ht="13.5" hidden="1" outlineLevel="3">
      <c r="B1230" s="402"/>
      <c r="C1230" s="403"/>
      <c r="D1230" s="404" t="s">
        <v>223</v>
      </c>
      <c r="E1230" s="407" t="s">
        <v>34</v>
      </c>
      <c r="F1230" s="600" t="s">
        <v>3287</v>
      </c>
      <c r="G1230" s="437"/>
      <c r="H1230" s="439" t="s">
        <v>34</v>
      </c>
      <c r="I1230" s="408" t="s">
        <v>34</v>
      </c>
      <c r="J1230" s="403"/>
      <c r="K1230" s="410"/>
      <c r="L1230" s="408" t="s">
        <v>34</v>
      </c>
      <c r="M1230" s="409"/>
      <c r="N1230" s="443"/>
      <c r="O1230" s="408" t="s">
        <v>34</v>
      </c>
      <c r="P1230" s="409"/>
      <c r="Q1230" s="410"/>
      <c r="R1230" s="408" t="s">
        <v>34</v>
      </c>
      <c r="S1230" s="409"/>
    </row>
    <row r="1231" spans="2:19" s="420" customFormat="1" ht="13.5" hidden="1" outlineLevel="3">
      <c r="B1231" s="412"/>
      <c r="C1231" s="413"/>
      <c r="D1231" s="404" t="s">
        <v>223</v>
      </c>
      <c r="E1231" s="462" t="s">
        <v>34</v>
      </c>
      <c r="F1231" s="599" t="s">
        <v>3632</v>
      </c>
      <c r="G1231" s="440"/>
      <c r="H1231" s="442">
        <v>8.231</v>
      </c>
      <c r="I1231" s="417" t="s">
        <v>34</v>
      </c>
      <c r="J1231" s="413"/>
      <c r="K1231" s="419"/>
      <c r="L1231" s="417" t="s">
        <v>34</v>
      </c>
      <c r="M1231" s="418"/>
      <c r="N1231" s="443">
        <f t="shared" si="19"/>
        <v>-8.231</v>
      </c>
      <c r="O1231" s="417" t="s">
        <v>34</v>
      </c>
      <c r="P1231" s="418"/>
      <c r="Q1231" s="419"/>
      <c r="R1231" s="417" t="s">
        <v>34</v>
      </c>
      <c r="S1231" s="418"/>
    </row>
    <row r="1232" spans="2:19" s="420" customFormat="1" ht="13.5" hidden="1" outlineLevel="3">
      <c r="B1232" s="412"/>
      <c r="C1232" s="413"/>
      <c r="D1232" s="404" t="s">
        <v>223</v>
      </c>
      <c r="E1232" s="462" t="s">
        <v>34</v>
      </c>
      <c r="F1232" s="599" t="s">
        <v>3633</v>
      </c>
      <c r="G1232" s="440"/>
      <c r="H1232" s="442">
        <v>0.73</v>
      </c>
      <c r="I1232" s="417" t="s">
        <v>34</v>
      </c>
      <c r="J1232" s="413"/>
      <c r="K1232" s="419"/>
      <c r="L1232" s="417" t="s">
        <v>34</v>
      </c>
      <c r="M1232" s="418"/>
      <c r="N1232" s="443">
        <f t="shared" si="19"/>
        <v>-0.73</v>
      </c>
      <c r="O1232" s="417" t="s">
        <v>34</v>
      </c>
      <c r="P1232" s="418"/>
      <c r="Q1232" s="419"/>
      <c r="R1232" s="417" t="s">
        <v>34</v>
      </c>
      <c r="S1232" s="418"/>
    </row>
    <row r="1233" spans="2:19" s="420" customFormat="1" ht="13.5" hidden="1" outlineLevel="3">
      <c r="B1233" s="412"/>
      <c r="C1233" s="413"/>
      <c r="D1233" s="404" t="s">
        <v>223</v>
      </c>
      <c r="E1233" s="462" t="s">
        <v>34</v>
      </c>
      <c r="F1233" s="599" t="s">
        <v>3634</v>
      </c>
      <c r="G1233" s="440"/>
      <c r="H1233" s="442">
        <v>-0.792</v>
      </c>
      <c r="I1233" s="417" t="s">
        <v>34</v>
      </c>
      <c r="J1233" s="413"/>
      <c r="K1233" s="419"/>
      <c r="L1233" s="417" t="s">
        <v>34</v>
      </c>
      <c r="M1233" s="418"/>
      <c r="N1233" s="443">
        <f t="shared" si="19"/>
        <v>0.792</v>
      </c>
      <c r="O1233" s="417" t="s">
        <v>34</v>
      </c>
      <c r="P1233" s="418"/>
      <c r="Q1233" s="419"/>
      <c r="R1233" s="417" t="s">
        <v>34</v>
      </c>
      <c r="S1233" s="418"/>
    </row>
    <row r="1234" spans="2:19" s="429" customFormat="1" ht="13.5" hidden="1" outlineLevel="3">
      <c r="B1234" s="421"/>
      <c r="C1234" s="422"/>
      <c r="D1234" s="404" t="s">
        <v>223</v>
      </c>
      <c r="E1234" s="464" t="s">
        <v>34</v>
      </c>
      <c r="F1234" s="566" t="s">
        <v>227</v>
      </c>
      <c r="G1234" s="422"/>
      <c r="H1234" s="425">
        <v>27.362</v>
      </c>
      <c r="I1234" s="426" t="s">
        <v>34</v>
      </c>
      <c r="J1234" s="422"/>
      <c r="K1234" s="428"/>
      <c r="L1234" s="426" t="s">
        <v>34</v>
      </c>
      <c r="M1234" s="427"/>
      <c r="N1234" s="428"/>
      <c r="O1234" s="426" t="s">
        <v>34</v>
      </c>
      <c r="P1234" s="427"/>
      <c r="Q1234" s="428"/>
      <c r="R1234" s="426" t="s">
        <v>34</v>
      </c>
      <c r="S1234" s="427"/>
    </row>
    <row r="1235" spans="2:19" s="320" customFormat="1" ht="22.5" customHeight="1" outlineLevel="2" collapsed="1">
      <c r="B1235" s="321"/>
      <c r="C1235" s="430" t="s">
        <v>1675</v>
      </c>
      <c r="D1235" s="430" t="s">
        <v>218</v>
      </c>
      <c r="E1235" s="465" t="s">
        <v>1817</v>
      </c>
      <c r="F1235" s="568" t="s">
        <v>1818</v>
      </c>
      <c r="G1235" s="432" t="s">
        <v>265</v>
      </c>
      <c r="H1235" s="433">
        <v>37.5</v>
      </c>
      <c r="I1235" s="434">
        <v>975.2</v>
      </c>
      <c r="J1235" s="621">
        <f>ROUND(I1235*H1235,2)</f>
        <v>36570</v>
      </c>
      <c r="K1235" s="436"/>
      <c r="L1235" s="434">
        <v>975.2</v>
      </c>
      <c r="M1235" s="435">
        <f>ROUND(L1235*K1235,2)</f>
        <v>0</v>
      </c>
      <c r="N1235" s="436">
        <f>SUM(N1238:N1239)</f>
        <v>-14.399999999999999</v>
      </c>
      <c r="O1235" s="434">
        <v>975.2</v>
      </c>
      <c r="P1235" s="435">
        <f>ROUND(O1235*N1235,2)</f>
        <v>-14042.88</v>
      </c>
      <c r="Q1235" s="436">
        <f t="shared" si="18"/>
        <v>23.1</v>
      </c>
      <c r="R1235" s="434">
        <v>975.2</v>
      </c>
      <c r="S1235" s="435">
        <f>ROUND(R1235*Q1235,2)</f>
        <v>22527.12</v>
      </c>
    </row>
    <row r="1236" spans="2:19" s="411" customFormat="1" ht="13.5" hidden="1" outlineLevel="3">
      <c r="B1236" s="402"/>
      <c r="C1236" s="403"/>
      <c r="D1236" s="404" t="s">
        <v>223</v>
      </c>
      <c r="E1236" s="407" t="s">
        <v>34</v>
      </c>
      <c r="F1236" s="481" t="s">
        <v>1463</v>
      </c>
      <c r="G1236" s="403"/>
      <c r="H1236" s="407" t="s">
        <v>34</v>
      </c>
      <c r="I1236" s="408" t="s">
        <v>34</v>
      </c>
      <c r="J1236" s="403"/>
      <c r="K1236" s="410"/>
      <c r="L1236" s="408" t="s">
        <v>34</v>
      </c>
      <c r="M1236" s="409"/>
      <c r="N1236" s="410"/>
      <c r="O1236" s="408" t="s">
        <v>34</v>
      </c>
      <c r="P1236" s="409"/>
      <c r="Q1236" s="410"/>
      <c r="R1236" s="408" t="s">
        <v>34</v>
      </c>
      <c r="S1236" s="409"/>
    </row>
    <row r="1237" spans="2:19" s="420" customFormat="1" ht="13.5" hidden="1" outlineLevel="3">
      <c r="B1237" s="412"/>
      <c r="C1237" s="413"/>
      <c r="D1237" s="404" t="s">
        <v>223</v>
      </c>
      <c r="E1237" s="462" t="s">
        <v>34</v>
      </c>
      <c r="F1237" s="480" t="s">
        <v>3635</v>
      </c>
      <c r="G1237" s="413"/>
      <c r="H1237" s="416">
        <v>23.1</v>
      </c>
      <c r="I1237" s="417" t="s">
        <v>34</v>
      </c>
      <c r="J1237" s="413"/>
      <c r="K1237" s="419"/>
      <c r="L1237" s="417" t="s">
        <v>34</v>
      </c>
      <c r="M1237" s="418"/>
      <c r="N1237" s="419"/>
      <c r="O1237" s="417" t="s">
        <v>34</v>
      </c>
      <c r="P1237" s="418"/>
      <c r="Q1237" s="419"/>
      <c r="R1237" s="417" t="s">
        <v>34</v>
      </c>
      <c r="S1237" s="418"/>
    </row>
    <row r="1238" spans="2:19" s="420" customFormat="1" ht="13.5" hidden="1" outlineLevel="3">
      <c r="B1238" s="412"/>
      <c r="C1238" s="413"/>
      <c r="D1238" s="404" t="s">
        <v>223</v>
      </c>
      <c r="E1238" s="462" t="s">
        <v>34</v>
      </c>
      <c r="F1238" s="599" t="s">
        <v>3636</v>
      </c>
      <c r="G1238" s="440"/>
      <c r="H1238" s="442">
        <v>4.2</v>
      </c>
      <c r="I1238" s="417" t="s">
        <v>34</v>
      </c>
      <c r="J1238" s="413"/>
      <c r="K1238" s="419"/>
      <c r="L1238" s="417" t="s">
        <v>34</v>
      </c>
      <c r="M1238" s="418"/>
      <c r="N1238" s="443">
        <f>-H1238</f>
        <v>-4.2</v>
      </c>
      <c r="O1238" s="417" t="s">
        <v>34</v>
      </c>
      <c r="P1238" s="418"/>
      <c r="Q1238" s="419"/>
      <c r="R1238" s="417" t="s">
        <v>34</v>
      </c>
      <c r="S1238" s="418"/>
    </row>
    <row r="1239" spans="2:19" s="420" customFormat="1" ht="13.5" hidden="1" outlineLevel="3">
      <c r="B1239" s="412"/>
      <c r="C1239" s="413"/>
      <c r="D1239" s="404" t="s">
        <v>223</v>
      </c>
      <c r="E1239" s="462" t="s">
        <v>34</v>
      </c>
      <c r="F1239" s="599" t="s">
        <v>3637</v>
      </c>
      <c r="G1239" s="440"/>
      <c r="H1239" s="442">
        <v>10.2</v>
      </c>
      <c r="I1239" s="417" t="s">
        <v>34</v>
      </c>
      <c r="J1239" s="413"/>
      <c r="K1239" s="419"/>
      <c r="L1239" s="417" t="s">
        <v>34</v>
      </c>
      <c r="M1239" s="418"/>
      <c r="N1239" s="443">
        <f>-H1239</f>
        <v>-10.2</v>
      </c>
      <c r="O1239" s="417" t="s">
        <v>34</v>
      </c>
      <c r="P1239" s="418"/>
      <c r="Q1239" s="419"/>
      <c r="R1239" s="417" t="s">
        <v>34</v>
      </c>
      <c r="S1239" s="418"/>
    </row>
    <row r="1240" spans="2:19" s="429" customFormat="1" ht="13.5" hidden="1" outlineLevel="3">
      <c r="B1240" s="421"/>
      <c r="C1240" s="422"/>
      <c r="D1240" s="404" t="s">
        <v>223</v>
      </c>
      <c r="E1240" s="464" t="s">
        <v>34</v>
      </c>
      <c r="F1240" s="566" t="s">
        <v>227</v>
      </c>
      <c r="G1240" s="422"/>
      <c r="H1240" s="425">
        <v>37.5</v>
      </c>
      <c r="I1240" s="426" t="s">
        <v>34</v>
      </c>
      <c r="J1240" s="422"/>
      <c r="K1240" s="428"/>
      <c r="L1240" s="426" t="s">
        <v>34</v>
      </c>
      <c r="M1240" s="427"/>
      <c r="N1240" s="428"/>
      <c r="O1240" s="426" t="s">
        <v>34</v>
      </c>
      <c r="P1240" s="427"/>
      <c r="Q1240" s="428"/>
      <c r="R1240" s="426" t="s">
        <v>34</v>
      </c>
      <c r="S1240" s="427"/>
    </row>
    <row r="1241" spans="2:19" s="320" customFormat="1" ht="22.5" customHeight="1" outlineLevel="2" collapsed="1">
      <c r="B1241" s="321"/>
      <c r="C1241" s="430" t="s">
        <v>1678</v>
      </c>
      <c r="D1241" s="430" t="s">
        <v>218</v>
      </c>
      <c r="E1241" s="465" t="s">
        <v>1825</v>
      </c>
      <c r="F1241" s="568" t="s">
        <v>1826</v>
      </c>
      <c r="G1241" s="432" t="s">
        <v>292</v>
      </c>
      <c r="H1241" s="433">
        <v>0.046</v>
      </c>
      <c r="I1241" s="434">
        <v>28282</v>
      </c>
      <c r="J1241" s="621">
        <f>ROUND(I1241*H1241,2)</f>
        <v>1300.97</v>
      </c>
      <c r="K1241" s="436"/>
      <c r="L1241" s="434">
        <v>28282</v>
      </c>
      <c r="M1241" s="435">
        <f>ROUND(L1241*K1241,2)</f>
        <v>0</v>
      </c>
      <c r="N1241" s="436">
        <f>SUM(N1244:N1248)</f>
        <v>-0.018</v>
      </c>
      <c r="O1241" s="434">
        <v>28282</v>
      </c>
      <c r="P1241" s="435">
        <f>ROUND(O1241*N1241,2)</f>
        <v>-509.08</v>
      </c>
      <c r="Q1241" s="436">
        <f t="shared" si="18"/>
        <v>0.028</v>
      </c>
      <c r="R1241" s="434">
        <v>28282</v>
      </c>
      <c r="S1241" s="435">
        <f>ROUND(R1241*Q1241,2)</f>
        <v>791.9</v>
      </c>
    </row>
    <row r="1242" spans="2:19" s="411" customFormat="1" ht="13.5" hidden="1" outlineLevel="3">
      <c r="B1242" s="402"/>
      <c r="C1242" s="403"/>
      <c r="D1242" s="404" t="s">
        <v>223</v>
      </c>
      <c r="E1242" s="407" t="s">
        <v>34</v>
      </c>
      <c r="F1242" s="481" t="s">
        <v>1827</v>
      </c>
      <c r="G1242" s="403"/>
      <c r="H1242" s="407" t="s">
        <v>34</v>
      </c>
      <c r="I1242" s="408" t="s">
        <v>34</v>
      </c>
      <c r="J1242" s="403"/>
      <c r="K1242" s="410"/>
      <c r="L1242" s="408" t="s">
        <v>34</v>
      </c>
      <c r="M1242" s="409"/>
      <c r="N1242" s="410"/>
      <c r="O1242" s="408" t="s">
        <v>34</v>
      </c>
      <c r="P1242" s="409"/>
      <c r="Q1242" s="410"/>
      <c r="R1242" s="408" t="s">
        <v>34</v>
      </c>
      <c r="S1242" s="409"/>
    </row>
    <row r="1243" spans="2:19" s="420" customFormat="1" ht="13.5" hidden="1" outlineLevel="3">
      <c r="B1243" s="412"/>
      <c r="C1243" s="413"/>
      <c r="D1243" s="404" t="s">
        <v>223</v>
      </c>
      <c r="E1243" s="462" t="s">
        <v>34</v>
      </c>
      <c r="F1243" s="480" t="s">
        <v>3638</v>
      </c>
      <c r="G1243" s="413"/>
      <c r="H1243" s="416">
        <v>0.007</v>
      </c>
      <c r="I1243" s="417" t="s">
        <v>34</v>
      </c>
      <c r="J1243" s="413"/>
      <c r="K1243" s="419"/>
      <c r="L1243" s="417" t="s">
        <v>34</v>
      </c>
      <c r="M1243" s="418"/>
      <c r="N1243" s="419"/>
      <c r="O1243" s="417" t="s">
        <v>34</v>
      </c>
      <c r="P1243" s="418"/>
      <c r="Q1243" s="419"/>
      <c r="R1243" s="417" t="s">
        <v>34</v>
      </c>
      <c r="S1243" s="418"/>
    </row>
    <row r="1244" spans="2:19" s="420" customFormat="1" ht="13.5" hidden="1" outlineLevel="3">
      <c r="B1244" s="412"/>
      <c r="C1244" s="413"/>
      <c r="D1244" s="404" t="s">
        <v>223</v>
      </c>
      <c r="E1244" s="462" t="s">
        <v>34</v>
      </c>
      <c r="F1244" s="599" t="s">
        <v>3639</v>
      </c>
      <c r="G1244" s="440"/>
      <c r="H1244" s="442">
        <v>0.004</v>
      </c>
      <c r="I1244" s="417" t="s">
        <v>34</v>
      </c>
      <c r="J1244" s="413"/>
      <c r="K1244" s="419"/>
      <c r="L1244" s="417" t="s">
        <v>34</v>
      </c>
      <c r="M1244" s="418"/>
      <c r="N1244" s="443">
        <f>-H1244</f>
        <v>-0.004</v>
      </c>
      <c r="O1244" s="417" t="s">
        <v>34</v>
      </c>
      <c r="P1244" s="418"/>
      <c r="Q1244" s="419"/>
      <c r="R1244" s="417" t="s">
        <v>34</v>
      </c>
      <c r="S1244" s="418"/>
    </row>
    <row r="1245" spans="2:19" s="411" customFormat="1" ht="13.5" hidden="1" outlineLevel="3">
      <c r="B1245" s="402"/>
      <c r="C1245" s="403"/>
      <c r="D1245" s="404" t="s">
        <v>223</v>
      </c>
      <c r="E1245" s="407" t="s">
        <v>34</v>
      </c>
      <c r="F1245" s="481" t="s">
        <v>1832</v>
      </c>
      <c r="G1245" s="403"/>
      <c r="H1245" s="407" t="s">
        <v>34</v>
      </c>
      <c r="I1245" s="408" t="s">
        <v>34</v>
      </c>
      <c r="J1245" s="403"/>
      <c r="K1245" s="410"/>
      <c r="L1245" s="408" t="s">
        <v>34</v>
      </c>
      <c r="M1245" s="409"/>
      <c r="N1245" s="410"/>
      <c r="O1245" s="408" t="s">
        <v>34</v>
      </c>
      <c r="P1245" s="409"/>
      <c r="Q1245" s="410"/>
      <c r="R1245" s="408" t="s">
        <v>34</v>
      </c>
      <c r="S1245" s="409"/>
    </row>
    <row r="1246" spans="2:19" s="420" customFormat="1" ht="13.5" hidden="1" outlineLevel="3">
      <c r="B1246" s="412"/>
      <c r="C1246" s="413"/>
      <c r="D1246" s="404" t="s">
        <v>223</v>
      </c>
      <c r="E1246" s="462" t="s">
        <v>34</v>
      </c>
      <c r="F1246" s="480" t="s">
        <v>3640</v>
      </c>
      <c r="G1246" s="413"/>
      <c r="H1246" s="416">
        <v>0.021</v>
      </c>
      <c r="I1246" s="417" t="s">
        <v>34</v>
      </c>
      <c r="J1246" s="413"/>
      <c r="K1246" s="419"/>
      <c r="L1246" s="417" t="s">
        <v>34</v>
      </c>
      <c r="M1246" s="418"/>
      <c r="N1246" s="419"/>
      <c r="O1246" s="417" t="s">
        <v>34</v>
      </c>
      <c r="P1246" s="418"/>
      <c r="Q1246" s="419"/>
      <c r="R1246" s="417" t="s">
        <v>34</v>
      </c>
      <c r="S1246" s="418"/>
    </row>
    <row r="1247" spans="2:19" s="420" customFormat="1" ht="13.5" hidden="1" outlineLevel="3">
      <c r="B1247" s="412"/>
      <c r="C1247" s="413"/>
      <c r="D1247" s="404" t="s">
        <v>223</v>
      </c>
      <c r="E1247" s="462" t="s">
        <v>34</v>
      </c>
      <c r="F1247" s="599" t="s">
        <v>3641</v>
      </c>
      <c r="G1247" s="440"/>
      <c r="H1247" s="442">
        <v>0.003</v>
      </c>
      <c r="I1247" s="417" t="s">
        <v>34</v>
      </c>
      <c r="J1247" s="413"/>
      <c r="K1247" s="419"/>
      <c r="L1247" s="417" t="s">
        <v>34</v>
      </c>
      <c r="M1247" s="418"/>
      <c r="N1247" s="443">
        <f>-H1247</f>
        <v>-0.003</v>
      </c>
      <c r="O1247" s="417" t="s">
        <v>34</v>
      </c>
      <c r="P1247" s="418"/>
      <c r="Q1247" s="419"/>
      <c r="R1247" s="417" t="s">
        <v>34</v>
      </c>
      <c r="S1247" s="418"/>
    </row>
    <row r="1248" spans="2:19" s="420" customFormat="1" ht="13.5" hidden="1" outlineLevel="3">
      <c r="B1248" s="412"/>
      <c r="C1248" s="413"/>
      <c r="D1248" s="404" t="s">
        <v>223</v>
      </c>
      <c r="E1248" s="462" t="s">
        <v>34</v>
      </c>
      <c r="F1248" s="599" t="s">
        <v>3642</v>
      </c>
      <c r="G1248" s="440"/>
      <c r="H1248" s="442">
        <v>0.011</v>
      </c>
      <c r="I1248" s="417" t="s">
        <v>34</v>
      </c>
      <c r="J1248" s="413"/>
      <c r="K1248" s="419"/>
      <c r="L1248" s="417" t="s">
        <v>34</v>
      </c>
      <c r="M1248" s="418"/>
      <c r="N1248" s="443">
        <f>-H1248</f>
        <v>-0.011</v>
      </c>
      <c r="O1248" s="417" t="s">
        <v>34</v>
      </c>
      <c r="P1248" s="418"/>
      <c r="Q1248" s="419"/>
      <c r="R1248" s="417" t="s">
        <v>34</v>
      </c>
      <c r="S1248" s="418"/>
    </row>
    <row r="1249" spans="2:19" s="429" customFormat="1" ht="13.5" hidden="1" outlineLevel="3">
      <c r="B1249" s="421"/>
      <c r="C1249" s="422"/>
      <c r="D1249" s="404" t="s">
        <v>223</v>
      </c>
      <c r="E1249" s="464" t="s">
        <v>34</v>
      </c>
      <c r="F1249" s="566" t="s">
        <v>227</v>
      </c>
      <c r="G1249" s="422"/>
      <c r="H1249" s="425">
        <v>0.046</v>
      </c>
      <c r="I1249" s="426" t="s">
        <v>34</v>
      </c>
      <c r="J1249" s="422"/>
      <c r="K1249" s="428"/>
      <c r="L1249" s="426" t="s">
        <v>34</v>
      </c>
      <c r="M1249" s="427"/>
      <c r="N1249" s="428"/>
      <c r="O1249" s="426" t="s">
        <v>34</v>
      </c>
      <c r="P1249" s="427"/>
      <c r="Q1249" s="428"/>
      <c r="R1249" s="426" t="s">
        <v>34</v>
      </c>
      <c r="S1249" s="427"/>
    </row>
    <row r="1250" spans="2:19" s="320" customFormat="1" ht="22.5" customHeight="1" outlineLevel="2" collapsed="1">
      <c r="B1250" s="321"/>
      <c r="C1250" s="430" t="s">
        <v>1683</v>
      </c>
      <c r="D1250" s="430" t="s">
        <v>218</v>
      </c>
      <c r="E1250" s="465" t="s">
        <v>1837</v>
      </c>
      <c r="F1250" s="568" t="s">
        <v>1838</v>
      </c>
      <c r="G1250" s="432" t="s">
        <v>292</v>
      </c>
      <c r="H1250" s="433">
        <v>0.263</v>
      </c>
      <c r="I1250" s="434">
        <v>28282</v>
      </c>
      <c r="J1250" s="621">
        <f>ROUND(I1250*H1250,2)</f>
        <v>7438.17</v>
      </c>
      <c r="K1250" s="436"/>
      <c r="L1250" s="434">
        <v>28282</v>
      </c>
      <c r="M1250" s="435">
        <f>ROUND(L1250*K1250,2)</f>
        <v>0</v>
      </c>
      <c r="N1250" s="436">
        <f>N1252</f>
        <v>-0.068199</v>
      </c>
      <c r="O1250" s="434">
        <v>28282</v>
      </c>
      <c r="P1250" s="435">
        <f>ROUND(O1250*N1250,2)</f>
        <v>-1928.8</v>
      </c>
      <c r="Q1250" s="436">
        <f t="shared" si="18"/>
        <v>0.194801</v>
      </c>
      <c r="R1250" s="434">
        <v>28282</v>
      </c>
      <c r="S1250" s="435">
        <f>ROUND(R1250*Q1250,2)</f>
        <v>5509.36</v>
      </c>
    </row>
    <row r="1251" spans="2:19" s="420" customFormat="1" ht="13.5" hidden="1" outlineLevel="3">
      <c r="B1251" s="412"/>
      <c r="C1251" s="413"/>
      <c r="D1251" s="404" t="s">
        <v>223</v>
      </c>
      <c r="E1251" s="462" t="s">
        <v>34</v>
      </c>
      <c r="F1251" s="480" t="s">
        <v>3643</v>
      </c>
      <c r="G1251" s="413"/>
      <c r="H1251" s="416">
        <v>1.535</v>
      </c>
      <c r="I1251" s="417" t="s">
        <v>34</v>
      </c>
      <c r="J1251" s="413"/>
      <c r="K1251" s="419"/>
      <c r="L1251" s="417" t="s">
        <v>34</v>
      </c>
      <c r="M1251" s="418"/>
      <c r="N1251" s="419"/>
      <c r="O1251" s="417" t="s">
        <v>34</v>
      </c>
      <c r="P1251" s="418"/>
      <c r="Q1251" s="419"/>
      <c r="R1251" s="417" t="s">
        <v>34</v>
      </c>
      <c r="S1251" s="418"/>
    </row>
    <row r="1252" spans="2:19" s="420" customFormat="1" ht="13.5" hidden="1" outlineLevel="3">
      <c r="B1252" s="412"/>
      <c r="C1252" s="413"/>
      <c r="D1252" s="404" t="s">
        <v>223</v>
      </c>
      <c r="E1252" s="462" t="s">
        <v>34</v>
      </c>
      <c r="F1252" s="599" t="s">
        <v>3644</v>
      </c>
      <c r="G1252" s="440"/>
      <c r="H1252" s="442">
        <v>0.537</v>
      </c>
      <c r="I1252" s="417" t="s">
        <v>34</v>
      </c>
      <c r="J1252" s="413"/>
      <c r="K1252" s="419"/>
      <c r="L1252" s="417" t="s">
        <v>34</v>
      </c>
      <c r="M1252" s="418"/>
      <c r="N1252" s="443">
        <v>-0.068199</v>
      </c>
      <c r="O1252" s="417" t="s">
        <v>34</v>
      </c>
      <c r="P1252" s="418"/>
      <c r="Q1252" s="419"/>
      <c r="R1252" s="417" t="s">
        <v>34</v>
      </c>
      <c r="S1252" s="418"/>
    </row>
    <row r="1253" spans="2:19" s="429" customFormat="1" ht="13.5" hidden="1" outlineLevel="3">
      <c r="B1253" s="421"/>
      <c r="C1253" s="422"/>
      <c r="D1253" s="404" t="s">
        <v>223</v>
      </c>
      <c r="E1253" s="464" t="s">
        <v>34</v>
      </c>
      <c r="F1253" s="566" t="s">
        <v>227</v>
      </c>
      <c r="G1253" s="422"/>
      <c r="H1253" s="425">
        <v>2.072</v>
      </c>
      <c r="I1253" s="426" t="s">
        <v>34</v>
      </c>
      <c r="J1253" s="422"/>
      <c r="K1253" s="428"/>
      <c r="L1253" s="426" t="s">
        <v>34</v>
      </c>
      <c r="M1253" s="427"/>
      <c r="N1253" s="428"/>
      <c r="O1253" s="426" t="s">
        <v>34</v>
      </c>
      <c r="P1253" s="427"/>
      <c r="Q1253" s="428"/>
      <c r="R1253" s="426" t="s">
        <v>34</v>
      </c>
      <c r="S1253" s="427"/>
    </row>
    <row r="1254" spans="2:19" s="420" customFormat="1" ht="13.5" hidden="1" outlineLevel="3">
      <c r="B1254" s="412"/>
      <c r="C1254" s="413"/>
      <c r="D1254" s="404" t="s">
        <v>223</v>
      </c>
      <c r="E1254" s="413"/>
      <c r="F1254" s="480" t="s">
        <v>3645</v>
      </c>
      <c r="G1254" s="413"/>
      <c r="H1254" s="416">
        <v>0.263</v>
      </c>
      <c r="I1254" s="417" t="s">
        <v>34</v>
      </c>
      <c r="J1254" s="413"/>
      <c r="K1254" s="419"/>
      <c r="L1254" s="417" t="s">
        <v>34</v>
      </c>
      <c r="M1254" s="418"/>
      <c r="N1254" s="419"/>
      <c r="O1254" s="417" t="s">
        <v>34</v>
      </c>
      <c r="P1254" s="418"/>
      <c r="Q1254" s="419"/>
      <c r="R1254" s="417" t="s">
        <v>34</v>
      </c>
      <c r="S1254" s="418"/>
    </row>
    <row r="1255" spans="2:19" s="320" customFormat="1" ht="22.5" customHeight="1" outlineLevel="2" collapsed="1">
      <c r="B1255" s="321"/>
      <c r="C1255" s="430" t="s">
        <v>1684</v>
      </c>
      <c r="D1255" s="430" t="s">
        <v>218</v>
      </c>
      <c r="E1255" s="465" t="s">
        <v>3017</v>
      </c>
      <c r="F1255" s="568" t="s">
        <v>3018</v>
      </c>
      <c r="G1255" s="432" t="s">
        <v>292</v>
      </c>
      <c r="H1255" s="433">
        <v>0.028</v>
      </c>
      <c r="I1255" s="434">
        <v>27167.4</v>
      </c>
      <c r="J1255" s="621">
        <f>ROUND(I1255*H1255,2)</f>
        <v>760.69</v>
      </c>
      <c r="K1255" s="436"/>
      <c r="L1255" s="434">
        <v>27167.4</v>
      </c>
      <c r="M1255" s="435">
        <f>ROUND(L1255*K1255,2)</f>
        <v>0</v>
      </c>
      <c r="N1255" s="436">
        <f>-H1255</f>
        <v>-0.028</v>
      </c>
      <c r="O1255" s="434">
        <v>27167.4</v>
      </c>
      <c r="P1255" s="435">
        <f>ROUND(O1255*N1255,2)</f>
        <v>-760.69</v>
      </c>
      <c r="Q1255" s="436">
        <f t="shared" si="18"/>
        <v>0</v>
      </c>
      <c r="R1255" s="434">
        <v>27167.4</v>
      </c>
      <c r="S1255" s="435">
        <f>ROUND(R1255*Q1255,2)</f>
        <v>0</v>
      </c>
    </row>
    <row r="1256" spans="2:19" s="411" customFormat="1" ht="13.5" hidden="1" outlineLevel="3">
      <c r="B1256" s="402"/>
      <c r="C1256" s="403"/>
      <c r="D1256" s="404" t="s">
        <v>223</v>
      </c>
      <c r="E1256" s="407" t="s">
        <v>34</v>
      </c>
      <c r="F1256" s="600" t="s">
        <v>3249</v>
      </c>
      <c r="G1256" s="437"/>
      <c r="H1256" s="439" t="s">
        <v>34</v>
      </c>
      <c r="I1256" s="408" t="s">
        <v>34</v>
      </c>
      <c r="J1256" s="403"/>
      <c r="K1256" s="410"/>
      <c r="L1256" s="408" t="s">
        <v>34</v>
      </c>
      <c r="M1256" s="409"/>
      <c r="N1256" s="410"/>
      <c r="O1256" s="408" t="s">
        <v>34</v>
      </c>
      <c r="P1256" s="409"/>
      <c r="Q1256" s="410"/>
      <c r="R1256" s="408" t="s">
        <v>34</v>
      </c>
      <c r="S1256" s="409"/>
    </row>
    <row r="1257" spans="2:19" s="420" customFormat="1" ht="13.5" hidden="1" outlineLevel="3">
      <c r="B1257" s="412"/>
      <c r="C1257" s="413"/>
      <c r="D1257" s="404" t="s">
        <v>223</v>
      </c>
      <c r="E1257" s="462" t="s">
        <v>34</v>
      </c>
      <c r="F1257" s="599" t="s">
        <v>3646</v>
      </c>
      <c r="G1257" s="440"/>
      <c r="H1257" s="442">
        <v>0.028</v>
      </c>
      <c r="I1257" s="417" t="s">
        <v>34</v>
      </c>
      <c r="J1257" s="413"/>
      <c r="K1257" s="419"/>
      <c r="L1257" s="417" t="s">
        <v>34</v>
      </c>
      <c r="M1257" s="418"/>
      <c r="N1257" s="419"/>
      <c r="O1257" s="417" t="s">
        <v>34</v>
      </c>
      <c r="P1257" s="418"/>
      <c r="Q1257" s="419"/>
      <c r="R1257" s="417" t="s">
        <v>34</v>
      </c>
      <c r="S1257" s="418"/>
    </row>
    <row r="1258" spans="2:19" s="320" customFormat="1" ht="22.5" customHeight="1" outlineLevel="2" collapsed="1">
      <c r="B1258" s="321"/>
      <c r="C1258" s="430" t="s">
        <v>1688</v>
      </c>
      <c r="D1258" s="430" t="s">
        <v>218</v>
      </c>
      <c r="E1258" s="465" t="s">
        <v>2445</v>
      </c>
      <c r="F1258" s="568" t="s">
        <v>2446</v>
      </c>
      <c r="G1258" s="432" t="s">
        <v>221</v>
      </c>
      <c r="H1258" s="433">
        <v>4.6</v>
      </c>
      <c r="I1258" s="434">
        <v>3483</v>
      </c>
      <c r="J1258" s="621">
        <f>ROUND(I1258*H1258,2)</f>
        <v>16021.8</v>
      </c>
      <c r="K1258" s="436"/>
      <c r="L1258" s="434">
        <v>3483</v>
      </c>
      <c r="M1258" s="435">
        <f>ROUND(L1258*K1258,2)</f>
        <v>0</v>
      </c>
      <c r="N1258" s="436">
        <f>SUM(N1263:N1267)</f>
        <v>-1.669</v>
      </c>
      <c r="O1258" s="434">
        <v>3483</v>
      </c>
      <c r="P1258" s="435">
        <f>ROUND(O1258*N1258,2)</f>
        <v>-5813.13</v>
      </c>
      <c r="Q1258" s="436">
        <f t="shared" si="18"/>
        <v>2.9309999999999996</v>
      </c>
      <c r="R1258" s="434">
        <v>3483</v>
      </c>
      <c r="S1258" s="435">
        <f>ROUND(R1258*Q1258,2)</f>
        <v>10208.67</v>
      </c>
    </row>
    <row r="1259" spans="2:19" s="411" customFormat="1" ht="13.5" hidden="1" outlineLevel="3">
      <c r="B1259" s="402"/>
      <c r="C1259" s="403"/>
      <c r="D1259" s="404" t="s">
        <v>223</v>
      </c>
      <c r="E1259" s="407" t="s">
        <v>34</v>
      </c>
      <c r="F1259" s="481" t="s">
        <v>3281</v>
      </c>
      <c r="G1259" s="403"/>
      <c r="H1259" s="407" t="s">
        <v>34</v>
      </c>
      <c r="I1259" s="408" t="s">
        <v>34</v>
      </c>
      <c r="J1259" s="403"/>
      <c r="K1259" s="410"/>
      <c r="L1259" s="408" t="s">
        <v>34</v>
      </c>
      <c r="M1259" s="409"/>
      <c r="N1259" s="410"/>
      <c r="O1259" s="408" t="s">
        <v>34</v>
      </c>
      <c r="P1259" s="409"/>
      <c r="Q1259" s="410"/>
      <c r="R1259" s="408" t="s">
        <v>34</v>
      </c>
      <c r="S1259" s="409"/>
    </row>
    <row r="1260" spans="2:19" s="420" customFormat="1" ht="13.5" hidden="1" outlineLevel="3">
      <c r="B1260" s="412"/>
      <c r="C1260" s="413"/>
      <c r="D1260" s="404" t="s">
        <v>223</v>
      </c>
      <c r="E1260" s="462" t="s">
        <v>34</v>
      </c>
      <c r="F1260" s="480" t="s">
        <v>3647</v>
      </c>
      <c r="G1260" s="413"/>
      <c r="H1260" s="416">
        <v>4.554</v>
      </c>
      <c r="I1260" s="417" t="s">
        <v>34</v>
      </c>
      <c r="J1260" s="413"/>
      <c r="K1260" s="419"/>
      <c r="L1260" s="417" t="s">
        <v>34</v>
      </c>
      <c r="M1260" s="418"/>
      <c r="N1260" s="419"/>
      <c r="O1260" s="417" t="s">
        <v>34</v>
      </c>
      <c r="P1260" s="418"/>
      <c r="Q1260" s="419"/>
      <c r="R1260" s="417" t="s">
        <v>34</v>
      </c>
      <c r="S1260" s="418"/>
    </row>
    <row r="1261" spans="2:19" s="420" customFormat="1" ht="13.5" hidden="1" outlineLevel="3">
      <c r="B1261" s="412"/>
      <c r="C1261" s="413"/>
      <c r="D1261" s="404" t="s">
        <v>223</v>
      </c>
      <c r="E1261" s="462" t="s">
        <v>34</v>
      </c>
      <c r="F1261" s="480" t="s">
        <v>3648</v>
      </c>
      <c r="G1261" s="413"/>
      <c r="H1261" s="416">
        <v>-1.623</v>
      </c>
      <c r="I1261" s="417" t="s">
        <v>34</v>
      </c>
      <c r="J1261" s="413"/>
      <c r="K1261" s="419"/>
      <c r="L1261" s="417" t="s">
        <v>34</v>
      </c>
      <c r="M1261" s="418"/>
      <c r="N1261" s="419"/>
      <c r="O1261" s="417" t="s">
        <v>34</v>
      </c>
      <c r="P1261" s="418"/>
      <c r="Q1261" s="419"/>
      <c r="R1261" s="417" t="s">
        <v>34</v>
      </c>
      <c r="S1261" s="418"/>
    </row>
    <row r="1262" spans="2:19" s="411" customFormat="1" ht="13.5" hidden="1" outlineLevel="3">
      <c r="B1262" s="402"/>
      <c r="C1262" s="403"/>
      <c r="D1262" s="404" t="s">
        <v>223</v>
      </c>
      <c r="E1262" s="407" t="s">
        <v>34</v>
      </c>
      <c r="F1262" s="600" t="s">
        <v>3249</v>
      </c>
      <c r="G1262" s="437"/>
      <c r="H1262" s="439" t="s">
        <v>34</v>
      </c>
      <c r="I1262" s="408" t="s">
        <v>34</v>
      </c>
      <c r="J1262" s="403"/>
      <c r="K1262" s="410"/>
      <c r="L1262" s="408" t="s">
        <v>34</v>
      </c>
      <c r="M1262" s="409"/>
      <c r="N1262" s="410"/>
      <c r="O1262" s="408" t="s">
        <v>34</v>
      </c>
      <c r="P1262" s="409"/>
      <c r="Q1262" s="410"/>
      <c r="R1262" s="408" t="s">
        <v>34</v>
      </c>
      <c r="S1262" s="409"/>
    </row>
    <row r="1263" spans="2:19" s="420" customFormat="1" ht="13.5" hidden="1" outlineLevel="3">
      <c r="B1263" s="412"/>
      <c r="C1263" s="413"/>
      <c r="D1263" s="404" t="s">
        <v>223</v>
      </c>
      <c r="E1263" s="462" t="s">
        <v>34</v>
      </c>
      <c r="F1263" s="599" t="s">
        <v>3649</v>
      </c>
      <c r="G1263" s="440"/>
      <c r="H1263" s="442">
        <v>0.72</v>
      </c>
      <c r="I1263" s="417" t="s">
        <v>34</v>
      </c>
      <c r="J1263" s="413"/>
      <c r="K1263" s="419"/>
      <c r="L1263" s="417" t="s">
        <v>34</v>
      </c>
      <c r="M1263" s="418"/>
      <c r="N1263" s="443">
        <f aca="true" t="shared" si="20" ref="N1263:N1267">-H1263</f>
        <v>-0.72</v>
      </c>
      <c r="O1263" s="417" t="s">
        <v>34</v>
      </c>
      <c r="P1263" s="418"/>
      <c r="Q1263" s="419"/>
      <c r="R1263" s="417" t="s">
        <v>34</v>
      </c>
      <c r="S1263" s="418"/>
    </row>
    <row r="1264" spans="2:19" s="420" customFormat="1" ht="13.5" hidden="1" outlineLevel="3">
      <c r="B1264" s="412"/>
      <c r="C1264" s="413"/>
      <c r="D1264" s="404" t="s">
        <v>223</v>
      </c>
      <c r="E1264" s="462" t="s">
        <v>34</v>
      </c>
      <c r="F1264" s="599" t="s">
        <v>3650</v>
      </c>
      <c r="G1264" s="440"/>
      <c r="H1264" s="442">
        <v>-0.163</v>
      </c>
      <c r="I1264" s="417" t="s">
        <v>34</v>
      </c>
      <c r="J1264" s="413"/>
      <c r="K1264" s="419"/>
      <c r="L1264" s="417" t="s">
        <v>34</v>
      </c>
      <c r="M1264" s="418"/>
      <c r="N1264" s="443">
        <f t="shared" si="20"/>
        <v>0.163</v>
      </c>
      <c r="O1264" s="417" t="s">
        <v>34</v>
      </c>
      <c r="P1264" s="418"/>
      <c r="Q1264" s="419"/>
      <c r="R1264" s="417" t="s">
        <v>34</v>
      </c>
      <c r="S1264" s="418"/>
    </row>
    <row r="1265" spans="2:19" s="411" customFormat="1" ht="13.5" hidden="1" outlineLevel="3">
      <c r="B1265" s="402"/>
      <c r="C1265" s="403"/>
      <c r="D1265" s="404" t="s">
        <v>223</v>
      </c>
      <c r="E1265" s="407" t="s">
        <v>34</v>
      </c>
      <c r="F1265" s="600" t="s">
        <v>3287</v>
      </c>
      <c r="G1265" s="437"/>
      <c r="H1265" s="439" t="s">
        <v>34</v>
      </c>
      <c r="I1265" s="408" t="s">
        <v>34</v>
      </c>
      <c r="J1265" s="403"/>
      <c r="K1265" s="410"/>
      <c r="L1265" s="408" t="s">
        <v>34</v>
      </c>
      <c r="M1265" s="409"/>
      <c r="N1265" s="443"/>
      <c r="O1265" s="408" t="s">
        <v>34</v>
      </c>
      <c r="P1265" s="409"/>
      <c r="Q1265" s="410"/>
      <c r="R1265" s="408" t="s">
        <v>34</v>
      </c>
      <c r="S1265" s="409"/>
    </row>
    <row r="1266" spans="2:19" s="420" customFormat="1" ht="13.5" hidden="1" outlineLevel="3">
      <c r="B1266" s="412"/>
      <c r="C1266" s="413"/>
      <c r="D1266" s="404" t="s">
        <v>223</v>
      </c>
      <c r="E1266" s="462" t="s">
        <v>34</v>
      </c>
      <c r="F1266" s="599" t="s">
        <v>2450</v>
      </c>
      <c r="G1266" s="440"/>
      <c r="H1266" s="442">
        <v>1.688</v>
      </c>
      <c r="I1266" s="417" t="s">
        <v>34</v>
      </c>
      <c r="J1266" s="413"/>
      <c r="K1266" s="419"/>
      <c r="L1266" s="417" t="s">
        <v>34</v>
      </c>
      <c r="M1266" s="418"/>
      <c r="N1266" s="443">
        <f t="shared" si="20"/>
        <v>-1.688</v>
      </c>
      <c r="O1266" s="417" t="s">
        <v>34</v>
      </c>
      <c r="P1266" s="418"/>
      <c r="Q1266" s="419"/>
      <c r="R1266" s="417" t="s">
        <v>34</v>
      </c>
      <c r="S1266" s="418"/>
    </row>
    <row r="1267" spans="2:19" s="420" customFormat="1" ht="13.5" hidden="1" outlineLevel="3">
      <c r="B1267" s="412"/>
      <c r="C1267" s="413"/>
      <c r="D1267" s="404" t="s">
        <v>223</v>
      </c>
      <c r="E1267" s="462" t="s">
        <v>34</v>
      </c>
      <c r="F1267" s="599" t="s">
        <v>3651</v>
      </c>
      <c r="G1267" s="440"/>
      <c r="H1267" s="442">
        <v>-0.576</v>
      </c>
      <c r="I1267" s="417" t="s">
        <v>34</v>
      </c>
      <c r="J1267" s="413"/>
      <c r="K1267" s="419"/>
      <c r="L1267" s="417" t="s">
        <v>34</v>
      </c>
      <c r="M1267" s="418"/>
      <c r="N1267" s="443">
        <f t="shared" si="20"/>
        <v>0.576</v>
      </c>
      <c r="O1267" s="417" t="s">
        <v>34</v>
      </c>
      <c r="P1267" s="418"/>
      <c r="Q1267" s="419"/>
      <c r="R1267" s="417" t="s">
        <v>34</v>
      </c>
      <c r="S1267" s="418"/>
    </row>
    <row r="1268" spans="2:19" s="429" customFormat="1" ht="13.5" hidden="1" outlineLevel="3">
      <c r="B1268" s="421"/>
      <c r="C1268" s="422"/>
      <c r="D1268" s="404" t="s">
        <v>223</v>
      </c>
      <c r="E1268" s="464" t="s">
        <v>34</v>
      </c>
      <c r="F1268" s="566" t="s">
        <v>227</v>
      </c>
      <c r="G1268" s="422"/>
      <c r="H1268" s="425">
        <v>4.6</v>
      </c>
      <c r="I1268" s="426" t="s">
        <v>34</v>
      </c>
      <c r="J1268" s="422"/>
      <c r="K1268" s="428"/>
      <c r="L1268" s="426" t="s">
        <v>34</v>
      </c>
      <c r="M1268" s="427"/>
      <c r="N1268" s="428"/>
      <c r="O1268" s="426" t="s">
        <v>34</v>
      </c>
      <c r="P1268" s="427"/>
      <c r="Q1268" s="428"/>
      <c r="R1268" s="426" t="s">
        <v>34</v>
      </c>
      <c r="S1268" s="427"/>
    </row>
    <row r="1269" spans="2:19" s="320" customFormat="1" ht="22.5" customHeight="1" outlineLevel="2" collapsed="1">
      <c r="B1269" s="321"/>
      <c r="C1269" s="430" t="s">
        <v>1691</v>
      </c>
      <c r="D1269" s="430" t="s">
        <v>218</v>
      </c>
      <c r="E1269" s="465" t="s">
        <v>1864</v>
      </c>
      <c r="F1269" s="568" t="s">
        <v>1865</v>
      </c>
      <c r="G1269" s="432" t="s">
        <v>265</v>
      </c>
      <c r="H1269" s="433">
        <v>2.17</v>
      </c>
      <c r="I1269" s="434">
        <v>1253.9</v>
      </c>
      <c r="J1269" s="621">
        <f>ROUND(I1269*H1269,2)</f>
        <v>2720.96</v>
      </c>
      <c r="K1269" s="436"/>
      <c r="L1269" s="434">
        <v>1253.9</v>
      </c>
      <c r="M1269" s="435">
        <f>ROUND(L1269*K1269,2)</f>
        <v>0</v>
      </c>
      <c r="N1269" s="436">
        <f>-H1269</f>
        <v>-2.17</v>
      </c>
      <c r="O1269" s="434">
        <v>1253.9</v>
      </c>
      <c r="P1269" s="435">
        <f>ROUND(O1269*N1269,2)</f>
        <v>-2720.96</v>
      </c>
      <c r="Q1269" s="436">
        <f t="shared" si="18"/>
        <v>0</v>
      </c>
      <c r="R1269" s="434">
        <v>1253.9</v>
      </c>
      <c r="S1269" s="435">
        <f>ROUND(R1269*Q1269,2)</f>
        <v>0</v>
      </c>
    </row>
    <row r="1270" spans="2:19" s="411" customFormat="1" ht="13.5" hidden="1" outlineLevel="3">
      <c r="B1270" s="402"/>
      <c r="C1270" s="403"/>
      <c r="D1270" s="404" t="s">
        <v>223</v>
      </c>
      <c r="E1270" s="407" t="s">
        <v>34</v>
      </c>
      <c r="F1270" s="600" t="s">
        <v>3249</v>
      </c>
      <c r="G1270" s="403"/>
      <c r="H1270" s="407" t="s">
        <v>34</v>
      </c>
      <c r="I1270" s="408" t="s">
        <v>34</v>
      </c>
      <c r="J1270" s="403"/>
      <c r="K1270" s="410"/>
      <c r="L1270" s="408" t="s">
        <v>34</v>
      </c>
      <c r="M1270" s="409"/>
      <c r="N1270" s="410"/>
      <c r="O1270" s="408" t="s">
        <v>34</v>
      </c>
      <c r="P1270" s="409"/>
      <c r="Q1270" s="410"/>
      <c r="R1270" s="408" t="s">
        <v>34</v>
      </c>
      <c r="S1270" s="409"/>
    </row>
    <row r="1271" spans="2:19" s="420" customFormat="1" ht="13.5" hidden="1" outlineLevel="3">
      <c r="B1271" s="412"/>
      <c r="C1271" s="413"/>
      <c r="D1271" s="404" t="s">
        <v>223</v>
      </c>
      <c r="E1271" s="462" t="s">
        <v>34</v>
      </c>
      <c r="F1271" s="599" t="s">
        <v>3649</v>
      </c>
      <c r="G1271" s="413"/>
      <c r="H1271" s="416">
        <v>0.72</v>
      </c>
      <c r="I1271" s="417" t="s">
        <v>34</v>
      </c>
      <c r="J1271" s="413"/>
      <c r="K1271" s="419"/>
      <c r="L1271" s="417" t="s">
        <v>34</v>
      </c>
      <c r="M1271" s="418"/>
      <c r="N1271" s="419"/>
      <c r="O1271" s="417" t="s">
        <v>34</v>
      </c>
      <c r="P1271" s="418"/>
      <c r="Q1271" s="419"/>
      <c r="R1271" s="417" t="s">
        <v>34</v>
      </c>
      <c r="S1271" s="418"/>
    </row>
    <row r="1272" spans="2:19" s="420" customFormat="1" ht="13.5" hidden="1" outlineLevel="3">
      <c r="B1272" s="412"/>
      <c r="C1272" s="413"/>
      <c r="D1272" s="404" t="s">
        <v>223</v>
      </c>
      <c r="E1272" s="462" t="s">
        <v>34</v>
      </c>
      <c r="F1272" s="599" t="s">
        <v>3652</v>
      </c>
      <c r="G1272" s="413"/>
      <c r="H1272" s="416">
        <v>0.85</v>
      </c>
      <c r="I1272" s="417" t="s">
        <v>34</v>
      </c>
      <c r="J1272" s="413"/>
      <c r="K1272" s="419"/>
      <c r="L1272" s="417" t="s">
        <v>34</v>
      </c>
      <c r="M1272" s="418"/>
      <c r="N1272" s="419"/>
      <c r="O1272" s="417" t="s">
        <v>34</v>
      </c>
      <c r="P1272" s="418"/>
      <c r="Q1272" s="419"/>
      <c r="R1272" s="417" t="s">
        <v>34</v>
      </c>
      <c r="S1272" s="418"/>
    </row>
    <row r="1273" spans="2:19" s="411" customFormat="1" ht="13.5" hidden="1" outlineLevel="3">
      <c r="B1273" s="402"/>
      <c r="C1273" s="403"/>
      <c r="D1273" s="404" t="s">
        <v>223</v>
      </c>
      <c r="E1273" s="407" t="s">
        <v>34</v>
      </c>
      <c r="F1273" s="600" t="s">
        <v>3287</v>
      </c>
      <c r="G1273" s="403"/>
      <c r="H1273" s="407" t="s">
        <v>34</v>
      </c>
      <c r="I1273" s="408" t="s">
        <v>34</v>
      </c>
      <c r="J1273" s="403"/>
      <c r="K1273" s="410"/>
      <c r="L1273" s="408" t="s">
        <v>34</v>
      </c>
      <c r="M1273" s="409"/>
      <c r="N1273" s="410"/>
      <c r="O1273" s="408" t="s">
        <v>34</v>
      </c>
      <c r="P1273" s="409"/>
      <c r="Q1273" s="410"/>
      <c r="R1273" s="408" t="s">
        <v>34</v>
      </c>
      <c r="S1273" s="409"/>
    </row>
    <row r="1274" spans="2:19" s="420" customFormat="1" ht="13.5" hidden="1" outlineLevel="3">
      <c r="B1274" s="412"/>
      <c r="C1274" s="413"/>
      <c r="D1274" s="404" t="s">
        <v>223</v>
      </c>
      <c r="E1274" s="462" t="s">
        <v>34</v>
      </c>
      <c r="F1274" s="599" t="s">
        <v>3653</v>
      </c>
      <c r="G1274" s="413"/>
      <c r="H1274" s="416">
        <v>0.6</v>
      </c>
      <c r="I1274" s="417" t="s">
        <v>34</v>
      </c>
      <c r="J1274" s="413"/>
      <c r="K1274" s="419"/>
      <c r="L1274" s="417" t="s">
        <v>34</v>
      </c>
      <c r="M1274" s="418"/>
      <c r="N1274" s="419"/>
      <c r="O1274" s="417" t="s">
        <v>34</v>
      </c>
      <c r="P1274" s="418"/>
      <c r="Q1274" s="419"/>
      <c r="R1274" s="417" t="s">
        <v>34</v>
      </c>
      <c r="S1274" s="418"/>
    </row>
    <row r="1275" spans="2:19" s="429" customFormat="1" ht="13.5" hidden="1" outlineLevel="3">
      <c r="B1275" s="421"/>
      <c r="C1275" s="422"/>
      <c r="D1275" s="404" t="s">
        <v>223</v>
      </c>
      <c r="E1275" s="464" t="s">
        <v>34</v>
      </c>
      <c r="F1275" s="625" t="s">
        <v>227</v>
      </c>
      <c r="G1275" s="422"/>
      <c r="H1275" s="425">
        <v>2.17</v>
      </c>
      <c r="I1275" s="426" t="s">
        <v>34</v>
      </c>
      <c r="J1275" s="422"/>
      <c r="K1275" s="428"/>
      <c r="L1275" s="426" t="s">
        <v>34</v>
      </c>
      <c r="M1275" s="427"/>
      <c r="N1275" s="428"/>
      <c r="O1275" s="426" t="s">
        <v>34</v>
      </c>
      <c r="P1275" s="427"/>
      <c r="Q1275" s="428"/>
      <c r="R1275" s="426" t="s">
        <v>34</v>
      </c>
      <c r="S1275" s="427"/>
    </row>
    <row r="1276" spans="2:19" s="320" customFormat="1" ht="22.5" customHeight="1" outlineLevel="2" collapsed="1">
      <c r="B1276" s="321"/>
      <c r="C1276" s="430" t="s">
        <v>1694</v>
      </c>
      <c r="D1276" s="430" t="s">
        <v>218</v>
      </c>
      <c r="E1276" s="465" t="s">
        <v>1388</v>
      </c>
      <c r="F1276" s="568" t="s">
        <v>1389</v>
      </c>
      <c r="G1276" s="432" t="s">
        <v>366</v>
      </c>
      <c r="H1276" s="433">
        <v>52.2</v>
      </c>
      <c r="I1276" s="434">
        <v>390.1</v>
      </c>
      <c r="J1276" s="621">
        <f>ROUND(I1276*H1276,2)</f>
        <v>20363.22</v>
      </c>
      <c r="K1276" s="436"/>
      <c r="L1276" s="434">
        <v>390.1</v>
      </c>
      <c r="M1276" s="435">
        <f>ROUND(L1276*K1276,2)</f>
        <v>0</v>
      </c>
      <c r="N1276" s="436">
        <f>SUM(N1279:N1280)</f>
        <v>-34.400000000000006</v>
      </c>
      <c r="O1276" s="434">
        <v>390.1</v>
      </c>
      <c r="P1276" s="435">
        <f>ROUND(O1276*N1276,2)</f>
        <v>-13419.44</v>
      </c>
      <c r="Q1276" s="436">
        <f aca="true" t="shared" si="21" ref="Q1276:Q1345">H1276+K1276+N1276</f>
        <v>17.799999999999997</v>
      </c>
      <c r="R1276" s="434">
        <v>390.1</v>
      </c>
      <c r="S1276" s="435">
        <f>ROUND(R1276*Q1276,2)</f>
        <v>6943.78</v>
      </c>
    </row>
    <row r="1277" spans="2:19" s="411" customFormat="1" ht="13.5" hidden="1" outlineLevel="3">
      <c r="B1277" s="402"/>
      <c r="C1277" s="403"/>
      <c r="D1277" s="404" t="s">
        <v>223</v>
      </c>
      <c r="E1277" s="407" t="s">
        <v>34</v>
      </c>
      <c r="F1277" s="481" t="s">
        <v>1463</v>
      </c>
      <c r="G1277" s="403"/>
      <c r="H1277" s="407" t="s">
        <v>34</v>
      </c>
      <c r="I1277" s="408" t="s">
        <v>34</v>
      </c>
      <c r="J1277" s="403"/>
      <c r="K1277" s="410"/>
      <c r="L1277" s="408" t="s">
        <v>34</v>
      </c>
      <c r="M1277" s="409"/>
      <c r="N1277" s="410"/>
      <c r="O1277" s="408" t="s">
        <v>34</v>
      </c>
      <c r="P1277" s="409"/>
      <c r="Q1277" s="410"/>
      <c r="R1277" s="408" t="s">
        <v>34</v>
      </c>
      <c r="S1277" s="409"/>
    </row>
    <row r="1278" spans="2:19" s="420" customFormat="1" ht="13.5" hidden="1" outlineLevel="3">
      <c r="B1278" s="412"/>
      <c r="C1278" s="413"/>
      <c r="D1278" s="404" t="s">
        <v>223</v>
      </c>
      <c r="E1278" s="462" t="s">
        <v>34</v>
      </c>
      <c r="F1278" s="480" t="s">
        <v>3654</v>
      </c>
      <c r="G1278" s="413"/>
      <c r="H1278" s="416">
        <v>17.8</v>
      </c>
      <c r="I1278" s="417" t="s">
        <v>34</v>
      </c>
      <c r="J1278" s="413"/>
      <c r="K1278" s="419"/>
      <c r="L1278" s="417" t="s">
        <v>34</v>
      </c>
      <c r="M1278" s="418"/>
      <c r="N1278" s="419"/>
      <c r="O1278" s="417" t="s">
        <v>34</v>
      </c>
      <c r="P1278" s="418"/>
      <c r="Q1278" s="419"/>
      <c r="R1278" s="417" t="s">
        <v>34</v>
      </c>
      <c r="S1278" s="418"/>
    </row>
    <row r="1279" spans="2:19" s="420" customFormat="1" ht="13.5" hidden="1" outlineLevel="3">
      <c r="B1279" s="412"/>
      <c r="C1279" s="413"/>
      <c r="D1279" s="404" t="s">
        <v>223</v>
      </c>
      <c r="E1279" s="462" t="s">
        <v>34</v>
      </c>
      <c r="F1279" s="599" t="s">
        <v>3655</v>
      </c>
      <c r="G1279" s="440"/>
      <c r="H1279" s="442">
        <v>17.1</v>
      </c>
      <c r="I1279" s="417" t="s">
        <v>34</v>
      </c>
      <c r="J1279" s="413"/>
      <c r="K1279" s="419"/>
      <c r="L1279" s="417" t="s">
        <v>34</v>
      </c>
      <c r="M1279" s="418"/>
      <c r="N1279" s="443">
        <f>-H1279</f>
        <v>-17.1</v>
      </c>
      <c r="O1279" s="417" t="s">
        <v>34</v>
      </c>
      <c r="P1279" s="418"/>
      <c r="Q1279" s="419"/>
      <c r="R1279" s="417" t="s">
        <v>34</v>
      </c>
      <c r="S1279" s="418"/>
    </row>
    <row r="1280" spans="2:19" s="420" customFormat="1" ht="13.5" hidden="1" outlineLevel="3">
      <c r="B1280" s="412"/>
      <c r="C1280" s="413"/>
      <c r="D1280" s="404" t="s">
        <v>223</v>
      </c>
      <c r="E1280" s="462" t="s">
        <v>34</v>
      </c>
      <c r="F1280" s="599" t="s">
        <v>3656</v>
      </c>
      <c r="G1280" s="440"/>
      <c r="H1280" s="442">
        <v>17.3</v>
      </c>
      <c r="I1280" s="417" t="s">
        <v>34</v>
      </c>
      <c r="J1280" s="413"/>
      <c r="K1280" s="419"/>
      <c r="L1280" s="417" t="s">
        <v>34</v>
      </c>
      <c r="M1280" s="418"/>
      <c r="N1280" s="443">
        <f>-H1280</f>
        <v>-17.3</v>
      </c>
      <c r="O1280" s="417" t="s">
        <v>34</v>
      </c>
      <c r="P1280" s="418"/>
      <c r="Q1280" s="419"/>
      <c r="R1280" s="417" t="s">
        <v>34</v>
      </c>
      <c r="S1280" s="418"/>
    </row>
    <row r="1281" spans="2:19" s="429" customFormat="1" ht="13.5" hidden="1" outlineLevel="3">
      <c r="B1281" s="421"/>
      <c r="C1281" s="422"/>
      <c r="D1281" s="404" t="s">
        <v>223</v>
      </c>
      <c r="E1281" s="464" t="s">
        <v>34</v>
      </c>
      <c r="F1281" s="566" t="s">
        <v>227</v>
      </c>
      <c r="G1281" s="422"/>
      <c r="H1281" s="425">
        <v>52.2</v>
      </c>
      <c r="I1281" s="426" t="s">
        <v>34</v>
      </c>
      <c r="J1281" s="422"/>
      <c r="K1281" s="428"/>
      <c r="L1281" s="426" t="s">
        <v>34</v>
      </c>
      <c r="M1281" s="427"/>
      <c r="N1281" s="428"/>
      <c r="O1281" s="426" t="s">
        <v>34</v>
      </c>
      <c r="P1281" s="427"/>
      <c r="Q1281" s="428"/>
      <c r="R1281" s="426" t="s">
        <v>34</v>
      </c>
      <c r="S1281" s="427"/>
    </row>
    <row r="1282" spans="2:19" s="320" customFormat="1" ht="22.5" customHeight="1" outlineLevel="2" collapsed="1">
      <c r="B1282" s="321"/>
      <c r="C1282" s="430" t="s">
        <v>1698</v>
      </c>
      <c r="D1282" s="430" t="s">
        <v>218</v>
      </c>
      <c r="E1282" s="465" t="s">
        <v>1392</v>
      </c>
      <c r="F1282" s="568" t="s">
        <v>1393</v>
      </c>
      <c r="G1282" s="432" t="s">
        <v>366</v>
      </c>
      <c r="H1282" s="433">
        <v>24.6</v>
      </c>
      <c r="I1282" s="434">
        <v>390.1</v>
      </c>
      <c r="J1282" s="621">
        <f>ROUND(I1282*H1282,2)</f>
        <v>9596.46</v>
      </c>
      <c r="K1282" s="436"/>
      <c r="L1282" s="434">
        <v>390.1</v>
      </c>
      <c r="M1282" s="435">
        <f>ROUND(L1282*K1282,2)</f>
        <v>0</v>
      </c>
      <c r="N1282" s="436">
        <f>SUM(N1285:N1286)</f>
        <v>-12.4</v>
      </c>
      <c r="O1282" s="434">
        <v>390.1</v>
      </c>
      <c r="P1282" s="435">
        <f>ROUND(O1282*N1282,2)</f>
        <v>-4837.24</v>
      </c>
      <c r="Q1282" s="436">
        <f t="shared" si="21"/>
        <v>12.200000000000001</v>
      </c>
      <c r="R1282" s="434">
        <v>390.1</v>
      </c>
      <c r="S1282" s="435">
        <f>ROUND(R1282*Q1282,2)</f>
        <v>4759.22</v>
      </c>
    </row>
    <row r="1283" spans="2:19" s="411" customFormat="1" ht="13.5" hidden="1" outlineLevel="3">
      <c r="B1283" s="402"/>
      <c r="C1283" s="403"/>
      <c r="D1283" s="404" t="s">
        <v>223</v>
      </c>
      <c r="E1283" s="407" t="s">
        <v>34</v>
      </c>
      <c r="F1283" s="481" t="s">
        <v>1463</v>
      </c>
      <c r="G1283" s="403"/>
      <c r="H1283" s="407" t="s">
        <v>34</v>
      </c>
      <c r="I1283" s="408" t="s">
        <v>34</v>
      </c>
      <c r="J1283" s="403"/>
      <c r="K1283" s="410"/>
      <c r="L1283" s="408" t="s">
        <v>34</v>
      </c>
      <c r="M1283" s="409"/>
      <c r="N1283" s="410"/>
      <c r="O1283" s="408" t="s">
        <v>34</v>
      </c>
      <c r="P1283" s="409"/>
      <c r="Q1283" s="410"/>
      <c r="R1283" s="408" t="s">
        <v>34</v>
      </c>
      <c r="S1283" s="409"/>
    </row>
    <row r="1284" spans="2:19" s="420" customFormat="1" ht="13.5" hidden="1" outlineLevel="3">
      <c r="B1284" s="412"/>
      <c r="C1284" s="413"/>
      <c r="D1284" s="404" t="s">
        <v>223</v>
      </c>
      <c r="E1284" s="462" t="s">
        <v>34</v>
      </c>
      <c r="F1284" s="480" t="s">
        <v>3657</v>
      </c>
      <c r="G1284" s="413"/>
      <c r="H1284" s="416">
        <v>12.2</v>
      </c>
      <c r="I1284" s="417" t="s">
        <v>34</v>
      </c>
      <c r="J1284" s="413"/>
      <c r="K1284" s="419"/>
      <c r="L1284" s="417" t="s">
        <v>34</v>
      </c>
      <c r="M1284" s="418"/>
      <c r="N1284" s="419"/>
      <c r="O1284" s="417" t="s">
        <v>34</v>
      </c>
      <c r="P1284" s="418"/>
      <c r="Q1284" s="419"/>
      <c r="R1284" s="417" t="s">
        <v>34</v>
      </c>
      <c r="S1284" s="418"/>
    </row>
    <row r="1285" spans="2:19" s="420" customFormat="1" ht="13.5" hidden="1" outlineLevel="3">
      <c r="B1285" s="412"/>
      <c r="C1285" s="413"/>
      <c r="D1285" s="404" t="s">
        <v>223</v>
      </c>
      <c r="E1285" s="462" t="s">
        <v>34</v>
      </c>
      <c r="F1285" s="599" t="s">
        <v>3658</v>
      </c>
      <c r="G1285" s="440"/>
      <c r="H1285" s="442">
        <v>5.2</v>
      </c>
      <c r="I1285" s="417" t="s">
        <v>34</v>
      </c>
      <c r="J1285" s="413"/>
      <c r="K1285" s="419"/>
      <c r="L1285" s="417" t="s">
        <v>34</v>
      </c>
      <c r="M1285" s="418"/>
      <c r="N1285" s="443">
        <f>-H1285</f>
        <v>-5.2</v>
      </c>
      <c r="O1285" s="417" t="s">
        <v>34</v>
      </c>
      <c r="P1285" s="418"/>
      <c r="Q1285" s="419"/>
      <c r="R1285" s="417" t="s">
        <v>34</v>
      </c>
      <c r="S1285" s="418"/>
    </row>
    <row r="1286" spans="2:19" s="420" customFormat="1" ht="13.5" hidden="1" outlineLevel="3">
      <c r="B1286" s="412"/>
      <c r="C1286" s="413"/>
      <c r="D1286" s="404" t="s">
        <v>223</v>
      </c>
      <c r="E1286" s="462" t="s">
        <v>34</v>
      </c>
      <c r="F1286" s="599" t="s">
        <v>3659</v>
      </c>
      <c r="G1286" s="440"/>
      <c r="H1286" s="442">
        <v>7.2</v>
      </c>
      <c r="I1286" s="417" t="s">
        <v>34</v>
      </c>
      <c r="J1286" s="413"/>
      <c r="K1286" s="419"/>
      <c r="L1286" s="417" t="s">
        <v>34</v>
      </c>
      <c r="M1286" s="418"/>
      <c r="N1286" s="443">
        <f>-H1286</f>
        <v>-7.2</v>
      </c>
      <c r="O1286" s="417" t="s">
        <v>34</v>
      </c>
      <c r="P1286" s="418"/>
      <c r="Q1286" s="419"/>
      <c r="R1286" s="417" t="s">
        <v>34</v>
      </c>
      <c r="S1286" s="418"/>
    </row>
    <row r="1287" spans="2:19" s="429" customFormat="1" ht="13.5" hidden="1" outlineLevel="3">
      <c r="B1287" s="421"/>
      <c r="C1287" s="422"/>
      <c r="D1287" s="404" t="s">
        <v>223</v>
      </c>
      <c r="E1287" s="464" t="s">
        <v>34</v>
      </c>
      <c r="F1287" s="566" t="s">
        <v>227</v>
      </c>
      <c r="G1287" s="422"/>
      <c r="H1287" s="425">
        <v>24.6</v>
      </c>
      <c r="I1287" s="426" t="s">
        <v>34</v>
      </c>
      <c r="J1287" s="422"/>
      <c r="K1287" s="428"/>
      <c r="L1287" s="426" t="s">
        <v>34</v>
      </c>
      <c r="M1287" s="427"/>
      <c r="N1287" s="428"/>
      <c r="O1287" s="426" t="s">
        <v>34</v>
      </c>
      <c r="P1287" s="427"/>
      <c r="Q1287" s="428"/>
      <c r="R1287" s="426" t="s">
        <v>34</v>
      </c>
      <c r="S1287" s="427"/>
    </row>
    <row r="1288" spans="2:19" s="320" customFormat="1" ht="31.5" customHeight="1" outlineLevel="2">
      <c r="B1288" s="321"/>
      <c r="C1288" s="394" t="s">
        <v>1701</v>
      </c>
      <c r="D1288" s="394" t="s">
        <v>218</v>
      </c>
      <c r="E1288" s="461" t="s">
        <v>3660</v>
      </c>
      <c r="F1288" s="479" t="s">
        <v>3661</v>
      </c>
      <c r="G1288" s="397" t="s">
        <v>1005</v>
      </c>
      <c r="H1288" s="398">
        <v>1</v>
      </c>
      <c r="I1288" s="399">
        <v>32600.9</v>
      </c>
      <c r="J1288" s="613">
        <f>ROUND(I1288*H1288,2)</f>
        <v>32600.9</v>
      </c>
      <c r="K1288" s="401"/>
      <c r="L1288" s="399">
        <v>32600.9</v>
      </c>
      <c r="M1288" s="400">
        <f>ROUND(L1288*K1288,2)</f>
        <v>0</v>
      </c>
      <c r="N1288" s="401"/>
      <c r="O1288" s="399">
        <v>32600.9</v>
      </c>
      <c r="P1288" s="400">
        <f>ROUND(O1288*N1288,2)</f>
        <v>0</v>
      </c>
      <c r="Q1288" s="401">
        <f t="shared" si="21"/>
        <v>1</v>
      </c>
      <c r="R1288" s="399">
        <v>32600.9</v>
      </c>
      <c r="S1288" s="400">
        <f>ROUND(R1288*Q1288,2)</f>
        <v>32600.9</v>
      </c>
    </row>
    <row r="1289" spans="2:19" s="320" customFormat="1" ht="31.5" customHeight="1" outlineLevel="2">
      <c r="B1289" s="321"/>
      <c r="C1289" s="430" t="s">
        <v>1705</v>
      </c>
      <c r="D1289" s="430" t="s">
        <v>218</v>
      </c>
      <c r="E1289" s="465" t="s">
        <v>3662</v>
      </c>
      <c r="F1289" s="568" t="s">
        <v>3663</v>
      </c>
      <c r="G1289" s="432" t="s">
        <v>1005</v>
      </c>
      <c r="H1289" s="433">
        <v>1</v>
      </c>
      <c r="I1289" s="434">
        <v>9195.1</v>
      </c>
      <c r="J1289" s="621">
        <f>ROUND(I1289*H1289,2)</f>
        <v>9195.1</v>
      </c>
      <c r="K1289" s="436"/>
      <c r="L1289" s="434">
        <v>9195.1</v>
      </c>
      <c r="M1289" s="435">
        <f>ROUND(L1289*K1289,2)</f>
        <v>0</v>
      </c>
      <c r="N1289" s="436">
        <f>-H1289</f>
        <v>-1</v>
      </c>
      <c r="O1289" s="434">
        <v>9195.1</v>
      </c>
      <c r="P1289" s="435">
        <f>ROUND(O1289*N1289,2)</f>
        <v>-9195.1</v>
      </c>
      <c r="Q1289" s="436">
        <f t="shared" si="21"/>
        <v>0</v>
      </c>
      <c r="R1289" s="434">
        <v>9195.1</v>
      </c>
      <c r="S1289" s="435">
        <f>ROUND(R1289*Q1289,2)</f>
        <v>0</v>
      </c>
    </row>
    <row r="1290" spans="2:19" s="320" customFormat="1" ht="31.5" customHeight="1" outlineLevel="2">
      <c r="B1290" s="321"/>
      <c r="C1290" s="430" t="s">
        <v>1708</v>
      </c>
      <c r="D1290" s="430" t="s">
        <v>218</v>
      </c>
      <c r="E1290" s="465" t="s">
        <v>3664</v>
      </c>
      <c r="F1290" s="568" t="s">
        <v>3665</v>
      </c>
      <c r="G1290" s="432" t="s">
        <v>1005</v>
      </c>
      <c r="H1290" s="433">
        <v>1</v>
      </c>
      <c r="I1290" s="434">
        <v>18432</v>
      </c>
      <c r="J1290" s="621">
        <f>ROUND(I1290*H1290,2)</f>
        <v>18432</v>
      </c>
      <c r="K1290" s="436"/>
      <c r="L1290" s="434">
        <v>18432</v>
      </c>
      <c r="M1290" s="435">
        <f>ROUND(L1290*K1290,2)</f>
        <v>0</v>
      </c>
      <c r="N1290" s="436">
        <f>-H1290</f>
        <v>-1</v>
      </c>
      <c r="O1290" s="434">
        <v>18432</v>
      </c>
      <c r="P1290" s="435">
        <f>ROUND(O1290*N1290,2)</f>
        <v>-18432</v>
      </c>
      <c r="Q1290" s="436">
        <f t="shared" si="21"/>
        <v>0</v>
      </c>
      <c r="R1290" s="434">
        <v>18432</v>
      </c>
      <c r="S1290" s="435">
        <f>ROUND(R1290*Q1290,2)</f>
        <v>0</v>
      </c>
    </row>
    <row r="1291" spans="2:19" s="320" customFormat="1" ht="25.8" customHeight="1" outlineLevel="2">
      <c r="B1291" s="321"/>
      <c r="C1291" s="648" t="s">
        <v>3779</v>
      </c>
      <c r="D1291" s="648" t="s">
        <v>218</v>
      </c>
      <c r="E1291" s="649" t="s">
        <v>3775</v>
      </c>
      <c r="F1291" s="650" t="s">
        <v>3782</v>
      </c>
      <c r="G1291" s="651" t="s">
        <v>1005</v>
      </c>
      <c r="H1291" s="652"/>
      <c r="I1291" s="653">
        <v>13709.2</v>
      </c>
      <c r="J1291" s="654">
        <f>ROUND(I1291*H1291,2)</f>
        <v>0</v>
      </c>
      <c r="K1291" s="655">
        <v>1</v>
      </c>
      <c r="L1291" s="653">
        <v>13709.2</v>
      </c>
      <c r="M1291" s="656">
        <f>ROUND(L1291*K1291,2)</f>
        <v>13709.2</v>
      </c>
      <c r="N1291" s="655"/>
      <c r="O1291" s="653">
        <v>13709.2</v>
      </c>
      <c r="P1291" s="656">
        <f>ROUND(O1291*N1291,2)</f>
        <v>0</v>
      </c>
      <c r="Q1291" s="655">
        <f t="shared" si="21"/>
        <v>1</v>
      </c>
      <c r="R1291" s="653">
        <v>13709.2</v>
      </c>
      <c r="S1291" s="656">
        <f>ROUND(R1291*Q1291,2)</f>
        <v>13709.2</v>
      </c>
    </row>
    <row r="1292" spans="2:19" s="320" customFormat="1" ht="25.8" customHeight="1" outlineLevel="2">
      <c r="B1292" s="321"/>
      <c r="C1292" s="657" t="s">
        <v>3780</v>
      </c>
      <c r="D1292" s="657" t="s">
        <v>316</v>
      </c>
      <c r="E1292" s="658" t="s">
        <v>3788</v>
      </c>
      <c r="F1292" s="659" t="s">
        <v>3789</v>
      </c>
      <c r="G1292" s="660" t="s">
        <v>1005</v>
      </c>
      <c r="H1292" s="661"/>
      <c r="I1292" s="662">
        <v>5216</v>
      </c>
      <c r="J1292" s="663">
        <f aca="true" t="shared" si="22" ref="J1292:J1293">ROUND(I1292*H1292,2)</f>
        <v>0</v>
      </c>
      <c r="K1292" s="664">
        <v>1</v>
      </c>
      <c r="L1292" s="662">
        <v>5216</v>
      </c>
      <c r="M1292" s="665">
        <f aca="true" t="shared" si="23" ref="M1292:M1293">ROUND(L1292*K1292,2)</f>
        <v>5216</v>
      </c>
      <c r="N1292" s="664"/>
      <c r="O1292" s="662">
        <v>5216</v>
      </c>
      <c r="P1292" s="665">
        <f aca="true" t="shared" si="24" ref="P1292:P1293">ROUND(O1292*N1292,2)</f>
        <v>0</v>
      </c>
      <c r="Q1292" s="664">
        <f t="shared" si="21"/>
        <v>1</v>
      </c>
      <c r="R1292" s="662">
        <v>5216</v>
      </c>
      <c r="S1292" s="665">
        <f aca="true" t="shared" si="25" ref="S1292:S1293">ROUND(R1292*Q1292,2)</f>
        <v>5216</v>
      </c>
    </row>
    <row r="1293" spans="2:19" s="320" customFormat="1" ht="25.8" customHeight="1" outlineLevel="2">
      <c r="B1293" s="321"/>
      <c r="C1293" s="657" t="s">
        <v>3781</v>
      </c>
      <c r="D1293" s="657" t="s">
        <v>316</v>
      </c>
      <c r="E1293" s="742" t="s">
        <v>3777</v>
      </c>
      <c r="F1293" s="743" t="s">
        <v>3783</v>
      </c>
      <c r="G1293" s="744" t="s">
        <v>1005</v>
      </c>
      <c r="H1293" s="745"/>
      <c r="I1293" s="746">
        <f>31520*1.15</f>
        <v>36248</v>
      </c>
      <c r="J1293" s="747">
        <f t="shared" si="22"/>
        <v>0</v>
      </c>
      <c r="K1293" s="748">
        <v>1</v>
      </c>
      <c r="L1293" s="746">
        <f>I1293</f>
        <v>36248</v>
      </c>
      <c r="M1293" s="749">
        <f t="shared" si="23"/>
        <v>36248</v>
      </c>
      <c r="N1293" s="748"/>
      <c r="O1293" s="746">
        <f>I1293</f>
        <v>36248</v>
      </c>
      <c r="P1293" s="749">
        <f t="shared" si="24"/>
        <v>0</v>
      </c>
      <c r="Q1293" s="748">
        <f t="shared" si="21"/>
        <v>1</v>
      </c>
      <c r="R1293" s="746">
        <f>I1293</f>
        <v>36248</v>
      </c>
      <c r="S1293" s="749">
        <f t="shared" si="25"/>
        <v>36248</v>
      </c>
    </row>
    <row r="1294" spans="2:19" s="320" customFormat="1" ht="25.8" customHeight="1" outlineLevel="2">
      <c r="B1294" s="321"/>
      <c r="C1294" s="657" t="s">
        <v>3784</v>
      </c>
      <c r="D1294" s="657" t="s">
        <v>316</v>
      </c>
      <c r="E1294" s="658" t="s">
        <v>3786</v>
      </c>
      <c r="F1294" s="659" t="s">
        <v>3787</v>
      </c>
      <c r="G1294" s="660" t="s">
        <v>1005</v>
      </c>
      <c r="H1294" s="661"/>
      <c r="I1294" s="662">
        <v>4657.5</v>
      </c>
      <c r="J1294" s="663">
        <f>ROUND(I1294*H1294,2)</f>
        <v>0</v>
      </c>
      <c r="K1294" s="664">
        <v>1</v>
      </c>
      <c r="L1294" s="662">
        <v>4657.5</v>
      </c>
      <c r="M1294" s="665">
        <f>ROUND(L1294*K1294,2)</f>
        <v>4657.5</v>
      </c>
      <c r="N1294" s="664"/>
      <c r="O1294" s="662">
        <v>4657.5</v>
      </c>
      <c r="P1294" s="665">
        <f>ROUND(O1294*N1294,2)</f>
        <v>0</v>
      </c>
      <c r="Q1294" s="664">
        <f t="shared" si="21"/>
        <v>1</v>
      </c>
      <c r="R1294" s="662">
        <v>4657.5</v>
      </c>
      <c r="S1294" s="665">
        <f>ROUND(R1294*Q1294,2)</f>
        <v>4657.5</v>
      </c>
    </row>
    <row r="1295" spans="2:19" s="320" customFormat="1" ht="25.8" customHeight="1" outlineLevel="2">
      <c r="B1295" s="321"/>
      <c r="C1295" s="674" t="s">
        <v>3790</v>
      </c>
      <c r="D1295" s="674" t="s">
        <v>218</v>
      </c>
      <c r="E1295" s="675" t="s">
        <v>3775</v>
      </c>
      <c r="F1295" s="676" t="s">
        <v>3776</v>
      </c>
      <c r="G1295" s="677" t="s">
        <v>1005</v>
      </c>
      <c r="H1295" s="678"/>
      <c r="I1295" s="679">
        <v>4876.2</v>
      </c>
      <c r="J1295" s="680">
        <f>ROUND(I1295*H1295,2)</f>
        <v>0</v>
      </c>
      <c r="K1295" s="681">
        <v>1</v>
      </c>
      <c r="L1295" s="679">
        <v>4876.2</v>
      </c>
      <c r="M1295" s="682">
        <f>ROUND(L1295*K1295,2)</f>
        <v>4876.2</v>
      </c>
      <c r="N1295" s="681"/>
      <c r="O1295" s="679">
        <v>4876.2</v>
      </c>
      <c r="P1295" s="682">
        <f>ROUND(O1295*N1295,2)</f>
        <v>0</v>
      </c>
      <c r="Q1295" s="681">
        <f t="shared" si="21"/>
        <v>1</v>
      </c>
      <c r="R1295" s="679">
        <v>4876.2</v>
      </c>
      <c r="S1295" s="682">
        <f>ROUND(R1295*Q1295,2)</f>
        <v>4876.2</v>
      </c>
    </row>
    <row r="1296" spans="2:19" s="320" customFormat="1" ht="25.8" customHeight="1" outlineLevel="2">
      <c r="B1296" s="321"/>
      <c r="C1296" s="683" t="s">
        <v>3791</v>
      </c>
      <c r="D1296" s="683" t="s">
        <v>316</v>
      </c>
      <c r="E1296" s="684" t="s">
        <v>3773</v>
      </c>
      <c r="F1296" s="685" t="s">
        <v>3774</v>
      </c>
      <c r="G1296" s="686" t="s">
        <v>1005</v>
      </c>
      <c r="H1296" s="687"/>
      <c r="I1296" s="688">
        <v>2920.1</v>
      </c>
      <c r="J1296" s="689">
        <f aca="true" t="shared" si="26" ref="J1296:J1297">ROUND(I1296*H1296,2)</f>
        <v>0</v>
      </c>
      <c r="K1296" s="690">
        <v>1</v>
      </c>
      <c r="L1296" s="688">
        <v>2920.1</v>
      </c>
      <c r="M1296" s="691">
        <f aca="true" t="shared" si="27" ref="M1296:M1297">ROUND(L1296*K1296,2)</f>
        <v>2920.1</v>
      </c>
      <c r="N1296" s="690"/>
      <c r="O1296" s="688">
        <v>2920.1</v>
      </c>
      <c r="P1296" s="691">
        <f aca="true" t="shared" si="28" ref="P1296:P1297">ROUND(O1296*N1296,2)</f>
        <v>0</v>
      </c>
      <c r="Q1296" s="690">
        <f t="shared" si="21"/>
        <v>1</v>
      </c>
      <c r="R1296" s="688">
        <v>2920.1</v>
      </c>
      <c r="S1296" s="691">
        <f aca="true" t="shared" si="29" ref="S1296:S1297">ROUND(R1296*Q1296,2)</f>
        <v>2920.1</v>
      </c>
    </row>
    <row r="1297" spans="2:19" s="320" customFormat="1" ht="25.8" customHeight="1" outlineLevel="2">
      <c r="B1297" s="321"/>
      <c r="C1297" s="683" t="s">
        <v>3792</v>
      </c>
      <c r="D1297" s="683" t="s">
        <v>316</v>
      </c>
      <c r="E1297" s="684" t="s">
        <v>3777</v>
      </c>
      <c r="F1297" s="685" t="s">
        <v>3778</v>
      </c>
      <c r="G1297" s="686" t="s">
        <v>1005</v>
      </c>
      <c r="H1297" s="687"/>
      <c r="I1297" s="688">
        <v>5433.5</v>
      </c>
      <c r="J1297" s="689">
        <f t="shared" si="26"/>
        <v>0</v>
      </c>
      <c r="K1297" s="690">
        <v>1</v>
      </c>
      <c r="L1297" s="688">
        <v>5433.5</v>
      </c>
      <c r="M1297" s="691">
        <f t="shared" si="27"/>
        <v>5433.5</v>
      </c>
      <c r="N1297" s="690"/>
      <c r="O1297" s="688">
        <v>5433.5</v>
      </c>
      <c r="P1297" s="691">
        <f t="shared" si="28"/>
        <v>0</v>
      </c>
      <c r="Q1297" s="690">
        <f t="shared" si="21"/>
        <v>1</v>
      </c>
      <c r="R1297" s="688">
        <v>5433.5</v>
      </c>
      <c r="S1297" s="691">
        <f t="shared" si="29"/>
        <v>5433.5</v>
      </c>
    </row>
    <row r="1298" spans="2:19" s="320" customFormat="1" ht="25.8" customHeight="1" outlineLevel="2">
      <c r="B1298" s="321"/>
      <c r="C1298" s="731" t="s">
        <v>3847</v>
      </c>
      <c r="D1298" s="713" t="s">
        <v>218</v>
      </c>
      <c r="E1298" s="714" t="s">
        <v>2883</v>
      </c>
      <c r="F1298" s="715" t="s">
        <v>2884</v>
      </c>
      <c r="G1298" s="716" t="s">
        <v>366</v>
      </c>
      <c r="H1298" s="717"/>
      <c r="I1298" s="718">
        <v>571.2</v>
      </c>
      <c r="J1298" s="725">
        <f>ROUND(I1298*H1298,2)</f>
        <v>0</v>
      </c>
      <c r="K1298" s="727">
        <v>1</v>
      </c>
      <c r="L1298" s="718">
        <v>571.2</v>
      </c>
      <c r="M1298" s="728">
        <f>ROUND(L1298*K1298,2)</f>
        <v>571.2</v>
      </c>
      <c r="N1298" s="727"/>
      <c r="O1298" s="718">
        <v>571.2</v>
      </c>
      <c r="P1298" s="728">
        <f>ROUND(O1298*N1298,2)</f>
        <v>0</v>
      </c>
      <c r="Q1298" s="727">
        <f aca="true" t="shared" si="30" ref="Q1298:Q1300">N1298+K1298+H1298</f>
        <v>1</v>
      </c>
      <c r="R1298" s="718">
        <v>571.2</v>
      </c>
      <c r="S1298" s="728">
        <f>ROUND(R1298*Q1298,2)</f>
        <v>571.2</v>
      </c>
    </row>
    <row r="1299" spans="2:19" s="320" customFormat="1" ht="25.8" customHeight="1" outlineLevel="2">
      <c r="B1299" s="321"/>
      <c r="C1299" s="719" t="s">
        <v>3848</v>
      </c>
      <c r="D1299" s="719" t="s">
        <v>316</v>
      </c>
      <c r="E1299" s="720" t="s">
        <v>2889</v>
      </c>
      <c r="F1299" s="721" t="s">
        <v>2890</v>
      </c>
      <c r="G1299" s="722" t="s">
        <v>366</v>
      </c>
      <c r="H1299" s="723"/>
      <c r="I1299" s="724">
        <v>4479.2</v>
      </c>
      <c r="J1299" s="726">
        <f>ROUND(I1299*H1299,2)</f>
        <v>0</v>
      </c>
      <c r="K1299" s="729">
        <v>1</v>
      </c>
      <c r="L1299" s="724">
        <v>4479.2</v>
      </c>
      <c r="M1299" s="730">
        <f>ROUND(L1299*K1299,2)</f>
        <v>4479.2</v>
      </c>
      <c r="N1299" s="729"/>
      <c r="O1299" s="724">
        <v>4479.2</v>
      </c>
      <c r="P1299" s="730">
        <f>ROUND(O1299*N1299,2)</f>
        <v>0</v>
      </c>
      <c r="Q1299" s="729">
        <f t="shared" si="30"/>
        <v>1</v>
      </c>
      <c r="R1299" s="724">
        <v>4479.2</v>
      </c>
      <c r="S1299" s="730">
        <f>ROUND(R1299*Q1299,2)</f>
        <v>4479.2</v>
      </c>
    </row>
    <row r="1300" spans="2:19" s="320" customFormat="1" ht="25.8" customHeight="1" outlineLevel="2">
      <c r="B1300" s="321"/>
      <c r="C1300" s="732" t="s">
        <v>3849</v>
      </c>
      <c r="D1300" s="732" t="s">
        <v>218</v>
      </c>
      <c r="E1300" s="733"/>
      <c r="F1300" s="739" t="s">
        <v>3850</v>
      </c>
      <c r="G1300" s="740" t="s">
        <v>3785</v>
      </c>
      <c r="H1300" s="734"/>
      <c r="I1300" s="735">
        <v>31959</v>
      </c>
      <c r="J1300" s="736">
        <f>ROUND(I1300*H1300,2)</f>
        <v>0</v>
      </c>
      <c r="K1300" s="737">
        <v>1</v>
      </c>
      <c r="L1300" s="735">
        <v>31959</v>
      </c>
      <c r="M1300" s="738">
        <f>ROUND(L1300*K1300,2)</f>
        <v>31959</v>
      </c>
      <c r="N1300" s="737"/>
      <c r="O1300" s="735">
        <v>31959</v>
      </c>
      <c r="P1300" s="738">
        <f>ROUND(O1300*N1300,2)</f>
        <v>0</v>
      </c>
      <c r="Q1300" s="737">
        <f t="shared" si="30"/>
        <v>1</v>
      </c>
      <c r="R1300" s="735">
        <v>31959</v>
      </c>
      <c r="S1300" s="738">
        <f>ROUND(R1300*Q1300,2)</f>
        <v>31959</v>
      </c>
    </row>
    <row r="1301" spans="2:19" s="320" customFormat="1" ht="22.5" customHeight="1" outlineLevel="2" collapsed="1">
      <c r="B1301" s="321"/>
      <c r="C1301" s="394" t="s">
        <v>1711</v>
      </c>
      <c r="D1301" s="394" t="s">
        <v>218</v>
      </c>
      <c r="E1301" s="461" t="s">
        <v>1909</v>
      </c>
      <c r="F1301" s="479" t="s">
        <v>1910</v>
      </c>
      <c r="G1301" s="397" t="s">
        <v>1005</v>
      </c>
      <c r="H1301" s="398">
        <v>3</v>
      </c>
      <c r="I1301" s="399">
        <v>696.6</v>
      </c>
      <c r="J1301" s="613">
        <f>ROUND(I1301*H1301,2)</f>
        <v>2089.8</v>
      </c>
      <c r="K1301" s="401"/>
      <c r="L1301" s="399">
        <v>696.6</v>
      </c>
      <c r="M1301" s="400">
        <f>ROUND(L1301*K1301,2)</f>
        <v>0</v>
      </c>
      <c r="N1301" s="401"/>
      <c r="O1301" s="399">
        <v>696.6</v>
      </c>
      <c r="P1301" s="400">
        <f>ROUND(O1301*N1301,2)</f>
        <v>0</v>
      </c>
      <c r="Q1301" s="401">
        <f t="shared" si="21"/>
        <v>3</v>
      </c>
      <c r="R1301" s="399">
        <v>696.6</v>
      </c>
      <c r="S1301" s="400">
        <f>ROUND(R1301*Q1301,2)</f>
        <v>2089.8</v>
      </c>
    </row>
    <row r="1302" spans="2:19" s="420" customFormat="1" ht="13.5" hidden="1" outlineLevel="3">
      <c r="B1302" s="412"/>
      <c r="C1302" s="413"/>
      <c r="D1302" s="404" t="s">
        <v>223</v>
      </c>
      <c r="E1302" s="462" t="s">
        <v>34</v>
      </c>
      <c r="F1302" s="480" t="s">
        <v>3666</v>
      </c>
      <c r="G1302" s="413"/>
      <c r="H1302" s="416">
        <v>3</v>
      </c>
      <c r="I1302" s="417" t="s">
        <v>34</v>
      </c>
      <c r="J1302" s="413"/>
      <c r="K1302" s="419"/>
      <c r="L1302" s="417" t="s">
        <v>34</v>
      </c>
      <c r="M1302" s="418"/>
      <c r="N1302" s="419"/>
      <c r="O1302" s="417" t="s">
        <v>34</v>
      </c>
      <c r="P1302" s="418"/>
      <c r="Q1302" s="419">
        <f t="shared" si="21"/>
        <v>3</v>
      </c>
      <c r="R1302" s="417" t="s">
        <v>34</v>
      </c>
      <c r="S1302" s="418"/>
    </row>
    <row r="1303" spans="2:19" s="320" customFormat="1" ht="22.5" customHeight="1" outlineLevel="2" collapsed="1">
      <c r="B1303" s="321"/>
      <c r="C1303" s="453" t="s">
        <v>1715</v>
      </c>
      <c r="D1303" s="453" t="s">
        <v>316</v>
      </c>
      <c r="E1303" s="472" t="s">
        <v>1913</v>
      </c>
      <c r="F1303" s="570" t="s">
        <v>1914</v>
      </c>
      <c r="G1303" s="456" t="s">
        <v>1005</v>
      </c>
      <c r="H1303" s="457">
        <v>1.01</v>
      </c>
      <c r="I1303" s="458">
        <v>650.7</v>
      </c>
      <c r="J1303" s="615">
        <f>ROUND(I1303*H1303,2)</f>
        <v>657.21</v>
      </c>
      <c r="K1303" s="460"/>
      <c r="L1303" s="458">
        <v>650.7</v>
      </c>
      <c r="M1303" s="459">
        <f>ROUND(L1303*K1303,2)</f>
        <v>0</v>
      </c>
      <c r="N1303" s="460"/>
      <c r="O1303" s="458">
        <v>650.7</v>
      </c>
      <c r="P1303" s="459">
        <f>ROUND(O1303*N1303,2)</f>
        <v>0</v>
      </c>
      <c r="Q1303" s="460">
        <f t="shared" si="21"/>
        <v>1.01</v>
      </c>
      <c r="R1303" s="458">
        <v>650.7</v>
      </c>
      <c r="S1303" s="459">
        <f>ROUND(R1303*Q1303,2)</f>
        <v>657.21</v>
      </c>
    </row>
    <row r="1304" spans="2:19" s="420" customFormat="1" ht="13.5" hidden="1" outlineLevel="3">
      <c r="B1304" s="412"/>
      <c r="C1304" s="413"/>
      <c r="D1304" s="404" t="s">
        <v>223</v>
      </c>
      <c r="E1304" s="413"/>
      <c r="F1304" s="480" t="s">
        <v>1515</v>
      </c>
      <c r="G1304" s="413"/>
      <c r="H1304" s="416">
        <v>1.01</v>
      </c>
      <c r="I1304" s="417" t="s">
        <v>34</v>
      </c>
      <c r="J1304" s="413"/>
      <c r="K1304" s="419"/>
      <c r="L1304" s="417" t="s">
        <v>34</v>
      </c>
      <c r="M1304" s="418"/>
      <c r="N1304" s="419"/>
      <c r="O1304" s="417" t="s">
        <v>34</v>
      </c>
      <c r="P1304" s="418"/>
      <c r="Q1304" s="419">
        <f t="shared" si="21"/>
        <v>1.01</v>
      </c>
      <c r="R1304" s="417" t="s">
        <v>34</v>
      </c>
      <c r="S1304" s="418"/>
    </row>
    <row r="1305" spans="2:19" s="320" customFormat="1" ht="22.5" customHeight="1" outlineLevel="2" collapsed="1">
      <c r="B1305" s="321"/>
      <c r="C1305" s="453" t="s">
        <v>1716</v>
      </c>
      <c r="D1305" s="453" t="s">
        <v>316</v>
      </c>
      <c r="E1305" s="472" t="s">
        <v>1920</v>
      </c>
      <c r="F1305" s="570" t="s">
        <v>1921</v>
      </c>
      <c r="G1305" s="456" t="s">
        <v>1005</v>
      </c>
      <c r="H1305" s="457">
        <v>2.02</v>
      </c>
      <c r="I1305" s="458">
        <v>1618.9</v>
      </c>
      <c r="J1305" s="615">
        <f>ROUND(I1305*H1305,2)</f>
        <v>3270.18</v>
      </c>
      <c r="K1305" s="460"/>
      <c r="L1305" s="458">
        <v>1618.9</v>
      </c>
      <c r="M1305" s="459">
        <f>ROUND(L1305*K1305,2)</f>
        <v>0</v>
      </c>
      <c r="N1305" s="460"/>
      <c r="O1305" s="458">
        <v>1618.9</v>
      </c>
      <c r="P1305" s="459">
        <f>ROUND(O1305*N1305,2)</f>
        <v>0</v>
      </c>
      <c r="Q1305" s="460">
        <f t="shared" si="21"/>
        <v>2.02</v>
      </c>
      <c r="R1305" s="458">
        <v>1618.9</v>
      </c>
      <c r="S1305" s="459">
        <f>ROUND(R1305*Q1305,2)</f>
        <v>3270.18</v>
      </c>
    </row>
    <row r="1306" spans="2:19" s="420" customFormat="1" ht="13.5" hidden="1" outlineLevel="3">
      <c r="B1306" s="412"/>
      <c r="C1306" s="413"/>
      <c r="D1306" s="404" t="s">
        <v>223</v>
      </c>
      <c r="E1306" s="413"/>
      <c r="F1306" s="480" t="s">
        <v>2099</v>
      </c>
      <c r="G1306" s="413"/>
      <c r="H1306" s="416">
        <v>2.02</v>
      </c>
      <c r="I1306" s="417" t="s">
        <v>34</v>
      </c>
      <c r="J1306" s="413"/>
      <c r="K1306" s="419"/>
      <c r="L1306" s="417" t="s">
        <v>34</v>
      </c>
      <c r="M1306" s="418"/>
      <c r="N1306" s="419"/>
      <c r="O1306" s="417" t="s">
        <v>34</v>
      </c>
      <c r="P1306" s="418"/>
      <c r="Q1306" s="419">
        <f t="shared" si="21"/>
        <v>2.02</v>
      </c>
      <c r="R1306" s="417" t="s">
        <v>34</v>
      </c>
      <c r="S1306" s="418"/>
    </row>
    <row r="1307" spans="2:19" s="320" customFormat="1" ht="22.5" customHeight="1" outlineLevel="2" collapsed="1">
      <c r="B1307" s="321"/>
      <c r="C1307" s="453" t="s">
        <v>1720</v>
      </c>
      <c r="D1307" s="453" t="s">
        <v>316</v>
      </c>
      <c r="E1307" s="472" t="s">
        <v>1924</v>
      </c>
      <c r="F1307" s="570" t="s">
        <v>1925</v>
      </c>
      <c r="G1307" s="456" t="s">
        <v>1005</v>
      </c>
      <c r="H1307" s="457">
        <v>3.06</v>
      </c>
      <c r="I1307" s="458">
        <v>192.3</v>
      </c>
      <c r="J1307" s="615">
        <f>ROUND(I1307*H1307,2)</f>
        <v>588.44</v>
      </c>
      <c r="K1307" s="460"/>
      <c r="L1307" s="458">
        <v>192.3</v>
      </c>
      <c r="M1307" s="459">
        <f>ROUND(L1307*K1307,2)</f>
        <v>0</v>
      </c>
      <c r="N1307" s="460"/>
      <c r="O1307" s="458">
        <v>192.3</v>
      </c>
      <c r="P1307" s="459">
        <f>ROUND(O1307*N1307,2)</f>
        <v>0</v>
      </c>
      <c r="Q1307" s="460">
        <f t="shared" si="21"/>
        <v>3.06</v>
      </c>
      <c r="R1307" s="458">
        <v>192.3</v>
      </c>
      <c r="S1307" s="459">
        <f>ROUND(R1307*Q1307,2)</f>
        <v>588.44</v>
      </c>
    </row>
    <row r="1308" spans="2:19" s="420" customFormat="1" ht="13.5" hidden="1" outlineLevel="3">
      <c r="B1308" s="412"/>
      <c r="C1308" s="413"/>
      <c r="D1308" s="404" t="s">
        <v>223</v>
      </c>
      <c r="E1308" s="413"/>
      <c r="F1308" s="480" t="s">
        <v>2470</v>
      </c>
      <c r="G1308" s="413"/>
      <c r="H1308" s="416">
        <v>3.06</v>
      </c>
      <c r="I1308" s="417" t="s">
        <v>34</v>
      </c>
      <c r="J1308" s="413"/>
      <c r="K1308" s="419"/>
      <c r="L1308" s="417" t="s">
        <v>34</v>
      </c>
      <c r="M1308" s="418"/>
      <c r="N1308" s="419"/>
      <c r="O1308" s="417" t="s">
        <v>34</v>
      </c>
      <c r="P1308" s="418"/>
      <c r="Q1308" s="419">
        <f t="shared" si="21"/>
        <v>3.06</v>
      </c>
      <c r="R1308" s="417" t="s">
        <v>34</v>
      </c>
      <c r="S1308" s="418"/>
    </row>
    <row r="1309" spans="2:19" s="320" customFormat="1" ht="22.5" customHeight="1" outlineLevel="2" collapsed="1">
      <c r="B1309" s="321"/>
      <c r="C1309" s="394" t="s">
        <v>1725</v>
      </c>
      <c r="D1309" s="394" t="s">
        <v>218</v>
      </c>
      <c r="E1309" s="461" t="s">
        <v>1928</v>
      </c>
      <c r="F1309" s="479" t="s">
        <v>1929</v>
      </c>
      <c r="G1309" s="397" t="s">
        <v>1005</v>
      </c>
      <c r="H1309" s="398">
        <v>2</v>
      </c>
      <c r="I1309" s="399">
        <v>97.5</v>
      </c>
      <c r="J1309" s="613">
        <f>ROUND(I1309*H1309,2)</f>
        <v>195</v>
      </c>
      <c r="K1309" s="401"/>
      <c r="L1309" s="399">
        <v>97.5</v>
      </c>
      <c r="M1309" s="400">
        <f>ROUND(L1309*K1309,2)</f>
        <v>0</v>
      </c>
      <c r="N1309" s="401"/>
      <c r="O1309" s="399">
        <v>97.5</v>
      </c>
      <c r="P1309" s="400">
        <f>ROUND(O1309*N1309,2)</f>
        <v>0</v>
      </c>
      <c r="Q1309" s="401">
        <f t="shared" si="21"/>
        <v>2</v>
      </c>
      <c r="R1309" s="399">
        <v>97.5</v>
      </c>
      <c r="S1309" s="400">
        <f>ROUND(R1309*Q1309,2)</f>
        <v>195</v>
      </c>
    </row>
    <row r="1310" spans="2:19" s="420" customFormat="1" ht="13.5" hidden="1" outlineLevel="3">
      <c r="B1310" s="412"/>
      <c r="C1310" s="413"/>
      <c r="D1310" s="404" t="s">
        <v>223</v>
      </c>
      <c r="E1310" s="462" t="s">
        <v>34</v>
      </c>
      <c r="F1310" s="480" t="s">
        <v>3667</v>
      </c>
      <c r="G1310" s="413"/>
      <c r="H1310" s="416">
        <v>2</v>
      </c>
      <c r="I1310" s="417" t="s">
        <v>34</v>
      </c>
      <c r="J1310" s="413"/>
      <c r="K1310" s="419"/>
      <c r="L1310" s="417" t="s">
        <v>34</v>
      </c>
      <c r="M1310" s="418"/>
      <c r="N1310" s="419"/>
      <c r="O1310" s="417" t="s">
        <v>34</v>
      </c>
      <c r="P1310" s="418"/>
      <c r="Q1310" s="419">
        <f t="shared" si="21"/>
        <v>2</v>
      </c>
      <c r="R1310" s="417" t="s">
        <v>34</v>
      </c>
      <c r="S1310" s="418"/>
    </row>
    <row r="1311" spans="2:19" s="320" customFormat="1" ht="22.5" customHeight="1" outlineLevel="2" collapsed="1">
      <c r="B1311" s="321"/>
      <c r="C1311" s="453" t="s">
        <v>1729</v>
      </c>
      <c r="D1311" s="453" t="s">
        <v>316</v>
      </c>
      <c r="E1311" s="472" t="s">
        <v>1932</v>
      </c>
      <c r="F1311" s="570" t="s">
        <v>1933</v>
      </c>
      <c r="G1311" s="456" t="s">
        <v>1005</v>
      </c>
      <c r="H1311" s="457">
        <v>2.02</v>
      </c>
      <c r="I1311" s="458">
        <v>1018.5</v>
      </c>
      <c r="J1311" s="615">
        <f>ROUND(I1311*H1311,2)</f>
        <v>2057.37</v>
      </c>
      <c r="K1311" s="460"/>
      <c r="L1311" s="458">
        <v>1018.5</v>
      </c>
      <c r="M1311" s="459">
        <f>ROUND(L1311*K1311,2)</f>
        <v>0</v>
      </c>
      <c r="N1311" s="460"/>
      <c r="O1311" s="458">
        <v>1018.5</v>
      </c>
      <c r="P1311" s="459">
        <f>ROUND(O1311*N1311,2)</f>
        <v>0</v>
      </c>
      <c r="Q1311" s="460">
        <f t="shared" si="21"/>
        <v>2.02</v>
      </c>
      <c r="R1311" s="458">
        <v>1018.5</v>
      </c>
      <c r="S1311" s="459">
        <f>ROUND(R1311*Q1311,2)</f>
        <v>2057.37</v>
      </c>
    </row>
    <row r="1312" spans="2:19" s="420" customFormat="1" ht="13.5" hidden="1" outlineLevel="3">
      <c r="B1312" s="412"/>
      <c r="C1312" s="413"/>
      <c r="D1312" s="404" t="s">
        <v>223</v>
      </c>
      <c r="E1312" s="413"/>
      <c r="F1312" s="480" t="s">
        <v>2099</v>
      </c>
      <c r="G1312" s="413"/>
      <c r="H1312" s="416">
        <v>2.02</v>
      </c>
      <c r="I1312" s="417" t="s">
        <v>34</v>
      </c>
      <c r="J1312" s="413"/>
      <c r="K1312" s="419"/>
      <c r="L1312" s="417" t="s">
        <v>34</v>
      </c>
      <c r="M1312" s="418"/>
      <c r="N1312" s="419"/>
      <c r="O1312" s="417" t="s">
        <v>34</v>
      </c>
      <c r="P1312" s="418"/>
      <c r="Q1312" s="419">
        <f t="shared" si="21"/>
        <v>2.02</v>
      </c>
      <c r="R1312" s="417" t="s">
        <v>34</v>
      </c>
      <c r="S1312" s="418"/>
    </row>
    <row r="1313" spans="2:19" s="320" customFormat="1" ht="22.5" customHeight="1" outlineLevel="2" collapsed="1">
      <c r="B1313" s="321"/>
      <c r="C1313" s="453" t="s">
        <v>1733</v>
      </c>
      <c r="D1313" s="453" t="s">
        <v>316</v>
      </c>
      <c r="E1313" s="472" t="s">
        <v>1924</v>
      </c>
      <c r="F1313" s="570" t="s">
        <v>1925</v>
      </c>
      <c r="G1313" s="456" t="s">
        <v>1005</v>
      </c>
      <c r="H1313" s="457">
        <v>2.04</v>
      </c>
      <c r="I1313" s="458">
        <v>192.3</v>
      </c>
      <c r="J1313" s="615">
        <f>ROUND(I1313*H1313,2)</f>
        <v>392.29</v>
      </c>
      <c r="K1313" s="460"/>
      <c r="L1313" s="458">
        <v>192.3</v>
      </c>
      <c r="M1313" s="459">
        <f>ROUND(L1313*K1313,2)</f>
        <v>0</v>
      </c>
      <c r="N1313" s="460"/>
      <c r="O1313" s="458">
        <v>192.3</v>
      </c>
      <c r="P1313" s="459">
        <f>ROUND(O1313*N1313,2)</f>
        <v>0</v>
      </c>
      <c r="Q1313" s="460">
        <f t="shared" si="21"/>
        <v>2.04</v>
      </c>
      <c r="R1313" s="458">
        <v>192.3</v>
      </c>
      <c r="S1313" s="459">
        <f>ROUND(R1313*Q1313,2)</f>
        <v>392.29</v>
      </c>
    </row>
    <row r="1314" spans="2:19" s="420" customFormat="1" ht="13.5" hidden="1" outlineLevel="3">
      <c r="B1314" s="412"/>
      <c r="C1314" s="413"/>
      <c r="D1314" s="404" t="s">
        <v>223</v>
      </c>
      <c r="E1314" s="413"/>
      <c r="F1314" s="480" t="s">
        <v>3668</v>
      </c>
      <c r="G1314" s="413"/>
      <c r="H1314" s="416">
        <v>2.04</v>
      </c>
      <c r="I1314" s="417" t="s">
        <v>34</v>
      </c>
      <c r="J1314" s="413"/>
      <c r="K1314" s="419"/>
      <c r="L1314" s="417" t="s">
        <v>34</v>
      </c>
      <c r="M1314" s="418"/>
      <c r="N1314" s="419"/>
      <c r="O1314" s="417" t="s">
        <v>34</v>
      </c>
      <c r="P1314" s="418"/>
      <c r="Q1314" s="419">
        <f t="shared" si="21"/>
        <v>2.04</v>
      </c>
      <c r="R1314" s="417" t="s">
        <v>34</v>
      </c>
      <c r="S1314" s="418"/>
    </row>
    <row r="1315" spans="2:19" s="320" customFormat="1" ht="31.5" customHeight="1" outlineLevel="2">
      <c r="B1315" s="321"/>
      <c r="C1315" s="394" t="s">
        <v>1737</v>
      </c>
      <c r="D1315" s="394" t="s">
        <v>218</v>
      </c>
      <c r="E1315" s="461" t="s">
        <v>1937</v>
      </c>
      <c r="F1315" s="479" t="s">
        <v>1938</v>
      </c>
      <c r="G1315" s="397" t="s">
        <v>1005</v>
      </c>
      <c r="H1315" s="398">
        <v>2</v>
      </c>
      <c r="I1315" s="399">
        <v>724.5</v>
      </c>
      <c r="J1315" s="613">
        <f>ROUND(I1315*H1315,2)</f>
        <v>1449</v>
      </c>
      <c r="K1315" s="401"/>
      <c r="L1315" s="399">
        <v>724.5</v>
      </c>
      <c r="M1315" s="400">
        <f>ROUND(L1315*K1315,2)</f>
        <v>0</v>
      </c>
      <c r="N1315" s="401"/>
      <c r="O1315" s="399">
        <v>724.5</v>
      </c>
      <c r="P1315" s="400">
        <f>ROUND(O1315*N1315,2)</f>
        <v>0</v>
      </c>
      <c r="Q1315" s="401">
        <f t="shared" si="21"/>
        <v>2</v>
      </c>
      <c r="R1315" s="399">
        <v>724.5</v>
      </c>
      <c r="S1315" s="400">
        <f>ROUND(R1315*Q1315,2)</f>
        <v>1449</v>
      </c>
    </row>
    <row r="1316" spans="2:19" s="320" customFormat="1" ht="22.5" customHeight="1" outlineLevel="2" collapsed="1">
      <c r="B1316" s="321"/>
      <c r="C1316" s="394" t="s">
        <v>1740</v>
      </c>
      <c r="D1316" s="394" t="s">
        <v>218</v>
      </c>
      <c r="E1316" s="461" t="s">
        <v>1941</v>
      </c>
      <c r="F1316" s="479" t="s">
        <v>1942</v>
      </c>
      <c r="G1316" s="397" t="s">
        <v>366</v>
      </c>
      <c r="H1316" s="398">
        <v>1.1</v>
      </c>
      <c r="I1316" s="399">
        <v>1741.5</v>
      </c>
      <c r="J1316" s="613">
        <f>ROUND(I1316*H1316,2)</f>
        <v>1915.65</v>
      </c>
      <c r="K1316" s="401"/>
      <c r="L1316" s="399">
        <v>1741.5</v>
      </c>
      <c r="M1316" s="400">
        <f>ROUND(L1316*K1316,2)</f>
        <v>0</v>
      </c>
      <c r="N1316" s="401"/>
      <c r="O1316" s="399">
        <v>1741.5</v>
      </c>
      <c r="P1316" s="400">
        <f>ROUND(O1316*N1316,2)</f>
        <v>0</v>
      </c>
      <c r="Q1316" s="401">
        <f t="shared" si="21"/>
        <v>1.1</v>
      </c>
      <c r="R1316" s="399">
        <v>1741.5</v>
      </c>
      <c r="S1316" s="400">
        <f>ROUND(R1316*Q1316,2)</f>
        <v>1915.65</v>
      </c>
    </row>
    <row r="1317" spans="2:19" s="420" customFormat="1" ht="13.5" hidden="1" outlineLevel="3">
      <c r="B1317" s="412"/>
      <c r="C1317" s="413"/>
      <c r="D1317" s="404" t="s">
        <v>223</v>
      </c>
      <c r="E1317" s="462" t="s">
        <v>34</v>
      </c>
      <c r="F1317" s="480" t="s">
        <v>3669</v>
      </c>
      <c r="G1317" s="413"/>
      <c r="H1317" s="416">
        <v>1.1</v>
      </c>
      <c r="I1317" s="417" t="s">
        <v>34</v>
      </c>
      <c r="J1317" s="413"/>
      <c r="K1317" s="419"/>
      <c r="L1317" s="417" t="s">
        <v>34</v>
      </c>
      <c r="M1317" s="418"/>
      <c r="N1317" s="419"/>
      <c r="O1317" s="417" t="s">
        <v>34</v>
      </c>
      <c r="P1317" s="418"/>
      <c r="Q1317" s="419">
        <f t="shared" si="21"/>
        <v>1.1</v>
      </c>
      <c r="R1317" s="417" t="s">
        <v>34</v>
      </c>
      <c r="S1317" s="418"/>
    </row>
    <row r="1318" spans="2:19" s="320" customFormat="1" ht="22.5" customHeight="1" outlineLevel="2" collapsed="1">
      <c r="B1318" s="321"/>
      <c r="C1318" s="394" t="s">
        <v>1743</v>
      </c>
      <c r="D1318" s="394" t="s">
        <v>218</v>
      </c>
      <c r="E1318" s="461" t="s">
        <v>1945</v>
      </c>
      <c r="F1318" s="479" t="s">
        <v>1946</v>
      </c>
      <c r="G1318" s="397" t="s">
        <v>366</v>
      </c>
      <c r="H1318" s="398">
        <v>1.5</v>
      </c>
      <c r="I1318" s="399">
        <v>7175</v>
      </c>
      <c r="J1318" s="613">
        <f>ROUND(I1318*H1318,2)</f>
        <v>10762.5</v>
      </c>
      <c r="K1318" s="401"/>
      <c r="L1318" s="399">
        <v>7175</v>
      </c>
      <c r="M1318" s="400">
        <f>ROUND(L1318*K1318,2)</f>
        <v>0</v>
      </c>
      <c r="N1318" s="401"/>
      <c r="O1318" s="399">
        <v>7175</v>
      </c>
      <c r="P1318" s="400">
        <f>ROUND(O1318*N1318,2)</f>
        <v>0</v>
      </c>
      <c r="Q1318" s="401">
        <f t="shared" si="21"/>
        <v>1.5</v>
      </c>
      <c r="R1318" s="399">
        <v>7175</v>
      </c>
      <c r="S1318" s="400">
        <f>ROUND(R1318*Q1318,2)</f>
        <v>10762.5</v>
      </c>
    </row>
    <row r="1319" spans="2:19" s="420" customFormat="1" ht="13.5" hidden="1" outlineLevel="3">
      <c r="B1319" s="412"/>
      <c r="C1319" s="413"/>
      <c r="D1319" s="404" t="s">
        <v>223</v>
      </c>
      <c r="E1319" s="462" t="s">
        <v>34</v>
      </c>
      <c r="F1319" s="480" t="s">
        <v>3670</v>
      </c>
      <c r="G1319" s="413"/>
      <c r="H1319" s="416">
        <v>1.5</v>
      </c>
      <c r="I1319" s="417" t="s">
        <v>34</v>
      </c>
      <c r="J1319" s="413"/>
      <c r="K1319" s="419"/>
      <c r="L1319" s="417" t="s">
        <v>34</v>
      </c>
      <c r="M1319" s="418"/>
      <c r="N1319" s="419"/>
      <c r="O1319" s="417" t="s">
        <v>34</v>
      </c>
      <c r="P1319" s="418"/>
      <c r="Q1319" s="419">
        <f t="shared" si="21"/>
        <v>1.5</v>
      </c>
      <c r="R1319" s="417" t="s">
        <v>34</v>
      </c>
      <c r="S1319" s="418"/>
    </row>
    <row r="1320" spans="2:19" s="320" customFormat="1" ht="22.5" customHeight="1" outlineLevel="2" collapsed="1">
      <c r="B1320" s="321"/>
      <c r="C1320" s="394" t="s">
        <v>1749</v>
      </c>
      <c r="D1320" s="394" t="s">
        <v>218</v>
      </c>
      <c r="E1320" s="461" t="s">
        <v>1958</v>
      </c>
      <c r="F1320" s="479" t="s">
        <v>1959</v>
      </c>
      <c r="G1320" s="397" t="s">
        <v>1005</v>
      </c>
      <c r="H1320" s="398">
        <v>2</v>
      </c>
      <c r="I1320" s="399">
        <v>557.3</v>
      </c>
      <c r="J1320" s="613">
        <f>ROUND(I1320*H1320,2)</f>
        <v>1114.6</v>
      </c>
      <c r="K1320" s="401"/>
      <c r="L1320" s="399">
        <v>557.3</v>
      </c>
      <c r="M1320" s="400">
        <f>ROUND(L1320*K1320,2)</f>
        <v>0</v>
      </c>
      <c r="N1320" s="401"/>
      <c r="O1320" s="399">
        <v>557.3</v>
      </c>
      <c r="P1320" s="400">
        <f>ROUND(O1320*N1320,2)</f>
        <v>0</v>
      </c>
      <c r="Q1320" s="401">
        <f t="shared" si="21"/>
        <v>2</v>
      </c>
      <c r="R1320" s="399">
        <v>557.3</v>
      </c>
      <c r="S1320" s="400">
        <f>ROUND(R1320*Q1320,2)</f>
        <v>1114.6</v>
      </c>
    </row>
    <row r="1321" spans="2:19" s="420" customFormat="1" ht="13.5" hidden="1" outlineLevel="3">
      <c r="B1321" s="412"/>
      <c r="C1321" s="413"/>
      <c r="D1321" s="404" t="s">
        <v>223</v>
      </c>
      <c r="E1321" s="462" t="s">
        <v>34</v>
      </c>
      <c r="F1321" s="480" t="s">
        <v>3667</v>
      </c>
      <c r="G1321" s="413"/>
      <c r="H1321" s="416">
        <v>2</v>
      </c>
      <c r="I1321" s="417" t="s">
        <v>34</v>
      </c>
      <c r="J1321" s="413"/>
      <c r="K1321" s="419"/>
      <c r="L1321" s="417" t="s">
        <v>34</v>
      </c>
      <c r="M1321" s="418"/>
      <c r="N1321" s="419"/>
      <c r="O1321" s="417" t="s">
        <v>34</v>
      </c>
      <c r="P1321" s="418"/>
      <c r="Q1321" s="419">
        <f t="shared" si="21"/>
        <v>2</v>
      </c>
      <c r="R1321" s="417" t="s">
        <v>34</v>
      </c>
      <c r="S1321" s="418"/>
    </row>
    <row r="1322" spans="2:19" s="320" customFormat="1" ht="22.5" customHeight="1" outlineLevel="2">
      <c r="B1322" s="321"/>
      <c r="C1322" s="453" t="s">
        <v>1753</v>
      </c>
      <c r="D1322" s="453" t="s">
        <v>316</v>
      </c>
      <c r="E1322" s="472" t="s">
        <v>1961</v>
      </c>
      <c r="F1322" s="570" t="s">
        <v>1962</v>
      </c>
      <c r="G1322" s="456" t="s">
        <v>1005</v>
      </c>
      <c r="H1322" s="457">
        <v>2</v>
      </c>
      <c r="I1322" s="458">
        <v>1811.2</v>
      </c>
      <c r="J1322" s="615">
        <f>ROUND(I1322*H1322,2)</f>
        <v>3622.4</v>
      </c>
      <c r="K1322" s="460"/>
      <c r="L1322" s="458">
        <v>1811.2</v>
      </c>
      <c r="M1322" s="459">
        <f>ROUND(L1322*K1322,2)</f>
        <v>0</v>
      </c>
      <c r="N1322" s="460"/>
      <c r="O1322" s="458">
        <v>1811.2</v>
      </c>
      <c r="P1322" s="459">
        <f>ROUND(O1322*N1322,2)</f>
        <v>0</v>
      </c>
      <c r="Q1322" s="460">
        <f t="shared" si="21"/>
        <v>2</v>
      </c>
      <c r="R1322" s="458">
        <v>1811.2</v>
      </c>
      <c r="S1322" s="459">
        <f>ROUND(R1322*Q1322,2)</f>
        <v>3622.4</v>
      </c>
    </row>
    <row r="1323" spans="2:19" s="320" customFormat="1" ht="22.5" customHeight="1" outlineLevel="2" collapsed="1">
      <c r="B1323" s="321"/>
      <c r="C1323" s="394" t="s">
        <v>1762</v>
      </c>
      <c r="D1323" s="394" t="s">
        <v>218</v>
      </c>
      <c r="E1323" s="461" t="s">
        <v>1964</v>
      </c>
      <c r="F1323" s="479" t="s">
        <v>1965</v>
      </c>
      <c r="G1323" s="397" t="s">
        <v>1005</v>
      </c>
      <c r="H1323" s="398">
        <v>1</v>
      </c>
      <c r="I1323" s="399">
        <v>626.9</v>
      </c>
      <c r="J1323" s="613">
        <f>ROUND(I1323*H1323,2)</f>
        <v>626.9</v>
      </c>
      <c r="K1323" s="401"/>
      <c r="L1323" s="399">
        <v>626.9</v>
      </c>
      <c r="M1323" s="400">
        <f>ROUND(L1323*K1323,2)</f>
        <v>0</v>
      </c>
      <c r="N1323" s="401"/>
      <c r="O1323" s="399">
        <v>626.9</v>
      </c>
      <c r="P1323" s="400">
        <f>ROUND(O1323*N1323,2)</f>
        <v>0</v>
      </c>
      <c r="Q1323" s="401">
        <f t="shared" si="21"/>
        <v>1</v>
      </c>
      <c r="R1323" s="399">
        <v>626.9</v>
      </c>
      <c r="S1323" s="400">
        <f>ROUND(R1323*Q1323,2)</f>
        <v>626.9</v>
      </c>
    </row>
    <row r="1324" spans="2:19" s="420" customFormat="1" ht="13.5" hidden="1" outlineLevel="3">
      <c r="B1324" s="412"/>
      <c r="C1324" s="413"/>
      <c r="D1324" s="404" t="s">
        <v>223</v>
      </c>
      <c r="E1324" s="462" t="s">
        <v>34</v>
      </c>
      <c r="F1324" s="480" t="s">
        <v>3671</v>
      </c>
      <c r="G1324" s="413"/>
      <c r="H1324" s="416">
        <v>1</v>
      </c>
      <c r="I1324" s="417" t="s">
        <v>34</v>
      </c>
      <c r="J1324" s="413"/>
      <c r="K1324" s="419"/>
      <c r="L1324" s="417" t="s">
        <v>34</v>
      </c>
      <c r="M1324" s="418"/>
      <c r="N1324" s="419"/>
      <c r="O1324" s="417" t="s">
        <v>34</v>
      </c>
      <c r="P1324" s="418"/>
      <c r="Q1324" s="419">
        <f t="shared" si="21"/>
        <v>1</v>
      </c>
      <c r="R1324" s="417" t="s">
        <v>34</v>
      </c>
      <c r="S1324" s="418"/>
    </row>
    <row r="1325" spans="2:19" s="320" customFormat="1" ht="22.5" customHeight="1" outlineLevel="2">
      <c r="B1325" s="321"/>
      <c r="C1325" s="453" t="s">
        <v>1766</v>
      </c>
      <c r="D1325" s="453" t="s">
        <v>316</v>
      </c>
      <c r="E1325" s="472" t="s">
        <v>1968</v>
      </c>
      <c r="F1325" s="570" t="s">
        <v>3672</v>
      </c>
      <c r="G1325" s="456" t="s">
        <v>1005</v>
      </c>
      <c r="H1325" s="457">
        <v>1</v>
      </c>
      <c r="I1325" s="458">
        <v>2231.9</v>
      </c>
      <c r="J1325" s="615">
        <f>ROUND(I1325*H1325,2)</f>
        <v>2231.9</v>
      </c>
      <c r="K1325" s="460"/>
      <c r="L1325" s="458">
        <v>2231.9</v>
      </c>
      <c r="M1325" s="459">
        <f>ROUND(L1325*K1325,2)</f>
        <v>0</v>
      </c>
      <c r="N1325" s="460"/>
      <c r="O1325" s="458">
        <v>2231.9</v>
      </c>
      <c r="P1325" s="459">
        <f>ROUND(O1325*N1325,2)</f>
        <v>0</v>
      </c>
      <c r="Q1325" s="460">
        <f t="shared" si="21"/>
        <v>1</v>
      </c>
      <c r="R1325" s="458">
        <v>2231.9</v>
      </c>
      <c r="S1325" s="459">
        <f>ROUND(R1325*Q1325,2)</f>
        <v>2231.9</v>
      </c>
    </row>
    <row r="1326" spans="2:19" s="320" customFormat="1" ht="22.5" customHeight="1" outlineLevel="2" collapsed="1">
      <c r="B1326" s="321"/>
      <c r="C1326" s="394" t="s">
        <v>1770</v>
      </c>
      <c r="D1326" s="394" t="s">
        <v>218</v>
      </c>
      <c r="E1326" s="461" t="s">
        <v>2071</v>
      </c>
      <c r="F1326" s="479" t="s">
        <v>2072</v>
      </c>
      <c r="G1326" s="397" t="s">
        <v>1005</v>
      </c>
      <c r="H1326" s="398">
        <v>1</v>
      </c>
      <c r="I1326" s="399">
        <v>209</v>
      </c>
      <c r="J1326" s="613">
        <f>ROUND(I1326*H1326,2)</f>
        <v>209</v>
      </c>
      <c r="K1326" s="401"/>
      <c r="L1326" s="399">
        <v>209</v>
      </c>
      <c r="M1326" s="400">
        <f>ROUND(L1326*K1326,2)</f>
        <v>0</v>
      </c>
      <c r="N1326" s="401"/>
      <c r="O1326" s="399">
        <v>209</v>
      </c>
      <c r="P1326" s="400">
        <f>ROUND(O1326*N1326,2)</f>
        <v>0</v>
      </c>
      <c r="Q1326" s="401">
        <f t="shared" si="21"/>
        <v>1</v>
      </c>
      <c r="R1326" s="399">
        <v>209</v>
      </c>
      <c r="S1326" s="400">
        <f>ROUND(R1326*Q1326,2)</f>
        <v>209</v>
      </c>
    </row>
    <row r="1327" spans="2:19" s="420" customFormat="1" ht="13.5" hidden="1" outlineLevel="3">
      <c r="B1327" s="412"/>
      <c r="C1327" s="413"/>
      <c r="D1327" s="404" t="s">
        <v>223</v>
      </c>
      <c r="E1327" s="462" t="s">
        <v>34</v>
      </c>
      <c r="F1327" s="480" t="s">
        <v>2110</v>
      </c>
      <c r="G1327" s="413"/>
      <c r="H1327" s="416">
        <v>1</v>
      </c>
      <c r="I1327" s="417" t="s">
        <v>34</v>
      </c>
      <c r="J1327" s="413"/>
      <c r="K1327" s="419"/>
      <c r="L1327" s="417" t="s">
        <v>34</v>
      </c>
      <c r="M1327" s="418"/>
      <c r="N1327" s="419"/>
      <c r="O1327" s="417" t="s">
        <v>34</v>
      </c>
      <c r="P1327" s="418"/>
      <c r="Q1327" s="419">
        <f t="shared" si="21"/>
        <v>1</v>
      </c>
      <c r="R1327" s="417" t="s">
        <v>34</v>
      </c>
      <c r="S1327" s="418"/>
    </row>
    <row r="1328" spans="2:19" s="320" customFormat="1" ht="22.5" customHeight="1" outlineLevel="2">
      <c r="B1328" s="321"/>
      <c r="C1328" s="453" t="s">
        <v>1776</v>
      </c>
      <c r="D1328" s="453" t="s">
        <v>316</v>
      </c>
      <c r="E1328" s="472" t="s">
        <v>2075</v>
      </c>
      <c r="F1328" s="570" t="s">
        <v>2076</v>
      </c>
      <c r="G1328" s="456" t="s">
        <v>1005</v>
      </c>
      <c r="H1328" s="457">
        <v>1</v>
      </c>
      <c r="I1328" s="458">
        <v>450.1</v>
      </c>
      <c r="J1328" s="615">
        <f>ROUND(I1328*H1328,2)</f>
        <v>450.1</v>
      </c>
      <c r="K1328" s="460"/>
      <c r="L1328" s="458">
        <v>450.1</v>
      </c>
      <c r="M1328" s="459">
        <f>ROUND(L1328*K1328,2)</f>
        <v>0</v>
      </c>
      <c r="N1328" s="460"/>
      <c r="O1328" s="458">
        <v>450.1</v>
      </c>
      <c r="P1328" s="459">
        <f>ROUND(O1328*N1328,2)</f>
        <v>0</v>
      </c>
      <c r="Q1328" s="460">
        <f t="shared" si="21"/>
        <v>1</v>
      </c>
      <c r="R1328" s="458">
        <v>450.1</v>
      </c>
      <c r="S1328" s="459">
        <f>ROUND(R1328*Q1328,2)</f>
        <v>450.1</v>
      </c>
    </row>
    <row r="1329" spans="2:19" s="320" customFormat="1" ht="22.5" customHeight="1" outlineLevel="2" collapsed="1">
      <c r="B1329" s="321"/>
      <c r="C1329" s="394" t="s">
        <v>1780</v>
      </c>
      <c r="D1329" s="394" t="s">
        <v>218</v>
      </c>
      <c r="E1329" s="461" t="s">
        <v>1971</v>
      </c>
      <c r="F1329" s="479" t="s">
        <v>1972</v>
      </c>
      <c r="G1329" s="397" t="s">
        <v>1005</v>
      </c>
      <c r="H1329" s="398">
        <v>12</v>
      </c>
      <c r="I1329" s="399">
        <v>118.5</v>
      </c>
      <c r="J1329" s="613">
        <f>ROUND(I1329*H1329,2)</f>
        <v>1422</v>
      </c>
      <c r="K1329" s="401"/>
      <c r="L1329" s="399">
        <v>118.5</v>
      </c>
      <c r="M1329" s="400">
        <f>ROUND(L1329*K1329,2)</f>
        <v>0</v>
      </c>
      <c r="N1329" s="401"/>
      <c r="O1329" s="399">
        <v>118.5</v>
      </c>
      <c r="P1329" s="400">
        <f>ROUND(O1329*N1329,2)</f>
        <v>0</v>
      </c>
      <c r="Q1329" s="401">
        <f t="shared" si="21"/>
        <v>12</v>
      </c>
      <c r="R1329" s="399">
        <v>118.5</v>
      </c>
      <c r="S1329" s="400">
        <f>ROUND(R1329*Q1329,2)</f>
        <v>1422</v>
      </c>
    </row>
    <row r="1330" spans="2:19" s="420" customFormat="1" ht="13.5" hidden="1" outlineLevel="3">
      <c r="B1330" s="412"/>
      <c r="C1330" s="413"/>
      <c r="D1330" s="404" t="s">
        <v>223</v>
      </c>
      <c r="E1330" s="462" t="s">
        <v>34</v>
      </c>
      <c r="F1330" s="480" t="s">
        <v>3673</v>
      </c>
      <c r="G1330" s="413"/>
      <c r="H1330" s="416">
        <v>5</v>
      </c>
      <c r="I1330" s="417" t="s">
        <v>34</v>
      </c>
      <c r="J1330" s="413"/>
      <c r="K1330" s="419"/>
      <c r="L1330" s="417" t="s">
        <v>34</v>
      </c>
      <c r="M1330" s="418"/>
      <c r="N1330" s="419"/>
      <c r="O1330" s="417" t="s">
        <v>34</v>
      </c>
      <c r="P1330" s="418"/>
      <c r="Q1330" s="419">
        <f t="shared" si="21"/>
        <v>5</v>
      </c>
      <c r="R1330" s="417" t="s">
        <v>34</v>
      </c>
      <c r="S1330" s="418"/>
    </row>
    <row r="1331" spans="2:19" s="420" customFormat="1" ht="13.5" hidden="1" outlineLevel="3">
      <c r="B1331" s="412"/>
      <c r="C1331" s="413"/>
      <c r="D1331" s="404" t="s">
        <v>223</v>
      </c>
      <c r="E1331" s="462" t="s">
        <v>34</v>
      </c>
      <c r="F1331" s="480" t="s">
        <v>3674</v>
      </c>
      <c r="G1331" s="413"/>
      <c r="H1331" s="416">
        <v>2</v>
      </c>
      <c r="I1331" s="417" t="s">
        <v>34</v>
      </c>
      <c r="J1331" s="413"/>
      <c r="K1331" s="419"/>
      <c r="L1331" s="417" t="s">
        <v>34</v>
      </c>
      <c r="M1331" s="418"/>
      <c r="N1331" s="419"/>
      <c r="O1331" s="417" t="s">
        <v>34</v>
      </c>
      <c r="P1331" s="418"/>
      <c r="Q1331" s="419">
        <f t="shared" si="21"/>
        <v>2</v>
      </c>
      <c r="R1331" s="417" t="s">
        <v>34</v>
      </c>
      <c r="S1331" s="418"/>
    </row>
    <row r="1332" spans="2:19" s="420" customFormat="1" ht="13.5" hidden="1" outlineLevel="3">
      <c r="B1332" s="412"/>
      <c r="C1332" s="413"/>
      <c r="D1332" s="404" t="s">
        <v>223</v>
      </c>
      <c r="E1332" s="462" t="s">
        <v>34</v>
      </c>
      <c r="F1332" s="480" t="s">
        <v>3675</v>
      </c>
      <c r="G1332" s="413"/>
      <c r="H1332" s="416">
        <v>5</v>
      </c>
      <c r="I1332" s="417" t="s">
        <v>34</v>
      </c>
      <c r="J1332" s="413"/>
      <c r="K1332" s="419"/>
      <c r="L1332" s="417" t="s">
        <v>34</v>
      </c>
      <c r="M1332" s="418"/>
      <c r="N1332" s="419"/>
      <c r="O1332" s="417" t="s">
        <v>34</v>
      </c>
      <c r="P1332" s="418"/>
      <c r="Q1332" s="419">
        <f t="shared" si="21"/>
        <v>5</v>
      </c>
      <c r="R1332" s="417" t="s">
        <v>34</v>
      </c>
      <c r="S1332" s="418"/>
    </row>
    <row r="1333" spans="2:19" s="429" customFormat="1" ht="13.5" hidden="1" outlineLevel="3">
      <c r="B1333" s="421"/>
      <c r="C1333" s="422"/>
      <c r="D1333" s="404" t="s">
        <v>223</v>
      </c>
      <c r="E1333" s="464" t="s">
        <v>34</v>
      </c>
      <c r="F1333" s="566" t="s">
        <v>227</v>
      </c>
      <c r="G1333" s="422"/>
      <c r="H1333" s="425">
        <v>12</v>
      </c>
      <c r="I1333" s="426" t="s">
        <v>34</v>
      </c>
      <c r="J1333" s="422"/>
      <c r="K1333" s="428"/>
      <c r="L1333" s="426" t="s">
        <v>34</v>
      </c>
      <c r="M1333" s="427"/>
      <c r="N1333" s="428"/>
      <c r="O1333" s="426" t="s">
        <v>34</v>
      </c>
      <c r="P1333" s="427"/>
      <c r="Q1333" s="428">
        <f t="shared" si="21"/>
        <v>12</v>
      </c>
      <c r="R1333" s="426" t="s">
        <v>34</v>
      </c>
      <c r="S1333" s="427"/>
    </row>
    <row r="1334" spans="2:19" s="320" customFormat="1" ht="22.5" customHeight="1" outlineLevel="2" collapsed="1">
      <c r="B1334" s="321"/>
      <c r="C1334" s="394" t="s">
        <v>1783</v>
      </c>
      <c r="D1334" s="394" t="s">
        <v>218</v>
      </c>
      <c r="E1334" s="461" t="s">
        <v>1909</v>
      </c>
      <c r="F1334" s="479" t="s">
        <v>1910</v>
      </c>
      <c r="G1334" s="397" t="s">
        <v>1005</v>
      </c>
      <c r="H1334" s="398">
        <v>7</v>
      </c>
      <c r="I1334" s="399">
        <v>696.6</v>
      </c>
      <c r="J1334" s="613">
        <f>ROUND(I1334*H1334,2)</f>
        <v>4876.2</v>
      </c>
      <c r="K1334" s="401"/>
      <c r="L1334" s="399">
        <v>696.6</v>
      </c>
      <c r="M1334" s="400">
        <f>ROUND(L1334*K1334,2)</f>
        <v>0</v>
      </c>
      <c r="N1334" s="401"/>
      <c r="O1334" s="399">
        <v>696.6</v>
      </c>
      <c r="P1334" s="400">
        <f>ROUND(O1334*N1334,2)</f>
        <v>0</v>
      </c>
      <c r="Q1334" s="401">
        <f t="shared" si="21"/>
        <v>7</v>
      </c>
      <c r="R1334" s="399">
        <v>696.6</v>
      </c>
      <c r="S1334" s="400">
        <f>ROUND(R1334*Q1334,2)</f>
        <v>4876.2</v>
      </c>
    </row>
    <row r="1335" spans="2:19" s="420" customFormat="1" ht="13.5" hidden="1" outlineLevel="3">
      <c r="B1335" s="412"/>
      <c r="C1335" s="413"/>
      <c r="D1335" s="404" t="s">
        <v>223</v>
      </c>
      <c r="E1335" s="462" t="s">
        <v>34</v>
      </c>
      <c r="F1335" s="480" t="s">
        <v>3544</v>
      </c>
      <c r="G1335" s="413"/>
      <c r="H1335" s="416">
        <v>7</v>
      </c>
      <c r="I1335" s="417" t="s">
        <v>34</v>
      </c>
      <c r="J1335" s="413"/>
      <c r="K1335" s="419"/>
      <c r="L1335" s="417" t="s">
        <v>34</v>
      </c>
      <c r="M1335" s="418"/>
      <c r="N1335" s="419"/>
      <c r="O1335" s="417" t="s">
        <v>34</v>
      </c>
      <c r="P1335" s="418"/>
      <c r="Q1335" s="419">
        <f t="shared" si="21"/>
        <v>7</v>
      </c>
      <c r="R1335" s="417" t="s">
        <v>34</v>
      </c>
      <c r="S1335" s="418"/>
    </row>
    <row r="1336" spans="2:19" s="320" customFormat="1" ht="22.5" customHeight="1" outlineLevel="2" collapsed="1">
      <c r="B1336" s="321"/>
      <c r="C1336" s="453" t="s">
        <v>1791</v>
      </c>
      <c r="D1336" s="453" t="s">
        <v>316</v>
      </c>
      <c r="E1336" s="472" t="s">
        <v>1913</v>
      </c>
      <c r="F1336" s="570" t="s">
        <v>1914</v>
      </c>
      <c r="G1336" s="456" t="s">
        <v>1005</v>
      </c>
      <c r="H1336" s="457">
        <v>3.03</v>
      </c>
      <c r="I1336" s="458">
        <v>650.7</v>
      </c>
      <c r="J1336" s="615">
        <f>ROUND(I1336*H1336,2)</f>
        <v>1971.62</v>
      </c>
      <c r="K1336" s="460"/>
      <c r="L1336" s="458">
        <v>650.7</v>
      </c>
      <c r="M1336" s="459">
        <f>ROUND(L1336*K1336,2)</f>
        <v>0</v>
      </c>
      <c r="N1336" s="460"/>
      <c r="O1336" s="458">
        <v>650.7</v>
      </c>
      <c r="P1336" s="459">
        <f>ROUND(O1336*N1336,2)</f>
        <v>0</v>
      </c>
      <c r="Q1336" s="460">
        <f t="shared" si="21"/>
        <v>3.03</v>
      </c>
      <c r="R1336" s="458">
        <v>650.7</v>
      </c>
      <c r="S1336" s="459">
        <f>ROUND(R1336*Q1336,2)</f>
        <v>1971.62</v>
      </c>
    </row>
    <row r="1337" spans="2:19" s="420" customFormat="1" ht="13.5" hidden="1" outlineLevel="3">
      <c r="B1337" s="412"/>
      <c r="C1337" s="413"/>
      <c r="D1337" s="404" t="s">
        <v>223</v>
      </c>
      <c r="E1337" s="413"/>
      <c r="F1337" s="480" t="s">
        <v>1922</v>
      </c>
      <c r="G1337" s="413"/>
      <c r="H1337" s="416">
        <v>3.03</v>
      </c>
      <c r="I1337" s="417" t="s">
        <v>34</v>
      </c>
      <c r="J1337" s="413"/>
      <c r="K1337" s="419"/>
      <c r="L1337" s="417" t="s">
        <v>34</v>
      </c>
      <c r="M1337" s="418"/>
      <c r="N1337" s="419"/>
      <c r="O1337" s="417" t="s">
        <v>34</v>
      </c>
      <c r="P1337" s="418"/>
      <c r="Q1337" s="419">
        <f t="shared" si="21"/>
        <v>3.03</v>
      </c>
      <c r="R1337" s="417" t="s">
        <v>34</v>
      </c>
      <c r="S1337" s="418"/>
    </row>
    <row r="1338" spans="2:19" s="320" customFormat="1" ht="22.5" customHeight="1" outlineLevel="2" collapsed="1">
      <c r="B1338" s="321"/>
      <c r="C1338" s="453" t="s">
        <v>1816</v>
      </c>
      <c r="D1338" s="453" t="s">
        <v>316</v>
      </c>
      <c r="E1338" s="472" t="s">
        <v>1916</v>
      </c>
      <c r="F1338" s="570" t="s">
        <v>1917</v>
      </c>
      <c r="G1338" s="456" t="s">
        <v>1005</v>
      </c>
      <c r="H1338" s="457">
        <v>4.04</v>
      </c>
      <c r="I1338" s="458">
        <v>901.5</v>
      </c>
      <c r="J1338" s="615">
        <f>ROUND(I1338*H1338,2)</f>
        <v>3642.06</v>
      </c>
      <c r="K1338" s="460"/>
      <c r="L1338" s="458">
        <v>901.5</v>
      </c>
      <c r="M1338" s="459">
        <f>ROUND(L1338*K1338,2)</f>
        <v>0</v>
      </c>
      <c r="N1338" s="460"/>
      <c r="O1338" s="458">
        <v>901.5</v>
      </c>
      <c r="P1338" s="459">
        <f>ROUND(O1338*N1338,2)</f>
        <v>0</v>
      </c>
      <c r="Q1338" s="460">
        <f t="shared" si="21"/>
        <v>4.04</v>
      </c>
      <c r="R1338" s="458">
        <v>901.5</v>
      </c>
      <c r="S1338" s="459">
        <f>ROUND(R1338*Q1338,2)</f>
        <v>3642.06</v>
      </c>
    </row>
    <row r="1339" spans="2:19" s="420" customFormat="1" ht="13.5" hidden="1" outlineLevel="3">
      <c r="B1339" s="412"/>
      <c r="C1339" s="413"/>
      <c r="D1339" s="404" t="s">
        <v>223</v>
      </c>
      <c r="E1339" s="413"/>
      <c r="F1339" s="480" t="s">
        <v>1918</v>
      </c>
      <c r="G1339" s="413"/>
      <c r="H1339" s="416">
        <v>4.04</v>
      </c>
      <c r="I1339" s="417" t="s">
        <v>34</v>
      </c>
      <c r="J1339" s="413"/>
      <c r="K1339" s="419"/>
      <c r="L1339" s="417" t="s">
        <v>34</v>
      </c>
      <c r="M1339" s="418"/>
      <c r="N1339" s="419"/>
      <c r="O1339" s="417" t="s">
        <v>34</v>
      </c>
      <c r="P1339" s="418"/>
      <c r="Q1339" s="419">
        <f t="shared" si="21"/>
        <v>4.04</v>
      </c>
      <c r="R1339" s="417" t="s">
        <v>34</v>
      </c>
      <c r="S1339" s="418"/>
    </row>
    <row r="1340" spans="2:19" s="320" customFormat="1" ht="22.5" customHeight="1" outlineLevel="2" collapsed="1">
      <c r="B1340" s="321"/>
      <c r="C1340" s="453" t="s">
        <v>1824</v>
      </c>
      <c r="D1340" s="453" t="s">
        <v>316</v>
      </c>
      <c r="E1340" s="472" t="s">
        <v>1924</v>
      </c>
      <c r="F1340" s="570" t="s">
        <v>1925</v>
      </c>
      <c r="G1340" s="456" t="s">
        <v>1005</v>
      </c>
      <c r="H1340" s="457">
        <v>7.14</v>
      </c>
      <c r="I1340" s="458">
        <v>192.3</v>
      </c>
      <c r="J1340" s="615">
        <f>ROUND(I1340*H1340,2)</f>
        <v>1373.02</v>
      </c>
      <c r="K1340" s="460"/>
      <c r="L1340" s="458">
        <v>192.3</v>
      </c>
      <c r="M1340" s="459">
        <f>ROUND(L1340*K1340,2)</f>
        <v>0</v>
      </c>
      <c r="N1340" s="460"/>
      <c r="O1340" s="458">
        <v>192.3</v>
      </c>
      <c r="P1340" s="459">
        <f>ROUND(O1340*N1340,2)</f>
        <v>0</v>
      </c>
      <c r="Q1340" s="460">
        <f t="shared" si="21"/>
        <v>7.14</v>
      </c>
      <c r="R1340" s="458">
        <v>192.3</v>
      </c>
      <c r="S1340" s="459">
        <f>ROUND(R1340*Q1340,2)</f>
        <v>1373.02</v>
      </c>
    </row>
    <row r="1341" spans="2:19" s="420" customFormat="1" ht="13.5" hidden="1" outlineLevel="3">
      <c r="B1341" s="412"/>
      <c r="C1341" s="413"/>
      <c r="D1341" s="404" t="s">
        <v>223</v>
      </c>
      <c r="E1341" s="413"/>
      <c r="F1341" s="480" t="s">
        <v>3676</v>
      </c>
      <c r="G1341" s="413"/>
      <c r="H1341" s="416">
        <v>7.14</v>
      </c>
      <c r="I1341" s="417" t="s">
        <v>34</v>
      </c>
      <c r="J1341" s="413"/>
      <c r="K1341" s="419"/>
      <c r="L1341" s="417" t="s">
        <v>34</v>
      </c>
      <c r="M1341" s="418"/>
      <c r="N1341" s="419"/>
      <c r="O1341" s="417" t="s">
        <v>34</v>
      </c>
      <c r="P1341" s="418"/>
      <c r="Q1341" s="419">
        <f t="shared" si="21"/>
        <v>7.14</v>
      </c>
      <c r="R1341" s="417" t="s">
        <v>34</v>
      </c>
      <c r="S1341" s="418"/>
    </row>
    <row r="1342" spans="2:19" s="320" customFormat="1" ht="22.5" customHeight="1" outlineLevel="2" collapsed="1">
      <c r="B1342" s="321"/>
      <c r="C1342" s="394" t="s">
        <v>1836</v>
      </c>
      <c r="D1342" s="394" t="s">
        <v>218</v>
      </c>
      <c r="E1342" s="461" t="s">
        <v>1928</v>
      </c>
      <c r="F1342" s="479" t="s">
        <v>1929</v>
      </c>
      <c r="G1342" s="397" t="s">
        <v>1005</v>
      </c>
      <c r="H1342" s="398">
        <v>7</v>
      </c>
      <c r="I1342" s="399">
        <v>975.2</v>
      </c>
      <c r="J1342" s="613">
        <f>ROUND(I1342*H1342,2)</f>
        <v>6826.4</v>
      </c>
      <c r="K1342" s="401"/>
      <c r="L1342" s="399">
        <v>975.2</v>
      </c>
      <c r="M1342" s="400">
        <f>ROUND(L1342*K1342,2)</f>
        <v>0</v>
      </c>
      <c r="N1342" s="401"/>
      <c r="O1342" s="399">
        <v>975.2</v>
      </c>
      <c r="P1342" s="400">
        <f>ROUND(O1342*N1342,2)</f>
        <v>0</v>
      </c>
      <c r="Q1342" s="401">
        <f t="shared" si="21"/>
        <v>7</v>
      </c>
      <c r="R1342" s="399">
        <v>975.2</v>
      </c>
      <c r="S1342" s="400">
        <f>ROUND(R1342*Q1342,2)</f>
        <v>6826.4</v>
      </c>
    </row>
    <row r="1343" spans="2:19" s="420" customFormat="1" ht="13.5" hidden="1" outlineLevel="3">
      <c r="B1343" s="412"/>
      <c r="C1343" s="413"/>
      <c r="D1343" s="404" t="s">
        <v>223</v>
      </c>
      <c r="E1343" s="462" t="s">
        <v>34</v>
      </c>
      <c r="F1343" s="480" t="s">
        <v>3544</v>
      </c>
      <c r="G1343" s="413"/>
      <c r="H1343" s="416">
        <v>7</v>
      </c>
      <c r="I1343" s="417" t="s">
        <v>34</v>
      </c>
      <c r="J1343" s="413"/>
      <c r="K1343" s="419"/>
      <c r="L1343" s="417" t="s">
        <v>34</v>
      </c>
      <c r="M1343" s="418"/>
      <c r="N1343" s="419"/>
      <c r="O1343" s="417" t="s">
        <v>34</v>
      </c>
      <c r="P1343" s="418"/>
      <c r="Q1343" s="419">
        <f t="shared" si="21"/>
        <v>7</v>
      </c>
      <c r="R1343" s="417" t="s">
        <v>34</v>
      </c>
      <c r="S1343" s="418"/>
    </row>
    <row r="1344" spans="2:19" s="320" customFormat="1" ht="22.5" customHeight="1" outlineLevel="2" collapsed="1">
      <c r="B1344" s="321"/>
      <c r="C1344" s="453" t="s">
        <v>1843</v>
      </c>
      <c r="D1344" s="453" t="s">
        <v>316</v>
      </c>
      <c r="E1344" s="472" t="s">
        <v>1932</v>
      </c>
      <c r="F1344" s="570" t="s">
        <v>1933</v>
      </c>
      <c r="G1344" s="456" t="s">
        <v>1005</v>
      </c>
      <c r="H1344" s="457">
        <v>7.07</v>
      </c>
      <c r="I1344" s="458">
        <v>1018.5</v>
      </c>
      <c r="J1344" s="615">
        <f>ROUND(I1344*H1344,2)</f>
        <v>7200.8</v>
      </c>
      <c r="K1344" s="460"/>
      <c r="L1344" s="458">
        <v>1018.5</v>
      </c>
      <c r="M1344" s="459">
        <f>ROUND(L1344*K1344,2)</f>
        <v>0</v>
      </c>
      <c r="N1344" s="460"/>
      <c r="O1344" s="458">
        <v>1018.5</v>
      </c>
      <c r="P1344" s="459">
        <f>ROUND(O1344*N1344,2)</f>
        <v>0</v>
      </c>
      <c r="Q1344" s="460">
        <f t="shared" si="21"/>
        <v>7.07</v>
      </c>
      <c r="R1344" s="458">
        <v>1018.5</v>
      </c>
      <c r="S1344" s="459">
        <f>ROUND(R1344*Q1344,2)</f>
        <v>7200.8</v>
      </c>
    </row>
    <row r="1345" spans="2:19" s="420" customFormat="1" ht="13.5" hidden="1" outlineLevel="3">
      <c r="B1345" s="412"/>
      <c r="C1345" s="413"/>
      <c r="D1345" s="404" t="s">
        <v>223</v>
      </c>
      <c r="E1345" s="413"/>
      <c r="F1345" s="480" t="s">
        <v>2814</v>
      </c>
      <c r="G1345" s="413"/>
      <c r="H1345" s="416">
        <v>7.07</v>
      </c>
      <c r="I1345" s="417" t="s">
        <v>34</v>
      </c>
      <c r="J1345" s="413"/>
      <c r="K1345" s="419"/>
      <c r="L1345" s="417" t="s">
        <v>34</v>
      </c>
      <c r="M1345" s="418"/>
      <c r="N1345" s="419"/>
      <c r="O1345" s="417" t="s">
        <v>34</v>
      </c>
      <c r="P1345" s="418"/>
      <c r="Q1345" s="419">
        <f t="shared" si="21"/>
        <v>7.07</v>
      </c>
      <c r="R1345" s="417" t="s">
        <v>34</v>
      </c>
      <c r="S1345" s="418"/>
    </row>
    <row r="1346" spans="2:19" s="320" customFormat="1" ht="22.5" customHeight="1" outlineLevel="2" collapsed="1">
      <c r="B1346" s="321"/>
      <c r="C1346" s="453" t="s">
        <v>1847</v>
      </c>
      <c r="D1346" s="453" t="s">
        <v>316</v>
      </c>
      <c r="E1346" s="472" t="s">
        <v>1924</v>
      </c>
      <c r="F1346" s="570" t="s">
        <v>1925</v>
      </c>
      <c r="G1346" s="456" t="s">
        <v>1005</v>
      </c>
      <c r="H1346" s="457">
        <v>7.14</v>
      </c>
      <c r="I1346" s="458">
        <v>192.3</v>
      </c>
      <c r="J1346" s="615">
        <f>ROUND(I1346*H1346,2)</f>
        <v>1373.02</v>
      </c>
      <c r="K1346" s="460"/>
      <c r="L1346" s="458">
        <v>192.3</v>
      </c>
      <c r="M1346" s="459">
        <f>ROUND(L1346*K1346,2)</f>
        <v>0</v>
      </c>
      <c r="N1346" s="460"/>
      <c r="O1346" s="458">
        <v>192.3</v>
      </c>
      <c r="P1346" s="459">
        <f>ROUND(O1346*N1346,2)</f>
        <v>0</v>
      </c>
      <c r="Q1346" s="460">
        <f aca="true" t="shared" si="31" ref="Q1346:Q1409">H1346+K1346+N1346</f>
        <v>7.14</v>
      </c>
      <c r="R1346" s="458">
        <v>192.3</v>
      </c>
      <c r="S1346" s="459">
        <f>ROUND(R1346*Q1346,2)</f>
        <v>1373.02</v>
      </c>
    </row>
    <row r="1347" spans="2:19" s="420" customFormat="1" ht="13.5" hidden="1" outlineLevel="3">
      <c r="B1347" s="412"/>
      <c r="C1347" s="413"/>
      <c r="D1347" s="404" t="s">
        <v>223</v>
      </c>
      <c r="E1347" s="413"/>
      <c r="F1347" s="480" t="s">
        <v>3676</v>
      </c>
      <c r="G1347" s="413"/>
      <c r="H1347" s="416">
        <v>7.14</v>
      </c>
      <c r="I1347" s="417" t="s">
        <v>34</v>
      </c>
      <c r="J1347" s="413"/>
      <c r="K1347" s="419"/>
      <c r="L1347" s="417" t="s">
        <v>34</v>
      </c>
      <c r="M1347" s="418"/>
      <c r="N1347" s="419"/>
      <c r="O1347" s="417" t="s">
        <v>34</v>
      </c>
      <c r="P1347" s="418"/>
      <c r="Q1347" s="419">
        <f t="shared" si="31"/>
        <v>7.14</v>
      </c>
      <c r="R1347" s="417" t="s">
        <v>34</v>
      </c>
      <c r="S1347" s="418"/>
    </row>
    <row r="1348" spans="2:19" s="320" customFormat="1" ht="22.5" customHeight="1" outlineLevel="2" collapsed="1">
      <c r="B1348" s="321"/>
      <c r="C1348" s="394" t="s">
        <v>1863</v>
      </c>
      <c r="D1348" s="394" t="s">
        <v>218</v>
      </c>
      <c r="E1348" s="461" t="s">
        <v>1975</v>
      </c>
      <c r="F1348" s="479" t="s">
        <v>1976</v>
      </c>
      <c r="G1348" s="397" t="s">
        <v>221</v>
      </c>
      <c r="H1348" s="398">
        <v>1.002</v>
      </c>
      <c r="I1348" s="399">
        <v>9473.8</v>
      </c>
      <c r="J1348" s="613">
        <f>ROUND(I1348*H1348,2)</f>
        <v>9492.75</v>
      </c>
      <c r="K1348" s="401"/>
      <c r="L1348" s="399">
        <v>9473.8</v>
      </c>
      <c r="M1348" s="400">
        <f>ROUND(L1348*K1348,2)</f>
        <v>0</v>
      </c>
      <c r="N1348" s="401"/>
      <c r="O1348" s="399">
        <v>9473.8</v>
      </c>
      <c r="P1348" s="400">
        <f>ROUND(O1348*N1348,2)</f>
        <v>0</v>
      </c>
      <c r="Q1348" s="401">
        <f t="shared" si="31"/>
        <v>1.002</v>
      </c>
      <c r="R1348" s="399">
        <v>9473.8</v>
      </c>
      <c r="S1348" s="400">
        <f>ROUND(R1348*Q1348,2)</f>
        <v>9492.75</v>
      </c>
    </row>
    <row r="1349" spans="2:19" s="411" customFormat="1" ht="13.5" hidden="1" outlineLevel="3">
      <c r="B1349" s="402"/>
      <c r="C1349" s="403"/>
      <c r="D1349" s="404" t="s">
        <v>223</v>
      </c>
      <c r="E1349" s="407" t="s">
        <v>34</v>
      </c>
      <c r="F1349" s="481" t="s">
        <v>3677</v>
      </c>
      <c r="G1349" s="403"/>
      <c r="H1349" s="407" t="s">
        <v>34</v>
      </c>
      <c r="I1349" s="408" t="s">
        <v>34</v>
      </c>
      <c r="J1349" s="403"/>
      <c r="K1349" s="410"/>
      <c r="L1349" s="408" t="s">
        <v>34</v>
      </c>
      <c r="M1349" s="409"/>
      <c r="N1349" s="410"/>
      <c r="O1349" s="408" t="s">
        <v>34</v>
      </c>
      <c r="P1349" s="409"/>
      <c r="Q1349" s="410" t="e">
        <f t="shared" si="31"/>
        <v>#VALUE!</v>
      </c>
      <c r="R1349" s="408" t="s">
        <v>34</v>
      </c>
      <c r="S1349" s="409"/>
    </row>
    <row r="1350" spans="2:19" s="420" customFormat="1" ht="13.5" hidden="1" outlineLevel="3">
      <c r="B1350" s="412"/>
      <c r="C1350" s="413"/>
      <c r="D1350" s="404" t="s">
        <v>223</v>
      </c>
      <c r="E1350" s="462" t="s">
        <v>34</v>
      </c>
      <c r="F1350" s="480" t="s">
        <v>3678</v>
      </c>
      <c r="G1350" s="413"/>
      <c r="H1350" s="416">
        <v>1.002</v>
      </c>
      <c r="I1350" s="417" t="s">
        <v>34</v>
      </c>
      <c r="J1350" s="413"/>
      <c r="K1350" s="419"/>
      <c r="L1350" s="417" t="s">
        <v>34</v>
      </c>
      <c r="M1350" s="418"/>
      <c r="N1350" s="419"/>
      <c r="O1350" s="417" t="s">
        <v>34</v>
      </c>
      <c r="P1350" s="418"/>
      <c r="Q1350" s="419">
        <f t="shared" si="31"/>
        <v>1.002</v>
      </c>
      <c r="R1350" s="417" t="s">
        <v>34</v>
      </c>
      <c r="S1350" s="418"/>
    </row>
    <row r="1351" spans="2:19" s="320" customFormat="1" ht="31.5" customHeight="1" outlineLevel="2" collapsed="1">
      <c r="B1351" s="321"/>
      <c r="C1351" s="394" t="s">
        <v>1876</v>
      </c>
      <c r="D1351" s="394" t="s">
        <v>218</v>
      </c>
      <c r="E1351" s="461" t="s">
        <v>1980</v>
      </c>
      <c r="F1351" s="479" t="s">
        <v>1981</v>
      </c>
      <c r="G1351" s="397" t="s">
        <v>221</v>
      </c>
      <c r="H1351" s="398">
        <v>23.32</v>
      </c>
      <c r="I1351" s="399">
        <v>2438.1</v>
      </c>
      <c r="J1351" s="613">
        <f>ROUND(I1351*H1351,2)</f>
        <v>56856.49</v>
      </c>
      <c r="K1351" s="401"/>
      <c r="L1351" s="399">
        <v>2438.1</v>
      </c>
      <c r="M1351" s="400">
        <f>ROUND(L1351*K1351,2)</f>
        <v>0</v>
      </c>
      <c r="N1351" s="401"/>
      <c r="O1351" s="399">
        <v>2438.1</v>
      </c>
      <c r="P1351" s="400">
        <f>ROUND(O1351*N1351,2)</f>
        <v>0</v>
      </c>
      <c r="Q1351" s="401">
        <f t="shared" si="31"/>
        <v>23.32</v>
      </c>
      <c r="R1351" s="399">
        <v>2438.1</v>
      </c>
      <c r="S1351" s="400">
        <f>ROUND(R1351*Q1351,2)</f>
        <v>56856.49</v>
      </c>
    </row>
    <row r="1352" spans="2:19" s="411" customFormat="1" ht="13.5" hidden="1" outlineLevel="3">
      <c r="B1352" s="402"/>
      <c r="C1352" s="403"/>
      <c r="D1352" s="404" t="s">
        <v>223</v>
      </c>
      <c r="E1352" s="407" t="s">
        <v>34</v>
      </c>
      <c r="F1352" s="481" t="s">
        <v>1982</v>
      </c>
      <c r="G1352" s="403"/>
      <c r="H1352" s="407" t="s">
        <v>34</v>
      </c>
      <c r="I1352" s="408" t="s">
        <v>34</v>
      </c>
      <c r="J1352" s="403"/>
      <c r="K1352" s="410"/>
      <c r="L1352" s="408" t="s">
        <v>34</v>
      </c>
      <c r="M1352" s="409"/>
      <c r="N1352" s="410"/>
      <c r="O1352" s="408" t="s">
        <v>34</v>
      </c>
      <c r="P1352" s="409"/>
      <c r="Q1352" s="410" t="e">
        <f t="shared" si="31"/>
        <v>#VALUE!</v>
      </c>
      <c r="R1352" s="408" t="s">
        <v>34</v>
      </c>
      <c r="S1352" s="409"/>
    </row>
    <row r="1353" spans="2:19" s="420" customFormat="1" ht="13.5" hidden="1" outlineLevel="3">
      <c r="B1353" s="412"/>
      <c r="C1353" s="413"/>
      <c r="D1353" s="404" t="s">
        <v>223</v>
      </c>
      <c r="E1353" s="462" t="s">
        <v>34</v>
      </c>
      <c r="F1353" s="480" t="s">
        <v>3679</v>
      </c>
      <c r="G1353" s="413"/>
      <c r="H1353" s="416">
        <v>8.06</v>
      </c>
      <c r="I1353" s="417" t="s">
        <v>34</v>
      </c>
      <c r="J1353" s="413"/>
      <c r="K1353" s="419"/>
      <c r="L1353" s="417" t="s">
        <v>34</v>
      </c>
      <c r="M1353" s="418"/>
      <c r="N1353" s="419"/>
      <c r="O1353" s="417" t="s">
        <v>34</v>
      </c>
      <c r="P1353" s="418"/>
      <c r="Q1353" s="419">
        <f t="shared" si="31"/>
        <v>8.06</v>
      </c>
      <c r="R1353" s="417" t="s">
        <v>34</v>
      </c>
      <c r="S1353" s="418"/>
    </row>
    <row r="1354" spans="2:19" s="420" customFormat="1" ht="13.5" hidden="1" outlineLevel="3">
      <c r="B1354" s="412"/>
      <c r="C1354" s="413"/>
      <c r="D1354" s="404" t="s">
        <v>223</v>
      </c>
      <c r="E1354" s="462" t="s">
        <v>34</v>
      </c>
      <c r="F1354" s="480" t="s">
        <v>3679</v>
      </c>
      <c r="G1354" s="413"/>
      <c r="H1354" s="416">
        <v>8.06</v>
      </c>
      <c r="I1354" s="417" t="s">
        <v>34</v>
      </c>
      <c r="J1354" s="413"/>
      <c r="K1354" s="419"/>
      <c r="L1354" s="417" t="s">
        <v>34</v>
      </c>
      <c r="M1354" s="418"/>
      <c r="N1354" s="419"/>
      <c r="O1354" s="417" t="s">
        <v>34</v>
      </c>
      <c r="P1354" s="418"/>
      <c r="Q1354" s="419">
        <f t="shared" si="31"/>
        <v>8.06</v>
      </c>
      <c r="R1354" s="417" t="s">
        <v>34</v>
      </c>
      <c r="S1354" s="418"/>
    </row>
    <row r="1355" spans="2:19" s="420" customFormat="1" ht="13.5" hidden="1" outlineLevel="3">
      <c r="B1355" s="412"/>
      <c r="C1355" s="413"/>
      <c r="D1355" s="404" t="s">
        <v>223</v>
      </c>
      <c r="E1355" s="462" t="s">
        <v>34</v>
      </c>
      <c r="F1355" s="480" t="s">
        <v>3680</v>
      </c>
      <c r="G1355" s="413"/>
      <c r="H1355" s="416">
        <v>7.2</v>
      </c>
      <c r="I1355" s="417" t="s">
        <v>34</v>
      </c>
      <c r="J1355" s="413"/>
      <c r="K1355" s="419"/>
      <c r="L1355" s="417" t="s">
        <v>34</v>
      </c>
      <c r="M1355" s="418"/>
      <c r="N1355" s="419"/>
      <c r="O1355" s="417" t="s">
        <v>34</v>
      </c>
      <c r="P1355" s="418"/>
      <c r="Q1355" s="419">
        <f t="shared" si="31"/>
        <v>7.2</v>
      </c>
      <c r="R1355" s="417" t="s">
        <v>34</v>
      </c>
      <c r="S1355" s="418"/>
    </row>
    <row r="1356" spans="2:19" s="429" customFormat="1" ht="13.5" hidden="1" outlineLevel="3">
      <c r="B1356" s="421"/>
      <c r="C1356" s="422"/>
      <c r="D1356" s="404" t="s">
        <v>223</v>
      </c>
      <c r="E1356" s="464" t="s">
        <v>34</v>
      </c>
      <c r="F1356" s="566" t="s">
        <v>227</v>
      </c>
      <c r="G1356" s="422"/>
      <c r="H1356" s="425">
        <v>23.32</v>
      </c>
      <c r="I1356" s="426" t="s">
        <v>34</v>
      </c>
      <c r="J1356" s="422"/>
      <c r="K1356" s="428"/>
      <c r="L1356" s="426" t="s">
        <v>34</v>
      </c>
      <c r="M1356" s="427"/>
      <c r="N1356" s="428"/>
      <c r="O1356" s="426" t="s">
        <v>34</v>
      </c>
      <c r="P1356" s="427"/>
      <c r="Q1356" s="428">
        <f t="shared" si="31"/>
        <v>23.32</v>
      </c>
      <c r="R1356" s="426" t="s">
        <v>34</v>
      </c>
      <c r="S1356" s="427"/>
    </row>
    <row r="1357" spans="2:19" s="320" customFormat="1" ht="22.5" customHeight="1" outlineLevel="2" collapsed="1">
      <c r="B1357" s="321"/>
      <c r="C1357" s="394" t="s">
        <v>1892</v>
      </c>
      <c r="D1357" s="394" t="s">
        <v>218</v>
      </c>
      <c r="E1357" s="461" t="s">
        <v>1987</v>
      </c>
      <c r="F1357" s="479" t="s">
        <v>1988</v>
      </c>
      <c r="G1357" s="397" t="s">
        <v>221</v>
      </c>
      <c r="H1357" s="398">
        <v>36.344</v>
      </c>
      <c r="I1357" s="399">
        <v>3622.3</v>
      </c>
      <c r="J1357" s="613">
        <f>ROUND(I1357*H1357,2)</f>
        <v>131648.87</v>
      </c>
      <c r="K1357" s="401"/>
      <c r="L1357" s="399">
        <v>3622.3</v>
      </c>
      <c r="M1357" s="400">
        <f>ROUND(L1357*K1357,2)</f>
        <v>0</v>
      </c>
      <c r="N1357" s="401"/>
      <c r="O1357" s="399">
        <v>3622.3</v>
      </c>
      <c r="P1357" s="400">
        <f>ROUND(O1357*N1357,2)</f>
        <v>0</v>
      </c>
      <c r="Q1357" s="401">
        <f t="shared" si="31"/>
        <v>36.344</v>
      </c>
      <c r="R1357" s="399">
        <v>3622.3</v>
      </c>
      <c r="S1357" s="400">
        <f>ROUND(R1357*Q1357,2)</f>
        <v>131648.87</v>
      </c>
    </row>
    <row r="1358" spans="2:19" s="411" customFormat="1" ht="13.5" hidden="1" outlineLevel="3">
      <c r="B1358" s="402"/>
      <c r="C1358" s="403"/>
      <c r="D1358" s="404" t="s">
        <v>223</v>
      </c>
      <c r="E1358" s="407" t="s">
        <v>34</v>
      </c>
      <c r="F1358" s="481" t="s">
        <v>2906</v>
      </c>
      <c r="G1358" s="403"/>
      <c r="H1358" s="407" t="s">
        <v>34</v>
      </c>
      <c r="I1358" s="408" t="s">
        <v>34</v>
      </c>
      <c r="J1358" s="403"/>
      <c r="K1358" s="410"/>
      <c r="L1358" s="408" t="s">
        <v>34</v>
      </c>
      <c r="M1358" s="409"/>
      <c r="N1358" s="410"/>
      <c r="O1358" s="408" t="s">
        <v>34</v>
      </c>
      <c r="P1358" s="409"/>
      <c r="Q1358" s="410" t="e">
        <f t="shared" si="31"/>
        <v>#VALUE!</v>
      </c>
      <c r="R1358" s="408" t="s">
        <v>34</v>
      </c>
      <c r="S1358" s="409"/>
    </row>
    <row r="1359" spans="2:19" s="420" customFormat="1" ht="13.5" hidden="1" outlineLevel="3">
      <c r="B1359" s="412"/>
      <c r="C1359" s="413"/>
      <c r="D1359" s="404" t="s">
        <v>223</v>
      </c>
      <c r="E1359" s="462" t="s">
        <v>34</v>
      </c>
      <c r="F1359" s="480" t="s">
        <v>3681</v>
      </c>
      <c r="G1359" s="413"/>
      <c r="H1359" s="416">
        <v>2.542</v>
      </c>
      <c r="I1359" s="417" t="s">
        <v>34</v>
      </c>
      <c r="J1359" s="413"/>
      <c r="K1359" s="419"/>
      <c r="L1359" s="417" t="s">
        <v>34</v>
      </c>
      <c r="M1359" s="418"/>
      <c r="N1359" s="419"/>
      <c r="O1359" s="417" t="s">
        <v>34</v>
      </c>
      <c r="P1359" s="418"/>
      <c r="Q1359" s="419">
        <f t="shared" si="31"/>
        <v>2.542</v>
      </c>
      <c r="R1359" s="417" t="s">
        <v>34</v>
      </c>
      <c r="S1359" s="418"/>
    </row>
    <row r="1360" spans="2:19" s="411" customFormat="1" ht="13.5" hidden="1" outlineLevel="3">
      <c r="B1360" s="402"/>
      <c r="C1360" s="403"/>
      <c r="D1360" s="404" t="s">
        <v>223</v>
      </c>
      <c r="E1360" s="407" t="s">
        <v>34</v>
      </c>
      <c r="F1360" s="481" t="s">
        <v>3682</v>
      </c>
      <c r="G1360" s="403"/>
      <c r="H1360" s="407" t="s">
        <v>34</v>
      </c>
      <c r="I1360" s="408" t="s">
        <v>34</v>
      </c>
      <c r="J1360" s="403"/>
      <c r="K1360" s="410"/>
      <c r="L1360" s="408" t="s">
        <v>34</v>
      </c>
      <c r="M1360" s="409"/>
      <c r="N1360" s="410"/>
      <c r="O1360" s="408" t="s">
        <v>34</v>
      </c>
      <c r="P1360" s="409"/>
      <c r="Q1360" s="410" t="e">
        <f t="shared" si="31"/>
        <v>#VALUE!</v>
      </c>
      <c r="R1360" s="408" t="s">
        <v>34</v>
      </c>
      <c r="S1360" s="409"/>
    </row>
    <row r="1361" spans="2:19" s="420" customFormat="1" ht="13.5" hidden="1" outlineLevel="3">
      <c r="B1361" s="412"/>
      <c r="C1361" s="413"/>
      <c r="D1361" s="404" t="s">
        <v>223</v>
      </c>
      <c r="E1361" s="462" t="s">
        <v>34</v>
      </c>
      <c r="F1361" s="480" t="s">
        <v>3683</v>
      </c>
      <c r="G1361" s="413"/>
      <c r="H1361" s="416">
        <v>5.005</v>
      </c>
      <c r="I1361" s="417" t="s">
        <v>34</v>
      </c>
      <c r="J1361" s="413"/>
      <c r="K1361" s="419"/>
      <c r="L1361" s="417" t="s">
        <v>34</v>
      </c>
      <c r="M1361" s="418"/>
      <c r="N1361" s="419"/>
      <c r="O1361" s="417" t="s">
        <v>34</v>
      </c>
      <c r="P1361" s="418"/>
      <c r="Q1361" s="419">
        <f t="shared" si="31"/>
        <v>5.005</v>
      </c>
      <c r="R1361" s="417" t="s">
        <v>34</v>
      </c>
      <c r="S1361" s="418"/>
    </row>
    <row r="1362" spans="2:19" s="420" customFormat="1" ht="13.5" hidden="1" outlineLevel="3">
      <c r="B1362" s="412"/>
      <c r="C1362" s="413"/>
      <c r="D1362" s="404" t="s">
        <v>223</v>
      </c>
      <c r="E1362" s="462" t="s">
        <v>34</v>
      </c>
      <c r="F1362" s="480" t="s">
        <v>3684</v>
      </c>
      <c r="G1362" s="413"/>
      <c r="H1362" s="416">
        <v>-0.575</v>
      </c>
      <c r="I1362" s="417" t="s">
        <v>34</v>
      </c>
      <c r="J1362" s="413"/>
      <c r="K1362" s="419"/>
      <c r="L1362" s="417" t="s">
        <v>34</v>
      </c>
      <c r="M1362" s="418"/>
      <c r="N1362" s="419"/>
      <c r="O1362" s="417" t="s">
        <v>34</v>
      </c>
      <c r="P1362" s="418"/>
      <c r="Q1362" s="419">
        <f t="shared" si="31"/>
        <v>-0.575</v>
      </c>
      <c r="R1362" s="417" t="s">
        <v>34</v>
      </c>
      <c r="S1362" s="418"/>
    </row>
    <row r="1363" spans="2:19" s="420" customFormat="1" ht="13.5" hidden="1" outlineLevel="3">
      <c r="B1363" s="412"/>
      <c r="C1363" s="413"/>
      <c r="D1363" s="404" t="s">
        <v>223</v>
      </c>
      <c r="E1363" s="462" t="s">
        <v>34</v>
      </c>
      <c r="F1363" s="480" t="s">
        <v>3685</v>
      </c>
      <c r="G1363" s="413"/>
      <c r="H1363" s="416">
        <v>-0.465</v>
      </c>
      <c r="I1363" s="417" t="s">
        <v>34</v>
      </c>
      <c r="J1363" s="413"/>
      <c r="K1363" s="419"/>
      <c r="L1363" s="417" t="s">
        <v>34</v>
      </c>
      <c r="M1363" s="418"/>
      <c r="N1363" s="419"/>
      <c r="O1363" s="417" t="s">
        <v>34</v>
      </c>
      <c r="P1363" s="418"/>
      <c r="Q1363" s="419">
        <f t="shared" si="31"/>
        <v>-0.465</v>
      </c>
      <c r="R1363" s="417" t="s">
        <v>34</v>
      </c>
      <c r="S1363" s="418"/>
    </row>
    <row r="1364" spans="2:19" s="420" customFormat="1" ht="13.5" hidden="1" outlineLevel="3">
      <c r="B1364" s="412"/>
      <c r="C1364" s="413"/>
      <c r="D1364" s="404" t="s">
        <v>223</v>
      </c>
      <c r="E1364" s="462" t="s">
        <v>34</v>
      </c>
      <c r="F1364" s="480" t="s">
        <v>3686</v>
      </c>
      <c r="G1364" s="413"/>
      <c r="H1364" s="416">
        <v>0.827</v>
      </c>
      <c r="I1364" s="417" t="s">
        <v>34</v>
      </c>
      <c r="J1364" s="413"/>
      <c r="K1364" s="419"/>
      <c r="L1364" s="417" t="s">
        <v>34</v>
      </c>
      <c r="M1364" s="418"/>
      <c r="N1364" s="419"/>
      <c r="O1364" s="417" t="s">
        <v>34</v>
      </c>
      <c r="P1364" s="418"/>
      <c r="Q1364" s="419">
        <f t="shared" si="31"/>
        <v>0.827</v>
      </c>
      <c r="R1364" s="417" t="s">
        <v>34</v>
      </c>
      <c r="S1364" s="418"/>
    </row>
    <row r="1365" spans="2:19" s="420" customFormat="1" ht="13.5" hidden="1" outlineLevel="3">
      <c r="B1365" s="412"/>
      <c r="C1365" s="413"/>
      <c r="D1365" s="404" t="s">
        <v>223</v>
      </c>
      <c r="E1365" s="462" t="s">
        <v>34</v>
      </c>
      <c r="F1365" s="480" t="s">
        <v>3687</v>
      </c>
      <c r="G1365" s="413"/>
      <c r="H1365" s="416">
        <v>23.66</v>
      </c>
      <c r="I1365" s="417" t="s">
        <v>34</v>
      </c>
      <c r="J1365" s="413"/>
      <c r="K1365" s="419"/>
      <c r="L1365" s="417" t="s">
        <v>34</v>
      </c>
      <c r="M1365" s="418"/>
      <c r="N1365" s="419"/>
      <c r="O1365" s="417" t="s">
        <v>34</v>
      </c>
      <c r="P1365" s="418"/>
      <c r="Q1365" s="419">
        <f t="shared" si="31"/>
        <v>23.66</v>
      </c>
      <c r="R1365" s="417" t="s">
        <v>34</v>
      </c>
      <c r="S1365" s="418"/>
    </row>
    <row r="1366" spans="2:19" s="411" customFormat="1" ht="13.5" hidden="1" outlineLevel="3">
      <c r="B1366" s="402"/>
      <c r="C1366" s="403"/>
      <c r="D1366" s="404" t="s">
        <v>223</v>
      </c>
      <c r="E1366" s="407" t="s">
        <v>34</v>
      </c>
      <c r="F1366" s="481" t="s">
        <v>3688</v>
      </c>
      <c r="G1366" s="403"/>
      <c r="H1366" s="407" t="s">
        <v>34</v>
      </c>
      <c r="I1366" s="408" t="s">
        <v>34</v>
      </c>
      <c r="J1366" s="403"/>
      <c r="K1366" s="410"/>
      <c r="L1366" s="408" t="s">
        <v>34</v>
      </c>
      <c r="M1366" s="409"/>
      <c r="N1366" s="410"/>
      <c r="O1366" s="408" t="s">
        <v>34</v>
      </c>
      <c r="P1366" s="409"/>
      <c r="Q1366" s="410" t="e">
        <f t="shared" si="31"/>
        <v>#VALUE!</v>
      </c>
      <c r="R1366" s="408" t="s">
        <v>34</v>
      </c>
      <c r="S1366" s="409"/>
    </row>
    <row r="1367" spans="2:19" s="420" customFormat="1" ht="13.5" hidden="1" outlineLevel="3">
      <c r="B1367" s="412"/>
      <c r="C1367" s="413"/>
      <c r="D1367" s="404" t="s">
        <v>223</v>
      </c>
      <c r="E1367" s="462" t="s">
        <v>34</v>
      </c>
      <c r="F1367" s="480" t="s">
        <v>3689</v>
      </c>
      <c r="G1367" s="413"/>
      <c r="H1367" s="416">
        <v>1.258</v>
      </c>
      <c r="I1367" s="417" t="s">
        <v>34</v>
      </c>
      <c r="J1367" s="413"/>
      <c r="K1367" s="419"/>
      <c r="L1367" s="417" t="s">
        <v>34</v>
      </c>
      <c r="M1367" s="418"/>
      <c r="N1367" s="419"/>
      <c r="O1367" s="417" t="s">
        <v>34</v>
      </c>
      <c r="P1367" s="418"/>
      <c r="Q1367" s="419">
        <f t="shared" si="31"/>
        <v>1.258</v>
      </c>
      <c r="R1367" s="417" t="s">
        <v>34</v>
      </c>
      <c r="S1367" s="418"/>
    </row>
    <row r="1368" spans="2:19" s="420" customFormat="1" ht="13.5" hidden="1" outlineLevel="3">
      <c r="B1368" s="412"/>
      <c r="C1368" s="413"/>
      <c r="D1368" s="404" t="s">
        <v>223</v>
      </c>
      <c r="E1368" s="462" t="s">
        <v>34</v>
      </c>
      <c r="F1368" s="480" t="s">
        <v>3690</v>
      </c>
      <c r="G1368" s="413"/>
      <c r="H1368" s="416">
        <v>3.237</v>
      </c>
      <c r="I1368" s="417" t="s">
        <v>34</v>
      </c>
      <c r="J1368" s="413"/>
      <c r="K1368" s="419"/>
      <c r="L1368" s="417" t="s">
        <v>34</v>
      </c>
      <c r="M1368" s="418"/>
      <c r="N1368" s="419"/>
      <c r="O1368" s="417" t="s">
        <v>34</v>
      </c>
      <c r="P1368" s="418"/>
      <c r="Q1368" s="419">
        <f t="shared" si="31"/>
        <v>3.237</v>
      </c>
      <c r="R1368" s="417" t="s">
        <v>34</v>
      </c>
      <c r="S1368" s="418"/>
    </row>
    <row r="1369" spans="2:19" s="420" customFormat="1" ht="13.5" hidden="1" outlineLevel="3">
      <c r="B1369" s="412"/>
      <c r="C1369" s="413"/>
      <c r="D1369" s="404" t="s">
        <v>223</v>
      </c>
      <c r="E1369" s="462" t="s">
        <v>34</v>
      </c>
      <c r="F1369" s="480" t="s">
        <v>3691</v>
      </c>
      <c r="G1369" s="413"/>
      <c r="H1369" s="416">
        <v>0.855</v>
      </c>
      <c r="I1369" s="417" t="s">
        <v>34</v>
      </c>
      <c r="J1369" s="413"/>
      <c r="K1369" s="419"/>
      <c r="L1369" s="417" t="s">
        <v>34</v>
      </c>
      <c r="M1369" s="418"/>
      <c r="N1369" s="419"/>
      <c r="O1369" s="417" t="s">
        <v>34</v>
      </c>
      <c r="P1369" s="418"/>
      <c r="Q1369" s="419">
        <f t="shared" si="31"/>
        <v>0.855</v>
      </c>
      <c r="R1369" s="417" t="s">
        <v>34</v>
      </c>
      <c r="S1369" s="418"/>
    </row>
    <row r="1370" spans="2:19" s="429" customFormat="1" ht="13.5" hidden="1" outlineLevel="3">
      <c r="B1370" s="421"/>
      <c r="C1370" s="422"/>
      <c r="D1370" s="404" t="s">
        <v>223</v>
      </c>
      <c r="E1370" s="464" t="s">
        <v>34</v>
      </c>
      <c r="F1370" s="566" t="s">
        <v>227</v>
      </c>
      <c r="G1370" s="422"/>
      <c r="H1370" s="425">
        <v>36.344</v>
      </c>
      <c r="I1370" s="426" t="s">
        <v>34</v>
      </c>
      <c r="J1370" s="422"/>
      <c r="K1370" s="428"/>
      <c r="L1370" s="426" t="s">
        <v>34</v>
      </c>
      <c r="M1370" s="427"/>
      <c r="N1370" s="428"/>
      <c r="O1370" s="426" t="s">
        <v>34</v>
      </c>
      <c r="P1370" s="427"/>
      <c r="Q1370" s="428">
        <f t="shared" si="31"/>
        <v>36.344</v>
      </c>
      <c r="R1370" s="426" t="s">
        <v>34</v>
      </c>
      <c r="S1370" s="427"/>
    </row>
    <row r="1371" spans="2:19" s="320" customFormat="1" ht="22.5" customHeight="1" outlineLevel="2" collapsed="1">
      <c r="B1371" s="321"/>
      <c r="C1371" s="394" t="s">
        <v>1893</v>
      </c>
      <c r="D1371" s="394" t="s">
        <v>218</v>
      </c>
      <c r="E1371" s="461" t="s">
        <v>1864</v>
      </c>
      <c r="F1371" s="479" t="s">
        <v>1865</v>
      </c>
      <c r="G1371" s="397" t="s">
        <v>265</v>
      </c>
      <c r="H1371" s="398">
        <v>11.767</v>
      </c>
      <c r="I1371" s="399">
        <v>1253.9</v>
      </c>
      <c r="J1371" s="613">
        <f>ROUND(I1371*H1371,2)</f>
        <v>14754.64</v>
      </c>
      <c r="K1371" s="401"/>
      <c r="L1371" s="399">
        <v>1253.9</v>
      </c>
      <c r="M1371" s="400">
        <f>ROUND(L1371*K1371,2)</f>
        <v>0</v>
      </c>
      <c r="N1371" s="401"/>
      <c r="O1371" s="399">
        <v>1253.9</v>
      </c>
      <c r="P1371" s="400">
        <f>ROUND(O1371*N1371,2)</f>
        <v>0</v>
      </c>
      <c r="Q1371" s="401">
        <f t="shared" si="31"/>
        <v>11.767</v>
      </c>
      <c r="R1371" s="399">
        <v>1253.9</v>
      </c>
      <c r="S1371" s="400">
        <f>ROUND(R1371*Q1371,2)</f>
        <v>14754.64</v>
      </c>
    </row>
    <row r="1372" spans="2:19" s="411" customFormat="1" ht="13.5" hidden="1" outlineLevel="3">
      <c r="B1372" s="402"/>
      <c r="C1372" s="403"/>
      <c r="D1372" s="404" t="s">
        <v>223</v>
      </c>
      <c r="E1372" s="407" t="s">
        <v>34</v>
      </c>
      <c r="F1372" s="481" t="s">
        <v>2906</v>
      </c>
      <c r="G1372" s="403"/>
      <c r="H1372" s="407" t="s">
        <v>34</v>
      </c>
      <c r="I1372" s="408" t="s">
        <v>34</v>
      </c>
      <c r="J1372" s="403"/>
      <c r="K1372" s="410"/>
      <c r="L1372" s="408" t="s">
        <v>34</v>
      </c>
      <c r="M1372" s="409"/>
      <c r="N1372" s="410"/>
      <c r="O1372" s="408" t="s">
        <v>34</v>
      </c>
      <c r="P1372" s="409"/>
      <c r="Q1372" s="410" t="e">
        <f t="shared" si="31"/>
        <v>#VALUE!</v>
      </c>
      <c r="R1372" s="408" t="s">
        <v>34</v>
      </c>
      <c r="S1372" s="409"/>
    </row>
    <row r="1373" spans="2:19" s="420" customFormat="1" ht="13.5" hidden="1" outlineLevel="3">
      <c r="B1373" s="412"/>
      <c r="C1373" s="413"/>
      <c r="D1373" s="404" t="s">
        <v>223</v>
      </c>
      <c r="E1373" s="462" t="s">
        <v>34</v>
      </c>
      <c r="F1373" s="480" t="s">
        <v>3692</v>
      </c>
      <c r="G1373" s="413"/>
      <c r="H1373" s="416">
        <v>0.87</v>
      </c>
      <c r="I1373" s="417" t="s">
        <v>34</v>
      </c>
      <c r="J1373" s="413"/>
      <c r="K1373" s="419"/>
      <c r="L1373" s="417" t="s">
        <v>34</v>
      </c>
      <c r="M1373" s="418"/>
      <c r="N1373" s="419"/>
      <c r="O1373" s="417" t="s">
        <v>34</v>
      </c>
      <c r="P1373" s="418"/>
      <c r="Q1373" s="419">
        <f t="shared" si="31"/>
        <v>0.87</v>
      </c>
      <c r="R1373" s="417" t="s">
        <v>34</v>
      </c>
      <c r="S1373" s="418"/>
    </row>
    <row r="1374" spans="2:19" s="411" customFormat="1" ht="13.5" hidden="1" outlineLevel="3">
      <c r="B1374" s="402"/>
      <c r="C1374" s="403"/>
      <c r="D1374" s="404" t="s">
        <v>223</v>
      </c>
      <c r="E1374" s="407" t="s">
        <v>34</v>
      </c>
      <c r="F1374" s="481" t="s">
        <v>3682</v>
      </c>
      <c r="G1374" s="403"/>
      <c r="H1374" s="407" t="s">
        <v>34</v>
      </c>
      <c r="I1374" s="408" t="s">
        <v>34</v>
      </c>
      <c r="J1374" s="403"/>
      <c r="K1374" s="410"/>
      <c r="L1374" s="408" t="s">
        <v>34</v>
      </c>
      <c r="M1374" s="409"/>
      <c r="N1374" s="410"/>
      <c r="O1374" s="408" t="s">
        <v>34</v>
      </c>
      <c r="P1374" s="409"/>
      <c r="Q1374" s="410" t="e">
        <f t="shared" si="31"/>
        <v>#VALUE!</v>
      </c>
      <c r="R1374" s="408" t="s">
        <v>34</v>
      </c>
      <c r="S1374" s="409"/>
    </row>
    <row r="1375" spans="2:19" s="420" customFormat="1" ht="13.5" hidden="1" outlineLevel="3">
      <c r="B1375" s="412"/>
      <c r="C1375" s="413"/>
      <c r="D1375" s="404" t="s">
        <v>223</v>
      </c>
      <c r="E1375" s="462" t="s">
        <v>34</v>
      </c>
      <c r="F1375" s="480" t="s">
        <v>3693</v>
      </c>
      <c r="G1375" s="413"/>
      <c r="H1375" s="416">
        <v>5.212</v>
      </c>
      <c r="I1375" s="417" t="s">
        <v>34</v>
      </c>
      <c r="J1375" s="413"/>
      <c r="K1375" s="419"/>
      <c r="L1375" s="417" t="s">
        <v>34</v>
      </c>
      <c r="M1375" s="418"/>
      <c r="N1375" s="419"/>
      <c r="O1375" s="417" t="s">
        <v>34</v>
      </c>
      <c r="P1375" s="418"/>
      <c r="Q1375" s="419">
        <f t="shared" si="31"/>
        <v>5.212</v>
      </c>
      <c r="R1375" s="417" t="s">
        <v>34</v>
      </c>
      <c r="S1375" s="418"/>
    </row>
    <row r="1376" spans="2:19" s="420" customFormat="1" ht="13.5" hidden="1" outlineLevel="3">
      <c r="B1376" s="412"/>
      <c r="C1376" s="413"/>
      <c r="D1376" s="404" t="s">
        <v>223</v>
      </c>
      <c r="E1376" s="462" t="s">
        <v>34</v>
      </c>
      <c r="F1376" s="480" t="s">
        <v>3694</v>
      </c>
      <c r="G1376" s="413"/>
      <c r="H1376" s="416">
        <v>4.985</v>
      </c>
      <c r="I1376" s="417" t="s">
        <v>34</v>
      </c>
      <c r="J1376" s="413"/>
      <c r="K1376" s="419"/>
      <c r="L1376" s="417" t="s">
        <v>34</v>
      </c>
      <c r="M1376" s="418"/>
      <c r="N1376" s="419"/>
      <c r="O1376" s="417" t="s">
        <v>34</v>
      </c>
      <c r="P1376" s="418"/>
      <c r="Q1376" s="419">
        <f t="shared" si="31"/>
        <v>4.985</v>
      </c>
      <c r="R1376" s="417" t="s">
        <v>34</v>
      </c>
      <c r="S1376" s="418"/>
    </row>
    <row r="1377" spans="2:19" s="420" customFormat="1" ht="13.5" hidden="1" outlineLevel="3">
      <c r="B1377" s="412"/>
      <c r="C1377" s="413"/>
      <c r="D1377" s="404" t="s">
        <v>223</v>
      </c>
      <c r="E1377" s="462" t="s">
        <v>34</v>
      </c>
      <c r="F1377" s="480" t="s">
        <v>3695</v>
      </c>
      <c r="G1377" s="413"/>
      <c r="H1377" s="416">
        <v>0.7</v>
      </c>
      <c r="I1377" s="417" t="s">
        <v>34</v>
      </c>
      <c r="J1377" s="413"/>
      <c r="K1377" s="419"/>
      <c r="L1377" s="417" t="s">
        <v>34</v>
      </c>
      <c r="M1377" s="418"/>
      <c r="N1377" s="419"/>
      <c r="O1377" s="417" t="s">
        <v>34</v>
      </c>
      <c r="P1377" s="418"/>
      <c r="Q1377" s="419">
        <f t="shared" si="31"/>
        <v>0.7</v>
      </c>
      <c r="R1377" s="417" t="s">
        <v>34</v>
      </c>
      <c r="S1377" s="418"/>
    </row>
    <row r="1378" spans="2:19" s="429" customFormat="1" ht="13.5" hidden="1" outlineLevel="3">
      <c r="B1378" s="421"/>
      <c r="C1378" s="422"/>
      <c r="D1378" s="404" t="s">
        <v>223</v>
      </c>
      <c r="E1378" s="464" t="s">
        <v>34</v>
      </c>
      <c r="F1378" s="566" t="s">
        <v>227</v>
      </c>
      <c r="G1378" s="422"/>
      <c r="H1378" s="425">
        <v>11.767</v>
      </c>
      <c r="I1378" s="426" t="s">
        <v>34</v>
      </c>
      <c r="J1378" s="422"/>
      <c r="K1378" s="428"/>
      <c r="L1378" s="426" t="s">
        <v>34</v>
      </c>
      <c r="M1378" s="427"/>
      <c r="N1378" s="428"/>
      <c r="O1378" s="426" t="s">
        <v>34</v>
      </c>
      <c r="P1378" s="427"/>
      <c r="Q1378" s="428">
        <f t="shared" si="31"/>
        <v>11.767</v>
      </c>
      <c r="R1378" s="426" t="s">
        <v>34</v>
      </c>
      <c r="S1378" s="427"/>
    </row>
    <row r="1379" spans="2:19" s="320" customFormat="1" ht="22.5" customHeight="1" outlineLevel="2" collapsed="1">
      <c r="B1379" s="321"/>
      <c r="C1379" s="394" t="s">
        <v>1896</v>
      </c>
      <c r="D1379" s="394" t="s">
        <v>218</v>
      </c>
      <c r="E1379" s="461" t="s">
        <v>2016</v>
      </c>
      <c r="F1379" s="479" t="s">
        <v>2017</v>
      </c>
      <c r="G1379" s="397" t="s">
        <v>292</v>
      </c>
      <c r="H1379" s="398">
        <v>0.284</v>
      </c>
      <c r="I1379" s="399">
        <v>27167.4</v>
      </c>
      <c r="J1379" s="613">
        <f>ROUND(I1379*H1379,2)</f>
        <v>7715.54</v>
      </c>
      <c r="K1379" s="401"/>
      <c r="L1379" s="399">
        <v>27167.4</v>
      </c>
      <c r="M1379" s="400">
        <f>ROUND(L1379*K1379,2)</f>
        <v>0</v>
      </c>
      <c r="N1379" s="401"/>
      <c r="O1379" s="399">
        <v>27167.4</v>
      </c>
      <c r="P1379" s="400">
        <f>ROUND(O1379*N1379,2)</f>
        <v>0</v>
      </c>
      <c r="Q1379" s="401">
        <f t="shared" si="31"/>
        <v>0.284</v>
      </c>
      <c r="R1379" s="399">
        <v>27167.4</v>
      </c>
      <c r="S1379" s="400">
        <f>ROUND(R1379*Q1379,2)</f>
        <v>7715.54</v>
      </c>
    </row>
    <row r="1380" spans="2:19" s="411" customFormat="1" ht="13.5" hidden="1" outlineLevel="3">
      <c r="B1380" s="402"/>
      <c r="C1380" s="403"/>
      <c r="D1380" s="404" t="s">
        <v>223</v>
      </c>
      <c r="E1380" s="407" t="s">
        <v>34</v>
      </c>
      <c r="F1380" s="481" t="s">
        <v>3317</v>
      </c>
      <c r="G1380" s="403"/>
      <c r="H1380" s="407" t="s">
        <v>34</v>
      </c>
      <c r="I1380" s="408" t="s">
        <v>34</v>
      </c>
      <c r="J1380" s="403"/>
      <c r="K1380" s="410"/>
      <c r="L1380" s="408" t="s">
        <v>34</v>
      </c>
      <c r="M1380" s="409"/>
      <c r="N1380" s="410"/>
      <c r="O1380" s="408" t="s">
        <v>34</v>
      </c>
      <c r="P1380" s="409"/>
      <c r="Q1380" s="410" t="e">
        <f t="shared" si="31"/>
        <v>#VALUE!</v>
      </c>
      <c r="R1380" s="408" t="s">
        <v>34</v>
      </c>
      <c r="S1380" s="409"/>
    </row>
    <row r="1381" spans="2:19" s="420" customFormat="1" ht="13.5" hidden="1" outlineLevel="3">
      <c r="B1381" s="412"/>
      <c r="C1381" s="413"/>
      <c r="D1381" s="404" t="s">
        <v>223</v>
      </c>
      <c r="E1381" s="462" t="s">
        <v>34</v>
      </c>
      <c r="F1381" s="480" t="s">
        <v>3696</v>
      </c>
      <c r="G1381" s="413"/>
      <c r="H1381" s="416">
        <v>0.01</v>
      </c>
      <c r="I1381" s="417" t="s">
        <v>34</v>
      </c>
      <c r="J1381" s="413"/>
      <c r="K1381" s="419"/>
      <c r="L1381" s="417" t="s">
        <v>34</v>
      </c>
      <c r="M1381" s="418"/>
      <c r="N1381" s="419"/>
      <c r="O1381" s="417" t="s">
        <v>34</v>
      </c>
      <c r="P1381" s="418"/>
      <c r="Q1381" s="419">
        <f t="shared" si="31"/>
        <v>0.01</v>
      </c>
      <c r="R1381" s="417" t="s">
        <v>34</v>
      </c>
      <c r="S1381" s="418"/>
    </row>
    <row r="1382" spans="2:19" s="420" customFormat="1" ht="13.5" hidden="1" outlineLevel="3">
      <c r="B1382" s="412"/>
      <c r="C1382" s="413"/>
      <c r="D1382" s="404" t="s">
        <v>223</v>
      </c>
      <c r="E1382" s="462" t="s">
        <v>34</v>
      </c>
      <c r="F1382" s="480" t="s">
        <v>3697</v>
      </c>
      <c r="G1382" s="413"/>
      <c r="H1382" s="416">
        <v>0.004</v>
      </c>
      <c r="I1382" s="417" t="s">
        <v>34</v>
      </c>
      <c r="J1382" s="413"/>
      <c r="K1382" s="419"/>
      <c r="L1382" s="417" t="s">
        <v>34</v>
      </c>
      <c r="M1382" s="418"/>
      <c r="N1382" s="419"/>
      <c r="O1382" s="417" t="s">
        <v>34</v>
      </c>
      <c r="P1382" s="418"/>
      <c r="Q1382" s="419">
        <f t="shared" si="31"/>
        <v>0.004</v>
      </c>
      <c r="R1382" s="417" t="s">
        <v>34</v>
      </c>
      <c r="S1382" s="418"/>
    </row>
    <row r="1383" spans="2:19" s="420" customFormat="1" ht="13.5" hidden="1" outlineLevel="3">
      <c r="B1383" s="412"/>
      <c r="C1383" s="413"/>
      <c r="D1383" s="404" t="s">
        <v>223</v>
      </c>
      <c r="E1383" s="462" t="s">
        <v>34</v>
      </c>
      <c r="F1383" s="480" t="s">
        <v>3698</v>
      </c>
      <c r="G1383" s="413"/>
      <c r="H1383" s="416">
        <v>0.012</v>
      </c>
      <c r="I1383" s="417" t="s">
        <v>34</v>
      </c>
      <c r="J1383" s="413"/>
      <c r="K1383" s="419"/>
      <c r="L1383" s="417" t="s">
        <v>34</v>
      </c>
      <c r="M1383" s="418"/>
      <c r="N1383" s="419"/>
      <c r="O1383" s="417" t="s">
        <v>34</v>
      </c>
      <c r="P1383" s="418"/>
      <c r="Q1383" s="419">
        <f t="shared" si="31"/>
        <v>0.012</v>
      </c>
      <c r="R1383" s="417" t="s">
        <v>34</v>
      </c>
      <c r="S1383" s="418"/>
    </row>
    <row r="1384" spans="2:19" s="420" customFormat="1" ht="13.5" hidden="1" outlineLevel="3">
      <c r="B1384" s="412"/>
      <c r="C1384" s="413"/>
      <c r="D1384" s="404" t="s">
        <v>223</v>
      </c>
      <c r="E1384" s="462" t="s">
        <v>34</v>
      </c>
      <c r="F1384" s="480" t="s">
        <v>3699</v>
      </c>
      <c r="G1384" s="413"/>
      <c r="H1384" s="416">
        <v>0.258</v>
      </c>
      <c r="I1384" s="417" t="s">
        <v>34</v>
      </c>
      <c r="J1384" s="413"/>
      <c r="K1384" s="419"/>
      <c r="L1384" s="417" t="s">
        <v>34</v>
      </c>
      <c r="M1384" s="418"/>
      <c r="N1384" s="419"/>
      <c r="O1384" s="417" t="s">
        <v>34</v>
      </c>
      <c r="P1384" s="418"/>
      <c r="Q1384" s="419">
        <f t="shared" si="31"/>
        <v>0.258</v>
      </c>
      <c r="R1384" s="417" t="s">
        <v>34</v>
      </c>
      <c r="S1384" s="418"/>
    </row>
    <row r="1385" spans="2:19" s="429" customFormat="1" ht="13.5" hidden="1" outlineLevel="3">
      <c r="B1385" s="421"/>
      <c r="C1385" s="422"/>
      <c r="D1385" s="404" t="s">
        <v>223</v>
      </c>
      <c r="E1385" s="464" t="s">
        <v>34</v>
      </c>
      <c r="F1385" s="566" t="s">
        <v>227</v>
      </c>
      <c r="G1385" s="422"/>
      <c r="H1385" s="425">
        <v>0.284</v>
      </c>
      <c r="I1385" s="426" t="s">
        <v>34</v>
      </c>
      <c r="J1385" s="422"/>
      <c r="K1385" s="428"/>
      <c r="L1385" s="426" t="s">
        <v>34</v>
      </c>
      <c r="M1385" s="427"/>
      <c r="N1385" s="428"/>
      <c r="O1385" s="426" t="s">
        <v>34</v>
      </c>
      <c r="P1385" s="427"/>
      <c r="Q1385" s="428">
        <f t="shared" si="31"/>
        <v>0.284</v>
      </c>
      <c r="R1385" s="426" t="s">
        <v>34</v>
      </c>
      <c r="S1385" s="427"/>
    </row>
    <row r="1386" spans="2:19" s="320" customFormat="1" ht="22.5" customHeight="1" outlineLevel="2" collapsed="1">
      <c r="B1386" s="321"/>
      <c r="C1386" s="394" t="s">
        <v>1899</v>
      </c>
      <c r="D1386" s="394" t="s">
        <v>218</v>
      </c>
      <c r="E1386" s="461" t="s">
        <v>1388</v>
      </c>
      <c r="F1386" s="479" t="s">
        <v>1389</v>
      </c>
      <c r="G1386" s="397" t="s">
        <v>366</v>
      </c>
      <c r="H1386" s="398">
        <v>89.9</v>
      </c>
      <c r="I1386" s="399">
        <v>390.1</v>
      </c>
      <c r="J1386" s="613">
        <f>ROUND(I1386*H1386,2)</f>
        <v>35069.99</v>
      </c>
      <c r="K1386" s="401"/>
      <c r="L1386" s="399">
        <v>390.1</v>
      </c>
      <c r="M1386" s="400">
        <f>ROUND(L1386*K1386,2)</f>
        <v>0</v>
      </c>
      <c r="N1386" s="401"/>
      <c r="O1386" s="399">
        <v>390.1</v>
      </c>
      <c r="P1386" s="400">
        <f>ROUND(O1386*N1386,2)</f>
        <v>0</v>
      </c>
      <c r="Q1386" s="401">
        <f t="shared" si="31"/>
        <v>89.9</v>
      </c>
      <c r="R1386" s="399">
        <v>390.1</v>
      </c>
      <c r="S1386" s="400">
        <f>ROUND(R1386*Q1386,2)</f>
        <v>35069.99</v>
      </c>
    </row>
    <row r="1387" spans="2:19" s="420" customFormat="1" ht="13.5" hidden="1" outlineLevel="3">
      <c r="B1387" s="412"/>
      <c r="C1387" s="413"/>
      <c r="D1387" s="404" t="s">
        <v>223</v>
      </c>
      <c r="E1387" s="462" t="s">
        <v>34</v>
      </c>
      <c r="F1387" s="480" t="s">
        <v>3700</v>
      </c>
      <c r="G1387" s="413"/>
      <c r="H1387" s="416">
        <v>64</v>
      </c>
      <c r="I1387" s="417" t="s">
        <v>34</v>
      </c>
      <c r="J1387" s="413"/>
      <c r="K1387" s="419"/>
      <c r="L1387" s="417" t="s">
        <v>34</v>
      </c>
      <c r="M1387" s="418"/>
      <c r="N1387" s="419"/>
      <c r="O1387" s="417" t="s">
        <v>34</v>
      </c>
      <c r="P1387" s="418"/>
      <c r="Q1387" s="419">
        <f t="shared" si="31"/>
        <v>64</v>
      </c>
      <c r="R1387" s="417" t="s">
        <v>34</v>
      </c>
      <c r="S1387" s="418"/>
    </row>
    <row r="1388" spans="2:19" s="420" customFormat="1" ht="13.5" hidden="1" outlineLevel="3">
      <c r="B1388" s="412"/>
      <c r="C1388" s="413"/>
      <c r="D1388" s="404" t="s">
        <v>223</v>
      </c>
      <c r="E1388" s="462" t="s">
        <v>34</v>
      </c>
      <c r="F1388" s="480" t="s">
        <v>3701</v>
      </c>
      <c r="G1388" s="413"/>
      <c r="H1388" s="416">
        <v>25.9</v>
      </c>
      <c r="I1388" s="417" t="s">
        <v>34</v>
      </c>
      <c r="J1388" s="413"/>
      <c r="K1388" s="419"/>
      <c r="L1388" s="417" t="s">
        <v>34</v>
      </c>
      <c r="M1388" s="418"/>
      <c r="N1388" s="419"/>
      <c r="O1388" s="417" t="s">
        <v>34</v>
      </c>
      <c r="P1388" s="418"/>
      <c r="Q1388" s="419">
        <f t="shared" si="31"/>
        <v>25.9</v>
      </c>
      <c r="R1388" s="417" t="s">
        <v>34</v>
      </c>
      <c r="S1388" s="418"/>
    </row>
    <row r="1389" spans="2:19" s="429" customFormat="1" ht="13.5" hidden="1" outlineLevel="3">
      <c r="B1389" s="421"/>
      <c r="C1389" s="422"/>
      <c r="D1389" s="404" t="s">
        <v>223</v>
      </c>
      <c r="E1389" s="464" t="s">
        <v>34</v>
      </c>
      <c r="F1389" s="566" t="s">
        <v>227</v>
      </c>
      <c r="G1389" s="422"/>
      <c r="H1389" s="425">
        <v>89.9</v>
      </c>
      <c r="I1389" s="426" t="s">
        <v>34</v>
      </c>
      <c r="J1389" s="422"/>
      <c r="K1389" s="428"/>
      <c r="L1389" s="426" t="s">
        <v>34</v>
      </c>
      <c r="M1389" s="427"/>
      <c r="N1389" s="428"/>
      <c r="O1389" s="426" t="s">
        <v>34</v>
      </c>
      <c r="P1389" s="427"/>
      <c r="Q1389" s="428">
        <f t="shared" si="31"/>
        <v>89.9</v>
      </c>
      <c r="R1389" s="426" t="s">
        <v>34</v>
      </c>
      <c r="S1389" s="427"/>
    </row>
    <row r="1390" spans="2:19" s="320" customFormat="1" ht="22.5" customHeight="1" outlineLevel="2" collapsed="1">
      <c r="B1390" s="321"/>
      <c r="C1390" s="394" t="s">
        <v>1902</v>
      </c>
      <c r="D1390" s="394" t="s">
        <v>218</v>
      </c>
      <c r="E1390" s="461" t="s">
        <v>1941</v>
      </c>
      <c r="F1390" s="479" t="s">
        <v>1942</v>
      </c>
      <c r="G1390" s="397" t="s">
        <v>366</v>
      </c>
      <c r="H1390" s="398">
        <v>1.2</v>
      </c>
      <c r="I1390" s="399">
        <v>1741.5</v>
      </c>
      <c r="J1390" s="613">
        <f>ROUND(I1390*H1390,2)</f>
        <v>2089.8</v>
      </c>
      <c r="K1390" s="401"/>
      <c r="L1390" s="399">
        <v>1741.5</v>
      </c>
      <c r="M1390" s="400">
        <f>ROUND(L1390*K1390,2)</f>
        <v>0</v>
      </c>
      <c r="N1390" s="401"/>
      <c r="O1390" s="399">
        <v>1741.5</v>
      </c>
      <c r="P1390" s="400">
        <f>ROUND(O1390*N1390,2)</f>
        <v>0</v>
      </c>
      <c r="Q1390" s="401">
        <f t="shared" si="31"/>
        <v>1.2</v>
      </c>
      <c r="R1390" s="399">
        <v>1741.5</v>
      </c>
      <c r="S1390" s="400">
        <f>ROUND(R1390*Q1390,2)</f>
        <v>2089.8</v>
      </c>
    </row>
    <row r="1391" spans="2:19" s="420" customFormat="1" ht="13.5" hidden="1" outlineLevel="3">
      <c r="B1391" s="412"/>
      <c r="C1391" s="413"/>
      <c r="D1391" s="404" t="s">
        <v>223</v>
      </c>
      <c r="E1391" s="462" t="s">
        <v>34</v>
      </c>
      <c r="F1391" s="480" t="s">
        <v>3702</v>
      </c>
      <c r="G1391" s="413"/>
      <c r="H1391" s="416">
        <v>1.2</v>
      </c>
      <c r="I1391" s="417" t="s">
        <v>34</v>
      </c>
      <c r="J1391" s="413"/>
      <c r="K1391" s="419"/>
      <c r="L1391" s="417" t="s">
        <v>34</v>
      </c>
      <c r="M1391" s="418"/>
      <c r="N1391" s="419"/>
      <c r="O1391" s="417" t="s">
        <v>34</v>
      </c>
      <c r="P1391" s="418"/>
      <c r="Q1391" s="419">
        <f t="shared" si="31"/>
        <v>1.2</v>
      </c>
      <c r="R1391" s="417" t="s">
        <v>34</v>
      </c>
      <c r="S1391" s="418"/>
    </row>
    <row r="1392" spans="2:19" s="320" customFormat="1" ht="22.5" customHeight="1" outlineLevel="2" collapsed="1">
      <c r="B1392" s="321"/>
      <c r="C1392" s="394" t="s">
        <v>1905</v>
      </c>
      <c r="D1392" s="394" t="s">
        <v>218</v>
      </c>
      <c r="E1392" s="461" t="s">
        <v>1945</v>
      </c>
      <c r="F1392" s="479" t="s">
        <v>1946</v>
      </c>
      <c r="G1392" s="397" t="s">
        <v>366</v>
      </c>
      <c r="H1392" s="398">
        <v>3.5</v>
      </c>
      <c r="I1392" s="399">
        <v>7175</v>
      </c>
      <c r="J1392" s="613">
        <f>ROUND(I1392*H1392,2)</f>
        <v>25112.5</v>
      </c>
      <c r="K1392" s="401"/>
      <c r="L1392" s="399">
        <v>7175</v>
      </c>
      <c r="M1392" s="400">
        <f>ROUND(L1392*K1392,2)</f>
        <v>0</v>
      </c>
      <c r="N1392" s="401"/>
      <c r="O1392" s="399">
        <v>7175</v>
      </c>
      <c r="P1392" s="400">
        <f>ROUND(O1392*N1392,2)</f>
        <v>0</v>
      </c>
      <c r="Q1392" s="401">
        <f t="shared" si="31"/>
        <v>3.5</v>
      </c>
      <c r="R1392" s="399">
        <v>7175</v>
      </c>
      <c r="S1392" s="400">
        <f>ROUND(R1392*Q1392,2)</f>
        <v>25112.5</v>
      </c>
    </row>
    <row r="1393" spans="2:19" s="420" customFormat="1" ht="13.5" hidden="1" outlineLevel="3">
      <c r="B1393" s="412"/>
      <c r="C1393" s="413"/>
      <c r="D1393" s="404" t="s">
        <v>223</v>
      </c>
      <c r="E1393" s="462" t="s">
        <v>34</v>
      </c>
      <c r="F1393" s="480" t="s">
        <v>3703</v>
      </c>
      <c r="G1393" s="413"/>
      <c r="H1393" s="416">
        <v>3.5</v>
      </c>
      <c r="I1393" s="417" t="s">
        <v>34</v>
      </c>
      <c r="J1393" s="413"/>
      <c r="K1393" s="419"/>
      <c r="L1393" s="417" t="s">
        <v>34</v>
      </c>
      <c r="M1393" s="418"/>
      <c r="N1393" s="419"/>
      <c r="O1393" s="417" t="s">
        <v>34</v>
      </c>
      <c r="P1393" s="418"/>
      <c r="Q1393" s="419">
        <f t="shared" si="31"/>
        <v>3.5</v>
      </c>
      <c r="R1393" s="417" t="s">
        <v>34</v>
      </c>
      <c r="S1393" s="418"/>
    </row>
    <row r="1394" spans="2:19" s="320" customFormat="1" ht="22.5" customHeight="1" outlineLevel="2" collapsed="1">
      <c r="B1394" s="321"/>
      <c r="C1394" s="394" t="s">
        <v>1908</v>
      </c>
      <c r="D1394" s="394" t="s">
        <v>218</v>
      </c>
      <c r="E1394" s="461" t="s">
        <v>1958</v>
      </c>
      <c r="F1394" s="479" t="s">
        <v>1959</v>
      </c>
      <c r="G1394" s="397" t="s">
        <v>1005</v>
      </c>
      <c r="H1394" s="398">
        <v>7</v>
      </c>
      <c r="I1394" s="399">
        <v>557.3</v>
      </c>
      <c r="J1394" s="613">
        <f>ROUND(I1394*H1394,2)</f>
        <v>3901.1</v>
      </c>
      <c r="K1394" s="401"/>
      <c r="L1394" s="399">
        <v>557.3</v>
      </c>
      <c r="M1394" s="400">
        <f>ROUND(L1394*K1394,2)</f>
        <v>0</v>
      </c>
      <c r="N1394" s="401"/>
      <c r="O1394" s="399">
        <v>557.3</v>
      </c>
      <c r="P1394" s="400">
        <f>ROUND(O1394*N1394,2)</f>
        <v>0</v>
      </c>
      <c r="Q1394" s="401">
        <f t="shared" si="31"/>
        <v>7</v>
      </c>
      <c r="R1394" s="399">
        <v>557.3</v>
      </c>
      <c r="S1394" s="400">
        <f>ROUND(R1394*Q1394,2)</f>
        <v>3901.1</v>
      </c>
    </row>
    <row r="1395" spans="2:19" s="420" customFormat="1" ht="13.5" hidden="1" outlineLevel="3">
      <c r="B1395" s="412"/>
      <c r="C1395" s="413"/>
      <c r="D1395" s="404" t="s">
        <v>223</v>
      </c>
      <c r="E1395" s="462" t="s">
        <v>34</v>
      </c>
      <c r="F1395" s="480" t="s">
        <v>3544</v>
      </c>
      <c r="G1395" s="413"/>
      <c r="H1395" s="416">
        <v>7</v>
      </c>
      <c r="I1395" s="417" t="s">
        <v>34</v>
      </c>
      <c r="J1395" s="413"/>
      <c r="K1395" s="419"/>
      <c r="L1395" s="417" t="s">
        <v>34</v>
      </c>
      <c r="M1395" s="418"/>
      <c r="N1395" s="419"/>
      <c r="O1395" s="417" t="s">
        <v>34</v>
      </c>
      <c r="P1395" s="418"/>
      <c r="Q1395" s="419">
        <f t="shared" si="31"/>
        <v>7</v>
      </c>
      <c r="R1395" s="417" t="s">
        <v>34</v>
      </c>
      <c r="S1395" s="418"/>
    </row>
    <row r="1396" spans="2:19" s="320" customFormat="1" ht="22.5" customHeight="1" outlineLevel="2">
      <c r="B1396" s="321"/>
      <c r="C1396" s="453" t="s">
        <v>1912</v>
      </c>
      <c r="D1396" s="453" t="s">
        <v>316</v>
      </c>
      <c r="E1396" s="472" t="s">
        <v>1961</v>
      </c>
      <c r="F1396" s="570" t="s">
        <v>1962</v>
      </c>
      <c r="G1396" s="456" t="s">
        <v>1005</v>
      </c>
      <c r="H1396" s="457">
        <v>7</v>
      </c>
      <c r="I1396" s="458">
        <v>1811.2</v>
      </c>
      <c r="J1396" s="615">
        <f>ROUND(I1396*H1396,2)</f>
        <v>12678.4</v>
      </c>
      <c r="K1396" s="460"/>
      <c r="L1396" s="458">
        <v>1811.2</v>
      </c>
      <c r="M1396" s="459">
        <f>ROUND(L1396*K1396,2)</f>
        <v>0</v>
      </c>
      <c r="N1396" s="460"/>
      <c r="O1396" s="458">
        <v>1811.2</v>
      </c>
      <c r="P1396" s="459">
        <f>ROUND(O1396*N1396,2)</f>
        <v>0</v>
      </c>
      <c r="Q1396" s="460">
        <f t="shared" si="31"/>
        <v>7</v>
      </c>
      <c r="R1396" s="458">
        <v>1811.2</v>
      </c>
      <c r="S1396" s="459">
        <f>ROUND(R1396*Q1396,2)</f>
        <v>12678.4</v>
      </c>
    </row>
    <row r="1397" spans="2:19" s="320" customFormat="1" ht="22.5" customHeight="1" outlineLevel="2">
      <c r="B1397" s="321"/>
      <c r="C1397" s="394" t="s">
        <v>1915</v>
      </c>
      <c r="D1397" s="394" t="s">
        <v>218</v>
      </c>
      <c r="E1397" s="461" t="s">
        <v>3704</v>
      </c>
      <c r="F1397" s="479" t="s">
        <v>3705</v>
      </c>
      <c r="G1397" s="397" t="s">
        <v>1005</v>
      </c>
      <c r="H1397" s="398">
        <v>1</v>
      </c>
      <c r="I1397" s="399">
        <v>11776.8</v>
      </c>
      <c r="J1397" s="613">
        <f>ROUND(I1397*H1397,2)</f>
        <v>11776.8</v>
      </c>
      <c r="K1397" s="401"/>
      <c r="L1397" s="399">
        <v>11776.8</v>
      </c>
      <c r="M1397" s="400">
        <f>ROUND(L1397*K1397,2)</f>
        <v>0</v>
      </c>
      <c r="N1397" s="401"/>
      <c r="O1397" s="399">
        <v>11776.8</v>
      </c>
      <c r="P1397" s="400">
        <f>ROUND(O1397*N1397,2)</f>
        <v>0</v>
      </c>
      <c r="Q1397" s="401">
        <f t="shared" si="31"/>
        <v>1</v>
      </c>
      <c r="R1397" s="399">
        <v>11776.8</v>
      </c>
      <c r="S1397" s="400">
        <f>ROUND(R1397*Q1397,2)</f>
        <v>11776.8</v>
      </c>
    </row>
    <row r="1398" spans="2:19" s="320" customFormat="1" ht="22.5" customHeight="1" outlineLevel="2">
      <c r="B1398" s="321"/>
      <c r="C1398" s="394" t="s">
        <v>1919</v>
      </c>
      <c r="D1398" s="394" t="s">
        <v>218</v>
      </c>
      <c r="E1398" s="461" t="s">
        <v>3706</v>
      </c>
      <c r="F1398" s="479" t="s">
        <v>3707</v>
      </c>
      <c r="G1398" s="397" t="s">
        <v>1005</v>
      </c>
      <c r="H1398" s="398">
        <v>1</v>
      </c>
      <c r="I1398" s="399">
        <v>18808.2</v>
      </c>
      <c r="J1398" s="613">
        <f>ROUND(I1398*H1398,2)</f>
        <v>18808.2</v>
      </c>
      <c r="K1398" s="401"/>
      <c r="L1398" s="399">
        <v>18808.2</v>
      </c>
      <c r="M1398" s="400">
        <f>ROUND(L1398*K1398,2)</f>
        <v>0</v>
      </c>
      <c r="N1398" s="401"/>
      <c r="O1398" s="399">
        <v>18808.2</v>
      </c>
      <c r="P1398" s="400">
        <f>ROUND(O1398*N1398,2)</f>
        <v>0</v>
      </c>
      <c r="Q1398" s="401">
        <f t="shared" si="31"/>
        <v>1</v>
      </c>
      <c r="R1398" s="399">
        <v>18808.2</v>
      </c>
      <c r="S1398" s="400">
        <f>ROUND(R1398*Q1398,2)</f>
        <v>18808.2</v>
      </c>
    </row>
    <row r="1399" spans="2:19" s="320" customFormat="1" ht="22.5" customHeight="1" outlineLevel="2" collapsed="1">
      <c r="B1399" s="321"/>
      <c r="C1399" s="394" t="s">
        <v>1923</v>
      </c>
      <c r="D1399" s="394" t="s">
        <v>218</v>
      </c>
      <c r="E1399" s="461" t="s">
        <v>1971</v>
      </c>
      <c r="F1399" s="479" t="s">
        <v>1972</v>
      </c>
      <c r="G1399" s="397" t="s">
        <v>1005</v>
      </c>
      <c r="H1399" s="398">
        <v>54</v>
      </c>
      <c r="I1399" s="399">
        <v>118.5</v>
      </c>
      <c r="J1399" s="613">
        <f>ROUND(I1399*H1399,2)</f>
        <v>6399</v>
      </c>
      <c r="K1399" s="401"/>
      <c r="L1399" s="399">
        <v>118.5</v>
      </c>
      <c r="M1399" s="400">
        <f>ROUND(L1399*K1399,2)</f>
        <v>0</v>
      </c>
      <c r="N1399" s="401"/>
      <c r="O1399" s="399">
        <v>118.5</v>
      </c>
      <c r="P1399" s="400">
        <f>ROUND(O1399*N1399,2)</f>
        <v>0</v>
      </c>
      <c r="Q1399" s="401">
        <f t="shared" si="31"/>
        <v>54</v>
      </c>
      <c r="R1399" s="399">
        <v>118.5</v>
      </c>
      <c r="S1399" s="400">
        <f>ROUND(R1399*Q1399,2)</f>
        <v>6399</v>
      </c>
    </row>
    <row r="1400" spans="2:19" s="420" customFormat="1" ht="13.5" hidden="1" outlineLevel="3">
      <c r="B1400" s="412"/>
      <c r="C1400" s="413"/>
      <c r="D1400" s="404" t="s">
        <v>223</v>
      </c>
      <c r="E1400" s="462" t="s">
        <v>34</v>
      </c>
      <c r="F1400" s="480" t="s">
        <v>3708</v>
      </c>
      <c r="G1400" s="413"/>
      <c r="H1400" s="416">
        <v>54</v>
      </c>
      <c r="I1400" s="417" t="s">
        <v>34</v>
      </c>
      <c r="J1400" s="413"/>
      <c r="K1400" s="419"/>
      <c r="L1400" s="417" t="s">
        <v>34</v>
      </c>
      <c r="M1400" s="418"/>
      <c r="N1400" s="419"/>
      <c r="O1400" s="417" t="s">
        <v>34</v>
      </c>
      <c r="P1400" s="418"/>
      <c r="Q1400" s="419">
        <f t="shared" si="31"/>
        <v>54</v>
      </c>
      <c r="R1400" s="417" t="s">
        <v>34</v>
      </c>
      <c r="S1400" s="418"/>
    </row>
    <row r="1401" spans="2:19" s="320" customFormat="1" ht="22.5" customHeight="1" outlineLevel="2" collapsed="1">
      <c r="B1401" s="321"/>
      <c r="C1401" s="394" t="s">
        <v>1927</v>
      </c>
      <c r="D1401" s="394" t="s">
        <v>218</v>
      </c>
      <c r="E1401" s="461" t="s">
        <v>2484</v>
      </c>
      <c r="F1401" s="479" t="s">
        <v>2485</v>
      </c>
      <c r="G1401" s="397" t="s">
        <v>1005</v>
      </c>
      <c r="H1401" s="398">
        <v>1</v>
      </c>
      <c r="I1401" s="399">
        <v>1184.2</v>
      </c>
      <c r="J1401" s="613">
        <f>ROUND(I1401*H1401,2)</f>
        <v>1184.2</v>
      </c>
      <c r="K1401" s="401"/>
      <c r="L1401" s="399">
        <v>1184.2</v>
      </c>
      <c r="M1401" s="400">
        <f>ROUND(L1401*K1401,2)</f>
        <v>0</v>
      </c>
      <c r="N1401" s="401"/>
      <c r="O1401" s="399">
        <v>1184.2</v>
      </c>
      <c r="P1401" s="400">
        <f>ROUND(O1401*N1401,2)</f>
        <v>0</v>
      </c>
      <c r="Q1401" s="401">
        <f t="shared" si="31"/>
        <v>1</v>
      </c>
      <c r="R1401" s="399">
        <v>1184.2</v>
      </c>
      <c r="S1401" s="400">
        <f>ROUND(R1401*Q1401,2)</f>
        <v>1184.2</v>
      </c>
    </row>
    <row r="1402" spans="2:19" s="420" customFormat="1" ht="13.5" hidden="1" outlineLevel="3">
      <c r="B1402" s="412"/>
      <c r="C1402" s="413"/>
      <c r="D1402" s="404" t="s">
        <v>223</v>
      </c>
      <c r="E1402" s="462" t="s">
        <v>34</v>
      </c>
      <c r="F1402" s="480" t="s">
        <v>3709</v>
      </c>
      <c r="G1402" s="413"/>
      <c r="H1402" s="416">
        <v>1</v>
      </c>
      <c r="I1402" s="417" t="s">
        <v>34</v>
      </c>
      <c r="J1402" s="413"/>
      <c r="K1402" s="419"/>
      <c r="L1402" s="417" t="s">
        <v>34</v>
      </c>
      <c r="M1402" s="418"/>
      <c r="N1402" s="419"/>
      <c r="O1402" s="417" t="s">
        <v>34</v>
      </c>
      <c r="P1402" s="418"/>
      <c r="Q1402" s="419">
        <f t="shared" si="31"/>
        <v>1</v>
      </c>
      <c r="R1402" s="417" t="s">
        <v>34</v>
      </c>
      <c r="S1402" s="418"/>
    </row>
    <row r="1403" spans="2:19" s="320" customFormat="1" ht="22.5" customHeight="1" outlineLevel="2" collapsed="1">
      <c r="B1403" s="321"/>
      <c r="C1403" s="394" t="s">
        <v>1931</v>
      </c>
      <c r="D1403" s="394" t="s">
        <v>218</v>
      </c>
      <c r="E1403" s="461" t="s">
        <v>2989</v>
      </c>
      <c r="F1403" s="479" t="s">
        <v>2990</v>
      </c>
      <c r="G1403" s="397" t="s">
        <v>1005</v>
      </c>
      <c r="H1403" s="398">
        <v>6</v>
      </c>
      <c r="I1403" s="399">
        <v>111.5</v>
      </c>
      <c r="J1403" s="613">
        <f>ROUND(I1403*H1403,2)</f>
        <v>669</v>
      </c>
      <c r="K1403" s="401"/>
      <c r="L1403" s="399">
        <v>111.5</v>
      </c>
      <c r="M1403" s="400">
        <f>ROUND(L1403*K1403,2)</f>
        <v>0</v>
      </c>
      <c r="N1403" s="401"/>
      <c r="O1403" s="399">
        <v>111.5</v>
      </c>
      <c r="P1403" s="400">
        <f>ROUND(O1403*N1403,2)</f>
        <v>0</v>
      </c>
      <c r="Q1403" s="401">
        <f t="shared" si="31"/>
        <v>6</v>
      </c>
      <c r="R1403" s="399">
        <v>111.5</v>
      </c>
      <c r="S1403" s="400">
        <f>ROUND(R1403*Q1403,2)</f>
        <v>669</v>
      </c>
    </row>
    <row r="1404" spans="2:19" s="420" customFormat="1" ht="13.5" hidden="1" outlineLevel="3">
      <c r="B1404" s="412"/>
      <c r="C1404" s="413"/>
      <c r="D1404" s="404" t="s">
        <v>223</v>
      </c>
      <c r="E1404" s="462" t="s">
        <v>34</v>
      </c>
      <c r="F1404" s="480" t="s">
        <v>3710</v>
      </c>
      <c r="G1404" s="413"/>
      <c r="H1404" s="416">
        <v>2</v>
      </c>
      <c r="I1404" s="417" t="s">
        <v>34</v>
      </c>
      <c r="J1404" s="413"/>
      <c r="K1404" s="419"/>
      <c r="L1404" s="417" t="s">
        <v>34</v>
      </c>
      <c r="M1404" s="418"/>
      <c r="N1404" s="419"/>
      <c r="O1404" s="417" t="s">
        <v>34</v>
      </c>
      <c r="P1404" s="418"/>
      <c r="Q1404" s="419">
        <f t="shared" si="31"/>
        <v>2</v>
      </c>
      <c r="R1404" s="417" t="s">
        <v>34</v>
      </c>
      <c r="S1404" s="418"/>
    </row>
    <row r="1405" spans="2:19" s="420" customFormat="1" ht="13.5" hidden="1" outlineLevel="3">
      <c r="B1405" s="412"/>
      <c r="C1405" s="413"/>
      <c r="D1405" s="404" t="s">
        <v>223</v>
      </c>
      <c r="E1405" s="462" t="s">
        <v>34</v>
      </c>
      <c r="F1405" s="480" t="s">
        <v>3711</v>
      </c>
      <c r="G1405" s="413"/>
      <c r="H1405" s="416">
        <v>2</v>
      </c>
      <c r="I1405" s="417" t="s">
        <v>34</v>
      </c>
      <c r="J1405" s="413"/>
      <c r="K1405" s="419"/>
      <c r="L1405" s="417" t="s">
        <v>34</v>
      </c>
      <c r="M1405" s="418"/>
      <c r="N1405" s="419"/>
      <c r="O1405" s="417" t="s">
        <v>34</v>
      </c>
      <c r="P1405" s="418"/>
      <c r="Q1405" s="419">
        <f t="shared" si="31"/>
        <v>2</v>
      </c>
      <c r="R1405" s="417" t="s">
        <v>34</v>
      </c>
      <c r="S1405" s="418"/>
    </row>
    <row r="1406" spans="2:19" s="420" customFormat="1" ht="13.5" hidden="1" outlineLevel="3">
      <c r="B1406" s="412"/>
      <c r="C1406" s="413"/>
      <c r="D1406" s="404" t="s">
        <v>223</v>
      </c>
      <c r="E1406" s="462" t="s">
        <v>34</v>
      </c>
      <c r="F1406" s="480" t="s">
        <v>3712</v>
      </c>
      <c r="G1406" s="413"/>
      <c r="H1406" s="416">
        <v>2</v>
      </c>
      <c r="I1406" s="417" t="s">
        <v>34</v>
      </c>
      <c r="J1406" s="413"/>
      <c r="K1406" s="419"/>
      <c r="L1406" s="417" t="s">
        <v>34</v>
      </c>
      <c r="M1406" s="418"/>
      <c r="N1406" s="419"/>
      <c r="O1406" s="417" t="s">
        <v>34</v>
      </c>
      <c r="P1406" s="418"/>
      <c r="Q1406" s="419">
        <f t="shared" si="31"/>
        <v>2</v>
      </c>
      <c r="R1406" s="417" t="s">
        <v>34</v>
      </c>
      <c r="S1406" s="418"/>
    </row>
    <row r="1407" spans="2:19" s="429" customFormat="1" ht="13.5" hidden="1" outlineLevel="3">
      <c r="B1407" s="421"/>
      <c r="C1407" s="422"/>
      <c r="D1407" s="404" t="s">
        <v>223</v>
      </c>
      <c r="E1407" s="464" t="s">
        <v>34</v>
      </c>
      <c r="F1407" s="566" t="s">
        <v>227</v>
      </c>
      <c r="G1407" s="422"/>
      <c r="H1407" s="425">
        <v>6</v>
      </c>
      <c r="I1407" s="426" t="s">
        <v>34</v>
      </c>
      <c r="J1407" s="422"/>
      <c r="K1407" s="428"/>
      <c r="L1407" s="426" t="s">
        <v>34</v>
      </c>
      <c r="M1407" s="427"/>
      <c r="N1407" s="428"/>
      <c r="O1407" s="426" t="s">
        <v>34</v>
      </c>
      <c r="P1407" s="427"/>
      <c r="Q1407" s="428">
        <f t="shared" si="31"/>
        <v>6</v>
      </c>
      <c r="R1407" s="426" t="s">
        <v>34</v>
      </c>
      <c r="S1407" s="427"/>
    </row>
    <row r="1408" spans="2:19" s="320" customFormat="1" ht="22.5" customHeight="1" outlineLevel="2">
      <c r="B1408" s="321"/>
      <c r="C1408" s="394" t="s">
        <v>1934</v>
      </c>
      <c r="D1408" s="394" t="s">
        <v>218</v>
      </c>
      <c r="E1408" s="461" t="s">
        <v>2486</v>
      </c>
      <c r="F1408" s="479" t="s">
        <v>2487</v>
      </c>
      <c r="G1408" s="397" t="s">
        <v>1005</v>
      </c>
      <c r="H1408" s="398">
        <v>1</v>
      </c>
      <c r="I1408" s="399">
        <v>34.9</v>
      </c>
      <c r="J1408" s="613">
        <f>ROUND(I1408*H1408,2)</f>
        <v>34.9</v>
      </c>
      <c r="K1408" s="401"/>
      <c r="L1408" s="399">
        <v>34.9</v>
      </c>
      <c r="M1408" s="400">
        <f>ROUND(L1408*K1408,2)</f>
        <v>0</v>
      </c>
      <c r="N1408" s="401"/>
      <c r="O1408" s="399">
        <v>34.9</v>
      </c>
      <c r="P1408" s="400">
        <f>ROUND(O1408*N1408,2)</f>
        <v>0</v>
      </c>
      <c r="Q1408" s="401">
        <f t="shared" si="31"/>
        <v>1</v>
      </c>
      <c r="R1408" s="399">
        <v>34.9</v>
      </c>
      <c r="S1408" s="400">
        <f>ROUND(R1408*Q1408,2)</f>
        <v>34.9</v>
      </c>
    </row>
    <row r="1409" spans="2:19" s="320" customFormat="1" ht="22.5" customHeight="1" outlineLevel="2">
      <c r="B1409" s="321"/>
      <c r="C1409" s="394" t="s">
        <v>1936</v>
      </c>
      <c r="D1409" s="394" t="s">
        <v>218</v>
      </c>
      <c r="E1409" s="461" t="s">
        <v>2488</v>
      </c>
      <c r="F1409" s="479" t="s">
        <v>2489</v>
      </c>
      <c r="G1409" s="397" t="s">
        <v>1005</v>
      </c>
      <c r="H1409" s="398">
        <v>1</v>
      </c>
      <c r="I1409" s="399">
        <v>34.9</v>
      </c>
      <c r="J1409" s="613">
        <f>ROUND(I1409*H1409,2)</f>
        <v>34.9</v>
      </c>
      <c r="K1409" s="401"/>
      <c r="L1409" s="399">
        <v>34.9</v>
      </c>
      <c r="M1409" s="400">
        <f>ROUND(L1409*K1409,2)</f>
        <v>0</v>
      </c>
      <c r="N1409" s="401"/>
      <c r="O1409" s="399">
        <v>34.9</v>
      </c>
      <c r="P1409" s="400">
        <f>ROUND(O1409*N1409,2)</f>
        <v>0</v>
      </c>
      <c r="Q1409" s="401">
        <f t="shared" si="31"/>
        <v>1</v>
      </c>
      <c r="R1409" s="399">
        <v>34.9</v>
      </c>
      <c r="S1409" s="400">
        <f>ROUND(R1409*Q1409,2)</f>
        <v>34.9</v>
      </c>
    </row>
    <row r="1410" spans="2:19" s="320" customFormat="1" ht="22.5" customHeight="1" outlineLevel="2">
      <c r="B1410" s="321"/>
      <c r="C1410" s="394" t="s">
        <v>1940</v>
      </c>
      <c r="D1410" s="394" t="s">
        <v>218</v>
      </c>
      <c r="E1410" s="461" t="s">
        <v>3713</v>
      </c>
      <c r="F1410" s="479" t="s">
        <v>3714</v>
      </c>
      <c r="G1410" s="397" t="s">
        <v>292</v>
      </c>
      <c r="H1410" s="398">
        <v>0.914</v>
      </c>
      <c r="I1410" s="399">
        <v>111.5</v>
      </c>
      <c r="J1410" s="613">
        <f>ROUND(I1410*H1410,2)</f>
        <v>101.91</v>
      </c>
      <c r="K1410" s="401"/>
      <c r="L1410" s="399">
        <v>111.5</v>
      </c>
      <c r="M1410" s="400">
        <f>ROUND(L1410*K1410,2)</f>
        <v>0</v>
      </c>
      <c r="N1410" s="401"/>
      <c r="O1410" s="399">
        <v>111.5</v>
      </c>
      <c r="P1410" s="400">
        <f>ROUND(O1410*N1410,2)</f>
        <v>0</v>
      </c>
      <c r="Q1410" s="401">
        <f aca="true" t="shared" si="32" ref="Q1410:Q1473">H1410+K1410+N1410</f>
        <v>0.914</v>
      </c>
      <c r="R1410" s="399">
        <v>111.5</v>
      </c>
      <c r="S1410" s="400">
        <f>ROUND(R1410*Q1410,2)</f>
        <v>101.91</v>
      </c>
    </row>
    <row r="1411" spans="2:19" s="320" customFormat="1" ht="22.5" customHeight="1" outlineLevel="2">
      <c r="B1411" s="321"/>
      <c r="C1411" s="394" t="s">
        <v>1944</v>
      </c>
      <c r="D1411" s="394" t="s">
        <v>218</v>
      </c>
      <c r="E1411" s="461" t="s">
        <v>3715</v>
      </c>
      <c r="F1411" s="479" t="s">
        <v>3716</v>
      </c>
      <c r="G1411" s="397" t="s">
        <v>292</v>
      </c>
      <c r="H1411" s="398">
        <v>0.914</v>
      </c>
      <c r="I1411" s="399">
        <v>20.9</v>
      </c>
      <c r="J1411" s="613">
        <f>ROUND(I1411*H1411,2)</f>
        <v>19.1</v>
      </c>
      <c r="K1411" s="401"/>
      <c r="L1411" s="399">
        <v>20.9</v>
      </c>
      <c r="M1411" s="400">
        <f>ROUND(L1411*K1411,2)</f>
        <v>0</v>
      </c>
      <c r="N1411" s="401"/>
      <c r="O1411" s="399">
        <v>20.9</v>
      </c>
      <c r="P1411" s="400">
        <f>ROUND(O1411*N1411,2)</f>
        <v>0</v>
      </c>
      <c r="Q1411" s="401">
        <f t="shared" si="32"/>
        <v>0.914</v>
      </c>
      <c r="R1411" s="399">
        <v>20.9</v>
      </c>
      <c r="S1411" s="400">
        <f>ROUND(R1411*Q1411,2)</f>
        <v>19.1</v>
      </c>
    </row>
    <row r="1412" spans="2:19" s="320" customFormat="1" ht="22.5" customHeight="1" outlineLevel="2" collapsed="1">
      <c r="B1412" s="321"/>
      <c r="C1412" s="394" t="s">
        <v>1949</v>
      </c>
      <c r="D1412" s="394" t="s">
        <v>218</v>
      </c>
      <c r="E1412" s="461" t="s">
        <v>2490</v>
      </c>
      <c r="F1412" s="479" t="s">
        <v>2491</v>
      </c>
      <c r="G1412" s="397" t="s">
        <v>292</v>
      </c>
      <c r="H1412" s="398">
        <v>8.226</v>
      </c>
      <c r="I1412" s="399">
        <v>11.1</v>
      </c>
      <c r="J1412" s="613">
        <f>ROUND(I1412*H1412,2)</f>
        <v>91.31</v>
      </c>
      <c r="K1412" s="401"/>
      <c r="L1412" s="399">
        <v>11.1</v>
      </c>
      <c r="M1412" s="400">
        <f>ROUND(L1412*K1412,2)</f>
        <v>0</v>
      </c>
      <c r="N1412" s="401"/>
      <c r="O1412" s="399">
        <v>11.1</v>
      </c>
      <c r="P1412" s="400">
        <f>ROUND(O1412*N1412,2)</f>
        <v>0</v>
      </c>
      <c r="Q1412" s="401">
        <f t="shared" si="32"/>
        <v>8.226</v>
      </c>
      <c r="R1412" s="399">
        <v>11.1</v>
      </c>
      <c r="S1412" s="400">
        <f>ROUND(R1412*Q1412,2)</f>
        <v>91.31</v>
      </c>
    </row>
    <row r="1413" spans="2:19" s="420" customFormat="1" ht="13.5" hidden="1" outlineLevel="3">
      <c r="B1413" s="412"/>
      <c r="C1413" s="413"/>
      <c r="D1413" s="404" t="s">
        <v>223</v>
      </c>
      <c r="E1413" s="413"/>
      <c r="F1413" s="480" t="s">
        <v>3717</v>
      </c>
      <c r="G1413" s="413"/>
      <c r="H1413" s="416">
        <v>8.226</v>
      </c>
      <c r="I1413" s="417" t="s">
        <v>34</v>
      </c>
      <c r="J1413" s="413"/>
      <c r="K1413" s="419"/>
      <c r="L1413" s="417" t="s">
        <v>34</v>
      </c>
      <c r="M1413" s="418"/>
      <c r="N1413" s="419"/>
      <c r="O1413" s="417" t="s">
        <v>34</v>
      </c>
      <c r="P1413" s="418"/>
      <c r="Q1413" s="419">
        <f t="shared" si="32"/>
        <v>8.226</v>
      </c>
      <c r="R1413" s="417" t="s">
        <v>34</v>
      </c>
      <c r="S1413" s="418"/>
    </row>
    <row r="1414" spans="2:19" s="390" customFormat="1" ht="29.85" customHeight="1" outlineLevel="1" collapsed="1">
      <c r="B1414" s="384"/>
      <c r="C1414" s="385"/>
      <c r="D1414" s="386" t="s">
        <v>71</v>
      </c>
      <c r="E1414" s="391" t="s">
        <v>262</v>
      </c>
      <c r="F1414" s="391" t="s">
        <v>2114</v>
      </c>
      <c r="G1414" s="385"/>
      <c r="H1414" s="385"/>
      <c r="I1414" s="388" t="s">
        <v>34</v>
      </c>
      <c r="J1414" s="560">
        <f>SUM(J1415:J1459)</f>
        <v>167808.61999999994</v>
      </c>
      <c r="K1414" s="384"/>
      <c r="L1414" s="388" t="s">
        <v>34</v>
      </c>
      <c r="M1414" s="393">
        <f>SUM(M1415:M1459)</f>
        <v>0</v>
      </c>
      <c r="N1414" s="384"/>
      <c r="O1414" s="388" t="s">
        <v>34</v>
      </c>
      <c r="P1414" s="393">
        <f>SUM(P1415:P1459)</f>
        <v>0</v>
      </c>
      <c r="Q1414" s="384"/>
      <c r="R1414" s="388" t="s">
        <v>34</v>
      </c>
      <c r="S1414" s="393">
        <f>SUM(S1415:S1459)</f>
        <v>167808.61999999994</v>
      </c>
    </row>
    <row r="1415" spans="2:19" s="320" customFormat="1" ht="22.5" customHeight="1" hidden="1" outlineLevel="2" collapsed="1">
      <c r="B1415" s="321"/>
      <c r="C1415" s="394" t="s">
        <v>1953</v>
      </c>
      <c r="D1415" s="394" t="s">
        <v>218</v>
      </c>
      <c r="E1415" s="461" t="s">
        <v>2116</v>
      </c>
      <c r="F1415" s="479" t="s">
        <v>2117</v>
      </c>
      <c r="G1415" s="397" t="s">
        <v>265</v>
      </c>
      <c r="H1415" s="398">
        <v>93.804</v>
      </c>
      <c r="I1415" s="399">
        <v>250.8</v>
      </c>
      <c r="J1415" s="613">
        <f>ROUND(I1415*H1415,2)</f>
        <v>23526.04</v>
      </c>
      <c r="K1415" s="401"/>
      <c r="L1415" s="399">
        <v>250.8</v>
      </c>
      <c r="M1415" s="400">
        <f>ROUND(L1415*K1415,2)</f>
        <v>0</v>
      </c>
      <c r="N1415" s="401"/>
      <c r="O1415" s="399">
        <v>250.8</v>
      </c>
      <c r="P1415" s="400">
        <f>ROUND(O1415*N1415,2)</f>
        <v>0</v>
      </c>
      <c r="Q1415" s="401">
        <f t="shared" si="32"/>
        <v>93.804</v>
      </c>
      <c r="R1415" s="399">
        <v>250.8</v>
      </c>
      <c r="S1415" s="400">
        <f>ROUND(R1415*Q1415,2)</f>
        <v>23526.04</v>
      </c>
    </row>
    <row r="1416" spans="2:19" s="411" customFormat="1" ht="13.5" hidden="1" outlineLevel="3">
      <c r="B1416" s="402"/>
      <c r="C1416" s="403"/>
      <c r="D1416" s="404" t="s">
        <v>223</v>
      </c>
      <c r="E1416" s="407" t="s">
        <v>34</v>
      </c>
      <c r="F1416" s="481" t="s">
        <v>2906</v>
      </c>
      <c r="G1416" s="403"/>
      <c r="H1416" s="407" t="s">
        <v>34</v>
      </c>
      <c r="I1416" s="408" t="s">
        <v>34</v>
      </c>
      <c r="J1416" s="403"/>
      <c r="K1416" s="410"/>
      <c r="L1416" s="408" t="s">
        <v>34</v>
      </c>
      <c r="M1416" s="409"/>
      <c r="N1416" s="410"/>
      <c r="O1416" s="408" t="s">
        <v>34</v>
      </c>
      <c r="P1416" s="409"/>
      <c r="Q1416" s="410" t="e">
        <f t="shared" si="32"/>
        <v>#VALUE!</v>
      </c>
      <c r="R1416" s="408" t="s">
        <v>34</v>
      </c>
      <c r="S1416" s="409"/>
    </row>
    <row r="1417" spans="2:19" s="420" customFormat="1" ht="13.5" hidden="1" outlineLevel="3">
      <c r="B1417" s="412"/>
      <c r="C1417" s="413"/>
      <c r="D1417" s="404" t="s">
        <v>223</v>
      </c>
      <c r="E1417" s="462" t="s">
        <v>34</v>
      </c>
      <c r="F1417" s="480" t="s">
        <v>3718</v>
      </c>
      <c r="G1417" s="413"/>
      <c r="H1417" s="416">
        <v>6.962</v>
      </c>
      <c r="I1417" s="417" t="s">
        <v>34</v>
      </c>
      <c r="J1417" s="413"/>
      <c r="K1417" s="419"/>
      <c r="L1417" s="417" t="s">
        <v>34</v>
      </c>
      <c r="M1417" s="418"/>
      <c r="N1417" s="419"/>
      <c r="O1417" s="417" t="s">
        <v>34</v>
      </c>
      <c r="P1417" s="418"/>
      <c r="Q1417" s="419">
        <f t="shared" si="32"/>
        <v>6.962</v>
      </c>
      <c r="R1417" s="417" t="s">
        <v>34</v>
      </c>
      <c r="S1417" s="418"/>
    </row>
    <row r="1418" spans="2:19" s="411" customFormat="1" ht="13.5" hidden="1" outlineLevel="3">
      <c r="B1418" s="402"/>
      <c r="C1418" s="403"/>
      <c r="D1418" s="404" t="s">
        <v>223</v>
      </c>
      <c r="E1418" s="407" t="s">
        <v>34</v>
      </c>
      <c r="F1418" s="481" t="s">
        <v>3682</v>
      </c>
      <c r="G1418" s="403"/>
      <c r="H1418" s="407" t="s">
        <v>34</v>
      </c>
      <c r="I1418" s="408" t="s">
        <v>34</v>
      </c>
      <c r="J1418" s="403"/>
      <c r="K1418" s="410"/>
      <c r="L1418" s="408" t="s">
        <v>34</v>
      </c>
      <c r="M1418" s="409"/>
      <c r="N1418" s="410"/>
      <c r="O1418" s="408" t="s">
        <v>34</v>
      </c>
      <c r="P1418" s="409"/>
      <c r="Q1418" s="410" t="e">
        <f t="shared" si="32"/>
        <v>#VALUE!</v>
      </c>
      <c r="R1418" s="408" t="s">
        <v>34</v>
      </c>
      <c r="S1418" s="409"/>
    </row>
    <row r="1419" spans="2:19" s="420" customFormat="1" ht="13.5" hidden="1" outlineLevel="3">
      <c r="B1419" s="412"/>
      <c r="C1419" s="413"/>
      <c r="D1419" s="404" t="s">
        <v>223</v>
      </c>
      <c r="E1419" s="462" t="s">
        <v>34</v>
      </c>
      <c r="F1419" s="480" t="s">
        <v>3719</v>
      </c>
      <c r="G1419" s="413"/>
      <c r="H1419" s="416">
        <v>22.302</v>
      </c>
      <c r="I1419" s="417" t="s">
        <v>34</v>
      </c>
      <c r="J1419" s="413"/>
      <c r="K1419" s="419"/>
      <c r="L1419" s="417" t="s">
        <v>34</v>
      </c>
      <c r="M1419" s="418"/>
      <c r="N1419" s="419"/>
      <c r="O1419" s="417" t="s">
        <v>34</v>
      </c>
      <c r="P1419" s="418"/>
      <c r="Q1419" s="419">
        <f t="shared" si="32"/>
        <v>22.302</v>
      </c>
      <c r="R1419" s="417" t="s">
        <v>34</v>
      </c>
      <c r="S1419" s="418"/>
    </row>
    <row r="1420" spans="2:19" s="420" customFormat="1" ht="13.5" hidden="1" outlineLevel="3">
      <c r="B1420" s="412"/>
      <c r="C1420" s="413"/>
      <c r="D1420" s="404" t="s">
        <v>223</v>
      </c>
      <c r="E1420" s="462" t="s">
        <v>34</v>
      </c>
      <c r="F1420" s="480" t="s">
        <v>3720</v>
      </c>
      <c r="G1420" s="413"/>
      <c r="H1420" s="416">
        <v>8.2</v>
      </c>
      <c r="I1420" s="417" t="s">
        <v>34</v>
      </c>
      <c r="J1420" s="413"/>
      <c r="K1420" s="419"/>
      <c r="L1420" s="417" t="s">
        <v>34</v>
      </c>
      <c r="M1420" s="418"/>
      <c r="N1420" s="419"/>
      <c r="O1420" s="417" t="s">
        <v>34</v>
      </c>
      <c r="P1420" s="418"/>
      <c r="Q1420" s="419">
        <f t="shared" si="32"/>
        <v>8.2</v>
      </c>
      <c r="R1420" s="417" t="s">
        <v>34</v>
      </c>
      <c r="S1420" s="418"/>
    </row>
    <row r="1421" spans="2:19" s="420" customFormat="1" ht="13.5" hidden="1" outlineLevel="3">
      <c r="B1421" s="412"/>
      <c r="C1421" s="413"/>
      <c r="D1421" s="404" t="s">
        <v>223</v>
      </c>
      <c r="E1421" s="462" t="s">
        <v>34</v>
      </c>
      <c r="F1421" s="480" t="s">
        <v>3721</v>
      </c>
      <c r="G1421" s="413"/>
      <c r="H1421" s="416">
        <v>27.32</v>
      </c>
      <c r="I1421" s="417" t="s">
        <v>34</v>
      </c>
      <c r="J1421" s="413"/>
      <c r="K1421" s="419"/>
      <c r="L1421" s="417" t="s">
        <v>34</v>
      </c>
      <c r="M1421" s="418"/>
      <c r="N1421" s="419"/>
      <c r="O1421" s="417" t="s">
        <v>34</v>
      </c>
      <c r="P1421" s="418"/>
      <c r="Q1421" s="419">
        <f t="shared" si="32"/>
        <v>27.32</v>
      </c>
      <c r="R1421" s="417" t="s">
        <v>34</v>
      </c>
      <c r="S1421" s="418"/>
    </row>
    <row r="1422" spans="2:19" s="411" customFormat="1" ht="13.5" hidden="1" outlineLevel="3">
      <c r="B1422" s="402"/>
      <c r="C1422" s="403"/>
      <c r="D1422" s="404" t="s">
        <v>223</v>
      </c>
      <c r="E1422" s="407" t="s">
        <v>34</v>
      </c>
      <c r="F1422" s="481" t="s">
        <v>3688</v>
      </c>
      <c r="G1422" s="403"/>
      <c r="H1422" s="407" t="s">
        <v>34</v>
      </c>
      <c r="I1422" s="408" t="s">
        <v>34</v>
      </c>
      <c r="J1422" s="403"/>
      <c r="K1422" s="410"/>
      <c r="L1422" s="408" t="s">
        <v>34</v>
      </c>
      <c r="M1422" s="409"/>
      <c r="N1422" s="410"/>
      <c r="O1422" s="408" t="s">
        <v>34</v>
      </c>
      <c r="P1422" s="409"/>
      <c r="Q1422" s="410" t="e">
        <f t="shared" si="32"/>
        <v>#VALUE!</v>
      </c>
      <c r="R1422" s="408" t="s">
        <v>34</v>
      </c>
      <c r="S1422" s="409"/>
    </row>
    <row r="1423" spans="2:19" s="420" customFormat="1" ht="13.5" hidden="1" outlineLevel="3">
      <c r="B1423" s="412"/>
      <c r="C1423" s="413"/>
      <c r="D1423" s="404" t="s">
        <v>223</v>
      </c>
      <c r="E1423" s="462" t="s">
        <v>34</v>
      </c>
      <c r="F1423" s="480" t="s">
        <v>3722</v>
      </c>
      <c r="G1423" s="413"/>
      <c r="H1423" s="416">
        <v>10.64</v>
      </c>
      <c r="I1423" s="417" t="s">
        <v>34</v>
      </c>
      <c r="J1423" s="413"/>
      <c r="K1423" s="419"/>
      <c r="L1423" s="417" t="s">
        <v>34</v>
      </c>
      <c r="M1423" s="418"/>
      <c r="N1423" s="419"/>
      <c r="O1423" s="417" t="s">
        <v>34</v>
      </c>
      <c r="P1423" s="418"/>
      <c r="Q1423" s="419">
        <f t="shared" si="32"/>
        <v>10.64</v>
      </c>
      <c r="R1423" s="417" t="s">
        <v>34</v>
      </c>
      <c r="S1423" s="418"/>
    </row>
    <row r="1424" spans="2:19" s="420" customFormat="1" ht="13.5" hidden="1" outlineLevel="3">
      <c r="B1424" s="412"/>
      <c r="C1424" s="413"/>
      <c r="D1424" s="404" t="s">
        <v>223</v>
      </c>
      <c r="E1424" s="462" t="s">
        <v>34</v>
      </c>
      <c r="F1424" s="480" t="s">
        <v>3723</v>
      </c>
      <c r="G1424" s="413"/>
      <c r="H1424" s="416">
        <v>16.1</v>
      </c>
      <c r="I1424" s="417" t="s">
        <v>34</v>
      </c>
      <c r="J1424" s="413"/>
      <c r="K1424" s="419"/>
      <c r="L1424" s="417" t="s">
        <v>34</v>
      </c>
      <c r="M1424" s="418"/>
      <c r="N1424" s="419"/>
      <c r="O1424" s="417" t="s">
        <v>34</v>
      </c>
      <c r="P1424" s="418"/>
      <c r="Q1424" s="419">
        <f t="shared" si="32"/>
        <v>16.1</v>
      </c>
      <c r="R1424" s="417" t="s">
        <v>34</v>
      </c>
      <c r="S1424" s="418"/>
    </row>
    <row r="1425" spans="2:19" s="420" customFormat="1" ht="13.5" hidden="1" outlineLevel="3">
      <c r="B1425" s="412"/>
      <c r="C1425" s="413"/>
      <c r="D1425" s="404" t="s">
        <v>223</v>
      </c>
      <c r="E1425" s="462" t="s">
        <v>34</v>
      </c>
      <c r="F1425" s="480" t="s">
        <v>3724</v>
      </c>
      <c r="G1425" s="413"/>
      <c r="H1425" s="416">
        <v>2.28</v>
      </c>
      <c r="I1425" s="417" t="s">
        <v>34</v>
      </c>
      <c r="J1425" s="413"/>
      <c r="K1425" s="419"/>
      <c r="L1425" s="417" t="s">
        <v>34</v>
      </c>
      <c r="M1425" s="418"/>
      <c r="N1425" s="419"/>
      <c r="O1425" s="417" t="s">
        <v>34</v>
      </c>
      <c r="P1425" s="418"/>
      <c r="Q1425" s="419">
        <f t="shared" si="32"/>
        <v>2.28</v>
      </c>
      <c r="R1425" s="417" t="s">
        <v>34</v>
      </c>
      <c r="S1425" s="418"/>
    </row>
    <row r="1426" spans="2:19" s="429" customFormat="1" ht="13.5" hidden="1" outlineLevel="3">
      <c r="B1426" s="421"/>
      <c r="C1426" s="422"/>
      <c r="D1426" s="404" t="s">
        <v>223</v>
      </c>
      <c r="E1426" s="464" t="s">
        <v>34</v>
      </c>
      <c r="F1426" s="566" t="s">
        <v>227</v>
      </c>
      <c r="G1426" s="422"/>
      <c r="H1426" s="425">
        <v>93.804</v>
      </c>
      <c r="I1426" s="426" t="s">
        <v>34</v>
      </c>
      <c r="J1426" s="422"/>
      <c r="K1426" s="428"/>
      <c r="L1426" s="426" t="s">
        <v>34</v>
      </c>
      <c r="M1426" s="427"/>
      <c r="N1426" s="428"/>
      <c r="O1426" s="426" t="s">
        <v>34</v>
      </c>
      <c r="P1426" s="427"/>
      <c r="Q1426" s="428">
        <f t="shared" si="32"/>
        <v>93.804</v>
      </c>
      <c r="R1426" s="426" t="s">
        <v>34</v>
      </c>
      <c r="S1426" s="427"/>
    </row>
    <row r="1427" spans="2:19" s="320" customFormat="1" ht="22.5" customHeight="1" hidden="1" outlineLevel="2" collapsed="1">
      <c r="B1427" s="321"/>
      <c r="C1427" s="394" t="s">
        <v>1957</v>
      </c>
      <c r="D1427" s="394" t="s">
        <v>218</v>
      </c>
      <c r="E1427" s="461" t="s">
        <v>2999</v>
      </c>
      <c r="F1427" s="479" t="s">
        <v>3000</v>
      </c>
      <c r="G1427" s="397" t="s">
        <v>265</v>
      </c>
      <c r="H1427" s="398">
        <v>8.471</v>
      </c>
      <c r="I1427" s="399">
        <v>139.3</v>
      </c>
      <c r="J1427" s="613">
        <f>ROUND(I1427*H1427,2)</f>
        <v>1180.01</v>
      </c>
      <c r="K1427" s="401"/>
      <c r="L1427" s="399">
        <v>139.3</v>
      </c>
      <c r="M1427" s="400">
        <f>ROUND(L1427*K1427,2)</f>
        <v>0</v>
      </c>
      <c r="N1427" s="401"/>
      <c r="O1427" s="399">
        <v>139.3</v>
      </c>
      <c r="P1427" s="400">
        <f>ROUND(O1427*N1427,2)</f>
        <v>0</v>
      </c>
      <c r="Q1427" s="401">
        <f t="shared" si="32"/>
        <v>8.471</v>
      </c>
      <c r="R1427" s="399">
        <v>139.3</v>
      </c>
      <c r="S1427" s="400">
        <f>ROUND(R1427*Q1427,2)</f>
        <v>1180.01</v>
      </c>
    </row>
    <row r="1428" spans="2:19" s="411" customFormat="1" ht="13.5" hidden="1" outlineLevel="3">
      <c r="B1428" s="402"/>
      <c r="C1428" s="403"/>
      <c r="D1428" s="404" t="s">
        <v>223</v>
      </c>
      <c r="E1428" s="407" t="s">
        <v>34</v>
      </c>
      <c r="F1428" s="481" t="s">
        <v>3725</v>
      </c>
      <c r="G1428" s="403"/>
      <c r="H1428" s="407" t="s">
        <v>34</v>
      </c>
      <c r="I1428" s="408" t="s">
        <v>34</v>
      </c>
      <c r="J1428" s="403"/>
      <c r="K1428" s="410"/>
      <c r="L1428" s="408" t="s">
        <v>34</v>
      </c>
      <c r="M1428" s="409"/>
      <c r="N1428" s="410"/>
      <c r="O1428" s="408" t="s">
        <v>34</v>
      </c>
      <c r="P1428" s="409"/>
      <c r="Q1428" s="410" t="e">
        <f t="shared" si="32"/>
        <v>#VALUE!</v>
      </c>
      <c r="R1428" s="408" t="s">
        <v>34</v>
      </c>
      <c r="S1428" s="409"/>
    </row>
    <row r="1429" spans="2:19" s="411" customFormat="1" ht="13.5" hidden="1" outlineLevel="3">
      <c r="B1429" s="402"/>
      <c r="C1429" s="403"/>
      <c r="D1429" s="404" t="s">
        <v>223</v>
      </c>
      <c r="E1429" s="407" t="s">
        <v>34</v>
      </c>
      <c r="F1429" s="481" t="s">
        <v>3726</v>
      </c>
      <c r="G1429" s="403"/>
      <c r="H1429" s="407" t="s">
        <v>34</v>
      </c>
      <c r="I1429" s="408" t="s">
        <v>34</v>
      </c>
      <c r="J1429" s="403"/>
      <c r="K1429" s="410"/>
      <c r="L1429" s="408" t="s">
        <v>34</v>
      </c>
      <c r="M1429" s="409"/>
      <c r="N1429" s="410"/>
      <c r="O1429" s="408" t="s">
        <v>34</v>
      </c>
      <c r="P1429" s="409"/>
      <c r="Q1429" s="410" t="e">
        <f t="shared" si="32"/>
        <v>#VALUE!</v>
      </c>
      <c r="R1429" s="408" t="s">
        <v>34</v>
      </c>
      <c r="S1429" s="409"/>
    </row>
    <row r="1430" spans="2:19" s="411" customFormat="1" ht="13.5" hidden="1" outlineLevel="3">
      <c r="B1430" s="402"/>
      <c r="C1430" s="403"/>
      <c r="D1430" s="404" t="s">
        <v>223</v>
      </c>
      <c r="E1430" s="407" t="s">
        <v>34</v>
      </c>
      <c r="F1430" s="481" t="s">
        <v>3317</v>
      </c>
      <c r="G1430" s="403"/>
      <c r="H1430" s="407" t="s">
        <v>34</v>
      </c>
      <c r="I1430" s="408" t="s">
        <v>34</v>
      </c>
      <c r="J1430" s="403"/>
      <c r="K1430" s="410"/>
      <c r="L1430" s="408" t="s">
        <v>34</v>
      </c>
      <c r="M1430" s="409"/>
      <c r="N1430" s="410"/>
      <c r="O1430" s="408" t="s">
        <v>34</v>
      </c>
      <c r="P1430" s="409"/>
      <c r="Q1430" s="410" t="e">
        <f t="shared" si="32"/>
        <v>#VALUE!</v>
      </c>
      <c r="R1430" s="408" t="s">
        <v>34</v>
      </c>
      <c r="S1430" s="409"/>
    </row>
    <row r="1431" spans="2:19" s="420" customFormat="1" ht="13.5" hidden="1" outlineLevel="3">
      <c r="B1431" s="412"/>
      <c r="C1431" s="413"/>
      <c r="D1431" s="404" t="s">
        <v>223</v>
      </c>
      <c r="E1431" s="462" t="s">
        <v>34</v>
      </c>
      <c r="F1431" s="480" t="s">
        <v>3727</v>
      </c>
      <c r="G1431" s="413"/>
      <c r="H1431" s="416">
        <v>8.471</v>
      </c>
      <c r="I1431" s="417" t="s">
        <v>34</v>
      </c>
      <c r="J1431" s="413"/>
      <c r="K1431" s="419"/>
      <c r="L1431" s="417" t="s">
        <v>34</v>
      </c>
      <c r="M1431" s="418"/>
      <c r="N1431" s="419"/>
      <c r="O1431" s="417" t="s">
        <v>34</v>
      </c>
      <c r="P1431" s="418"/>
      <c r="Q1431" s="419">
        <f t="shared" si="32"/>
        <v>8.471</v>
      </c>
      <c r="R1431" s="417" t="s">
        <v>34</v>
      </c>
      <c r="S1431" s="418"/>
    </row>
    <row r="1432" spans="2:19" s="320" customFormat="1" ht="22.5" customHeight="1" hidden="1" outlineLevel="2" collapsed="1">
      <c r="B1432" s="321"/>
      <c r="C1432" s="394" t="s">
        <v>1960</v>
      </c>
      <c r="D1432" s="394" t="s">
        <v>218</v>
      </c>
      <c r="E1432" s="461" t="s">
        <v>3003</v>
      </c>
      <c r="F1432" s="479" t="s">
        <v>3728</v>
      </c>
      <c r="G1432" s="397" t="s">
        <v>1005</v>
      </c>
      <c r="H1432" s="398">
        <v>1</v>
      </c>
      <c r="I1432" s="399">
        <v>459.8</v>
      </c>
      <c r="J1432" s="613">
        <f>ROUND(I1432*H1432,2)</f>
        <v>459.8</v>
      </c>
      <c r="K1432" s="401"/>
      <c r="L1432" s="399">
        <v>459.8</v>
      </c>
      <c r="M1432" s="400">
        <f>ROUND(L1432*K1432,2)</f>
        <v>0</v>
      </c>
      <c r="N1432" s="401"/>
      <c r="O1432" s="399">
        <v>459.8</v>
      </c>
      <c r="P1432" s="400">
        <f>ROUND(O1432*N1432,2)</f>
        <v>0</v>
      </c>
      <c r="Q1432" s="401">
        <f t="shared" si="32"/>
        <v>1</v>
      </c>
      <c r="R1432" s="399">
        <v>459.8</v>
      </c>
      <c r="S1432" s="400">
        <f>ROUND(R1432*Q1432,2)</f>
        <v>459.8</v>
      </c>
    </row>
    <row r="1433" spans="2:19" s="411" customFormat="1" ht="13.5" hidden="1" outlineLevel="3">
      <c r="B1433" s="402"/>
      <c r="C1433" s="403"/>
      <c r="D1433" s="404" t="s">
        <v>223</v>
      </c>
      <c r="E1433" s="407" t="s">
        <v>34</v>
      </c>
      <c r="F1433" s="481" t="s">
        <v>2133</v>
      </c>
      <c r="G1433" s="403"/>
      <c r="H1433" s="407" t="s">
        <v>34</v>
      </c>
      <c r="I1433" s="408" t="s">
        <v>34</v>
      </c>
      <c r="J1433" s="403"/>
      <c r="K1433" s="410"/>
      <c r="L1433" s="408" t="s">
        <v>34</v>
      </c>
      <c r="M1433" s="409"/>
      <c r="N1433" s="410"/>
      <c r="O1433" s="408" t="s">
        <v>34</v>
      </c>
      <c r="P1433" s="409"/>
      <c r="Q1433" s="410" t="e">
        <f t="shared" si="32"/>
        <v>#VALUE!</v>
      </c>
      <c r="R1433" s="408" t="s">
        <v>34</v>
      </c>
      <c r="S1433" s="409"/>
    </row>
    <row r="1434" spans="2:19" s="420" customFormat="1" ht="13.5" hidden="1" outlineLevel="3">
      <c r="B1434" s="412"/>
      <c r="C1434" s="413"/>
      <c r="D1434" s="404" t="s">
        <v>223</v>
      </c>
      <c r="E1434" s="462" t="s">
        <v>34</v>
      </c>
      <c r="F1434" s="480" t="s">
        <v>23</v>
      </c>
      <c r="G1434" s="413"/>
      <c r="H1434" s="416">
        <v>1</v>
      </c>
      <c r="I1434" s="417" t="s">
        <v>34</v>
      </c>
      <c r="J1434" s="413"/>
      <c r="K1434" s="419"/>
      <c r="L1434" s="417" t="s">
        <v>34</v>
      </c>
      <c r="M1434" s="418"/>
      <c r="N1434" s="419"/>
      <c r="O1434" s="417" t="s">
        <v>34</v>
      </c>
      <c r="P1434" s="418"/>
      <c r="Q1434" s="419">
        <f t="shared" si="32"/>
        <v>1</v>
      </c>
      <c r="R1434" s="417" t="s">
        <v>34</v>
      </c>
      <c r="S1434" s="418"/>
    </row>
    <row r="1435" spans="2:19" s="320" customFormat="1" ht="22.5" customHeight="1" hidden="1" outlineLevel="2" collapsed="1">
      <c r="B1435" s="321"/>
      <c r="C1435" s="394" t="s">
        <v>1963</v>
      </c>
      <c r="D1435" s="394" t="s">
        <v>218</v>
      </c>
      <c r="E1435" s="461" t="s">
        <v>2135</v>
      </c>
      <c r="F1435" s="479" t="s">
        <v>3005</v>
      </c>
      <c r="G1435" s="397" t="s">
        <v>1005</v>
      </c>
      <c r="H1435" s="398">
        <v>1</v>
      </c>
      <c r="I1435" s="399">
        <v>5294.2</v>
      </c>
      <c r="J1435" s="613">
        <f>ROUND(I1435*H1435,2)</f>
        <v>5294.2</v>
      </c>
      <c r="K1435" s="401"/>
      <c r="L1435" s="399">
        <v>5294.2</v>
      </c>
      <c r="M1435" s="400">
        <f>ROUND(L1435*K1435,2)</f>
        <v>0</v>
      </c>
      <c r="N1435" s="401"/>
      <c r="O1435" s="399">
        <v>5294.2</v>
      </c>
      <c r="P1435" s="400">
        <f>ROUND(O1435*N1435,2)</f>
        <v>0</v>
      </c>
      <c r="Q1435" s="401">
        <f t="shared" si="32"/>
        <v>1</v>
      </c>
      <c r="R1435" s="399">
        <v>5294.2</v>
      </c>
      <c r="S1435" s="400">
        <f>ROUND(R1435*Q1435,2)</f>
        <v>5294.2</v>
      </c>
    </row>
    <row r="1436" spans="2:19" s="411" customFormat="1" ht="13.5" hidden="1" outlineLevel="3">
      <c r="B1436" s="402"/>
      <c r="C1436" s="403"/>
      <c r="D1436" s="404" t="s">
        <v>223</v>
      </c>
      <c r="E1436" s="407" t="s">
        <v>34</v>
      </c>
      <c r="F1436" s="481" t="s">
        <v>3006</v>
      </c>
      <c r="G1436" s="403"/>
      <c r="H1436" s="407" t="s">
        <v>34</v>
      </c>
      <c r="I1436" s="408" t="s">
        <v>34</v>
      </c>
      <c r="J1436" s="403"/>
      <c r="K1436" s="410"/>
      <c r="L1436" s="408" t="s">
        <v>34</v>
      </c>
      <c r="M1436" s="409"/>
      <c r="N1436" s="410"/>
      <c r="O1436" s="408" t="s">
        <v>34</v>
      </c>
      <c r="P1436" s="409"/>
      <c r="Q1436" s="410" t="e">
        <f t="shared" si="32"/>
        <v>#VALUE!</v>
      </c>
      <c r="R1436" s="408" t="s">
        <v>34</v>
      </c>
      <c r="S1436" s="409"/>
    </row>
    <row r="1437" spans="2:19" s="420" customFormat="1" ht="13.5" hidden="1" outlineLevel="3">
      <c r="B1437" s="412"/>
      <c r="C1437" s="413"/>
      <c r="D1437" s="404" t="s">
        <v>223</v>
      </c>
      <c r="E1437" s="462" t="s">
        <v>34</v>
      </c>
      <c r="F1437" s="480" t="s">
        <v>23</v>
      </c>
      <c r="G1437" s="413"/>
      <c r="H1437" s="416">
        <v>1</v>
      </c>
      <c r="I1437" s="417" t="s">
        <v>34</v>
      </c>
      <c r="J1437" s="413"/>
      <c r="K1437" s="419"/>
      <c r="L1437" s="417" t="s">
        <v>34</v>
      </c>
      <c r="M1437" s="418"/>
      <c r="N1437" s="419"/>
      <c r="O1437" s="417" t="s">
        <v>34</v>
      </c>
      <c r="P1437" s="418"/>
      <c r="Q1437" s="419">
        <f t="shared" si="32"/>
        <v>1</v>
      </c>
      <c r="R1437" s="417" t="s">
        <v>34</v>
      </c>
      <c r="S1437" s="418"/>
    </row>
    <row r="1438" spans="2:19" s="320" customFormat="1" ht="31.5" customHeight="1" hidden="1" outlineLevel="2">
      <c r="B1438" s="321"/>
      <c r="C1438" s="394" t="s">
        <v>1967</v>
      </c>
      <c r="D1438" s="394" t="s">
        <v>218</v>
      </c>
      <c r="E1438" s="461" t="s">
        <v>3007</v>
      </c>
      <c r="F1438" s="479" t="s">
        <v>3008</v>
      </c>
      <c r="G1438" s="397" t="s">
        <v>1005</v>
      </c>
      <c r="H1438" s="398">
        <v>1</v>
      </c>
      <c r="I1438" s="399">
        <v>4040.3</v>
      </c>
      <c r="J1438" s="613">
        <f>ROUND(I1438*H1438,2)</f>
        <v>4040.3</v>
      </c>
      <c r="K1438" s="401"/>
      <c r="L1438" s="399">
        <v>4040.3</v>
      </c>
      <c r="M1438" s="400">
        <f>ROUND(L1438*K1438,2)</f>
        <v>0</v>
      </c>
      <c r="N1438" s="401"/>
      <c r="O1438" s="399">
        <v>4040.3</v>
      </c>
      <c r="P1438" s="400">
        <f>ROUND(O1438*N1438,2)</f>
        <v>0</v>
      </c>
      <c r="Q1438" s="401">
        <f t="shared" si="32"/>
        <v>1</v>
      </c>
      <c r="R1438" s="399">
        <v>4040.3</v>
      </c>
      <c r="S1438" s="400">
        <f>ROUND(R1438*Q1438,2)</f>
        <v>4040.3</v>
      </c>
    </row>
    <row r="1439" spans="2:19" s="320" customFormat="1" ht="22.5" customHeight="1" hidden="1" outlineLevel="2">
      <c r="B1439" s="321"/>
      <c r="C1439" s="394" t="s">
        <v>1970</v>
      </c>
      <c r="D1439" s="394" t="s">
        <v>218</v>
      </c>
      <c r="E1439" s="461" t="s">
        <v>2145</v>
      </c>
      <c r="F1439" s="479" t="s">
        <v>2146</v>
      </c>
      <c r="G1439" s="397" t="s">
        <v>366</v>
      </c>
      <c r="H1439" s="398">
        <v>305</v>
      </c>
      <c r="I1439" s="399">
        <v>348.3</v>
      </c>
      <c r="J1439" s="613">
        <f>ROUND(I1439*H1439,2)</f>
        <v>106231.5</v>
      </c>
      <c r="K1439" s="401"/>
      <c r="L1439" s="399">
        <v>348.3</v>
      </c>
      <c r="M1439" s="400">
        <f>ROUND(L1439*K1439,2)</f>
        <v>0</v>
      </c>
      <c r="N1439" s="401"/>
      <c r="O1439" s="399">
        <v>348.3</v>
      </c>
      <c r="P1439" s="400">
        <f>ROUND(O1439*N1439,2)</f>
        <v>0</v>
      </c>
      <c r="Q1439" s="401">
        <f t="shared" si="32"/>
        <v>305</v>
      </c>
      <c r="R1439" s="399">
        <v>348.3</v>
      </c>
      <c r="S1439" s="400">
        <f>ROUND(R1439*Q1439,2)</f>
        <v>106231.5</v>
      </c>
    </row>
    <row r="1440" spans="2:19" s="320" customFormat="1" ht="22.5" customHeight="1" hidden="1" outlineLevel="2">
      <c r="B1440" s="321"/>
      <c r="C1440" s="394" t="s">
        <v>1974</v>
      </c>
      <c r="D1440" s="394" t="s">
        <v>218</v>
      </c>
      <c r="E1440" s="461" t="s">
        <v>2148</v>
      </c>
      <c r="F1440" s="479" t="s">
        <v>2149</v>
      </c>
      <c r="G1440" s="397" t="s">
        <v>366</v>
      </c>
      <c r="H1440" s="398">
        <v>31</v>
      </c>
      <c r="I1440" s="399">
        <v>348.3</v>
      </c>
      <c r="J1440" s="613">
        <f>ROUND(I1440*H1440,2)</f>
        <v>10797.3</v>
      </c>
      <c r="K1440" s="401"/>
      <c r="L1440" s="399">
        <v>348.3</v>
      </c>
      <c r="M1440" s="400">
        <f>ROUND(L1440*K1440,2)</f>
        <v>0</v>
      </c>
      <c r="N1440" s="401"/>
      <c r="O1440" s="399">
        <v>348.3</v>
      </c>
      <c r="P1440" s="400">
        <f>ROUND(O1440*N1440,2)</f>
        <v>0</v>
      </c>
      <c r="Q1440" s="401">
        <f t="shared" si="32"/>
        <v>31</v>
      </c>
      <c r="R1440" s="399">
        <v>348.3</v>
      </c>
      <c r="S1440" s="400">
        <f>ROUND(R1440*Q1440,2)</f>
        <v>10797.3</v>
      </c>
    </row>
    <row r="1441" spans="2:19" s="320" customFormat="1" ht="22.5" customHeight="1" hidden="1" outlineLevel="2">
      <c r="B1441" s="321"/>
      <c r="C1441" s="394" t="s">
        <v>1979</v>
      </c>
      <c r="D1441" s="394" t="s">
        <v>218</v>
      </c>
      <c r="E1441" s="461" t="s">
        <v>2157</v>
      </c>
      <c r="F1441" s="479" t="s">
        <v>2158</v>
      </c>
      <c r="G1441" s="397" t="s">
        <v>1005</v>
      </c>
      <c r="H1441" s="398">
        <v>1</v>
      </c>
      <c r="I1441" s="399">
        <v>1671.8</v>
      </c>
      <c r="J1441" s="613">
        <f>ROUND(I1441*H1441,2)</f>
        <v>1671.8</v>
      </c>
      <c r="K1441" s="401"/>
      <c r="L1441" s="399">
        <v>1671.8</v>
      </c>
      <c r="M1441" s="400">
        <f>ROUND(L1441*K1441,2)</f>
        <v>0</v>
      </c>
      <c r="N1441" s="401"/>
      <c r="O1441" s="399">
        <v>1671.8</v>
      </c>
      <c r="P1441" s="400">
        <f>ROUND(O1441*N1441,2)</f>
        <v>0</v>
      </c>
      <c r="Q1441" s="401">
        <f t="shared" si="32"/>
        <v>1</v>
      </c>
      <c r="R1441" s="399">
        <v>1671.8</v>
      </c>
      <c r="S1441" s="400">
        <f>ROUND(R1441*Q1441,2)</f>
        <v>1671.8</v>
      </c>
    </row>
    <row r="1442" spans="2:19" s="320" customFormat="1" ht="31.5" customHeight="1" hidden="1" outlineLevel="2" collapsed="1">
      <c r="B1442" s="321"/>
      <c r="C1442" s="394" t="s">
        <v>1986</v>
      </c>
      <c r="D1442" s="394" t="s">
        <v>218</v>
      </c>
      <c r="E1442" s="461" t="s">
        <v>1706</v>
      </c>
      <c r="F1442" s="479" t="s">
        <v>1707</v>
      </c>
      <c r="G1442" s="397" t="s">
        <v>366</v>
      </c>
      <c r="H1442" s="398">
        <v>9.05</v>
      </c>
      <c r="I1442" s="399">
        <v>153.3</v>
      </c>
      <c r="J1442" s="613">
        <f>ROUND(I1442*H1442,2)</f>
        <v>1387.37</v>
      </c>
      <c r="K1442" s="401"/>
      <c r="L1442" s="399">
        <v>153.3</v>
      </c>
      <c r="M1442" s="400">
        <f>ROUND(L1442*K1442,2)</f>
        <v>0</v>
      </c>
      <c r="N1442" s="401"/>
      <c r="O1442" s="399">
        <v>153.3</v>
      </c>
      <c r="P1442" s="400">
        <f>ROUND(O1442*N1442,2)</f>
        <v>0</v>
      </c>
      <c r="Q1442" s="401">
        <f t="shared" si="32"/>
        <v>9.05</v>
      </c>
      <c r="R1442" s="399">
        <v>153.3</v>
      </c>
      <c r="S1442" s="400">
        <f>ROUND(R1442*Q1442,2)</f>
        <v>1387.37</v>
      </c>
    </row>
    <row r="1443" spans="2:19" s="420" customFormat="1" ht="13.5" hidden="1" outlineLevel="3">
      <c r="B1443" s="412"/>
      <c r="C1443" s="413"/>
      <c r="D1443" s="404" t="s">
        <v>223</v>
      </c>
      <c r="E1443" s="462" t="s">
        <v>34</v>
      </c>
      <c r="F1443" s="480" t="s">
        <v>3729</v>
      </c>
      <c r="G1443" s="413"/>
      <c r="H1443" s="416">
        <v>9.05</v>
      </c>
      <c r="I1443" s="417" t="s">
        <v>34</v>
      </c>
      <c r="J1443" s="413"/>
      <c r="K1443" s="419"/>
      <c r="L1443" s="417" t="s">
        <v>34</v>
      </c>
      <c r="M1443" s="418"/>
      <c r="N1443" s="419"/>
      <c r="O1443" s="417" t="s">
        <v>34</v>
      </c>
      <c r="P1443" s="418"/>
      <c r="Q1443" s="419">
        <f t="shared" si="32"/>
        <v>9.05</v>
      </c>
      <c r="R1443" s="417" t="s">
        <v>34</v>
      </c>
      <c r="S1443" s="418"/>
    </row>
    <row r="1444" spans="2:19" s="429" customFormat="1" ht="13.5" hidden="1" outlineLevel="3">
      <c r="B1444" s="421"/>
      <c r="C1444" s="422"/>
      <c r="D1444" s="404" t="s">
        <v>223</v>
      </c>
      <c r="E1444" s="464" t="s">
        <v>3025</v>
      </c>
      <c r="F1444" s="566" t="s">
        <v>227</v>
      </c>
      <c r="G1444" s="422"/>
      <c r="H1444" s="425">
        <v>9.05</v>
      </c>
      <c r="I1444" s="426" t="s">
        <v>34</v>
      </c>
      <c r="J1444" s="422"/>
      <c r="K1444" s="428"/>
      <c r="L1444" s="426" t="s">
        <v>34</v>
      </c>
      <c r="M1444" s="427"/>
      <c r="N1444" s="428"/>
      <c r="O1444" s="426" t="s">
        <v>34</v>
      </c>
      <c r="P1444" s="427"/>
      <c r="Q1444" s="428">
        <f t="shared" si="32"/>
        <v>9.05</v>
      </c>
      <c r="R1444" s="426" t="s">
        <v>34</v>
      </c>
      <c r="S1444" s="427"/>
    </row>
    <row r="1445" spans="2:19" s="320" customFormat="1" ht="22.5" customHeight="1" hidden="1" outlineLevel="2" collapsed="1">
      <c r="B1445" s="321"/>
      <c r="C1445" s="453" t="s">
        <v>2007</v>
      </c>
      <c r="D1445" s="453" t="s">
        <v>316</v>
      </c>
      <c r="E1445" s="472" t="s">
        <v>2492</v>
      </c>
      <c r="F1445" s="570" t="s">
        <v>3730</v>
      </c>
      <c r="G1445" s="456" t="s">
        <v>1005</v>
      </c>
      <c r="H1445" s="457">
        <v>9.141</v>
      </c>
      <c r="I1445" s="458">
        <v>114.2</v>
      </c>
      <c r="J1445" s="615">
        <f>ROUND(I1445*H1445,2)</f>
        <v>1043.9</v>
      </c>
      <c r="K1445" s="460"/>
      <c r="L1445" s="458">
        <v>114.2</v>
      </c>
      <c r="M1445" s="459">
        <f>ROUND(L1445*K1445,2)</f>
        <v>0</v>
      </c>
      <c r="N1445" s="460"/>
      <c r="O1445" s="458">
        <v>114.2</v>
      </c>
      <c r="P1445" s="459">
        <f>ROUND(O1445*N1445,2)</f>
        <v>0</v>
      </c>
      <c r="Q1445" s="460">
        <f t="shared" si="32"/>
        <v>9.141</v>
      </c>
      <c r="R1445" s="458">
        <v>114.2</v>
      </c>
      <c r="S1445" s="459">
        <f>ROUND(R1445*Q1445,2)</f>
        <v>1043.9</v>
      </c>
    </row>
    <row r="1446" spans="2:19" s="420" customFormat="1" ht="13.5" hidden="1" outlineLevel="3">
      <c r="B1446" s="412"/>
      <c r="C1446" s="413"/>
      <c r="D1446" s="404" t="s">
        <v>223</v>
      </c>
      <c r="E1446" s="462" t="s">
        <v>34</v>
      </c>
      <c r="F1446" s="480" t="s">
        <v>3731</v>
      </c>
      <c r="G1446" s="413"/>
      <c r="H1446" s="416">
        <v>9.141</v>
      </c>
      <c r="I1446" s="417" t="s">
        <v>34</v>
      </c>
      <c r="J1446" s="413"/>
      <c r="K1446" s="419"/>
      <c r="L1446" s="417" t="s">
        <v>34</v>
      </c>
      <c r="M1446" s="418"/>
      <c r="N1446" s="419"/>
      <c r="O1446" s="417" t="s">
        <v>34</v>
      </c>
      <c r="P1446" s="418"/>
      <c r="Q1446" s="419">
        <f t="shared" si="32"/>
        <v>9.141</v>
      </c>
      <c r="R1446" s="417" t="s">
        <v>34</v>
      </c>
      <c r="S1446" s="418"/>
    </row>
    <row r="1447" spans="2:19" s="320" customFormat="1" ht="22.5" customHeight="1" hidden="1" outlineLevel="2">
      <c r="B1447" s="321"/>
      <c r="C1447" s="394" t="s">
        <v>2015</v>
      </c>
      <c r="D1447" s="394" t="s">
        <v>218</v>
      </c>
      <c r="E1447" s="461" t="s">
        <v>3732</v>
      </c>
      <c r="F1447" s="479" t="s">
        <v>3733</v>
      </c>
      <c r="G1447" s="397" t="s">
        <v>366</v>
      </c>
      <c r="H1447" s="398">
        <v>6</v>
      </c>
      <c r="I1447" s="399">
        <v>696.6</v>
      </c>
      <c r="J1447" s="613">
        <f>ROUND(I1447*H1447,2)</f>
        <v>4179.6</v>
      </c>
      <c r="K1447" s="401"/>
      <c r="L1447" s="399">
        <v>696.6</v>
      </c>
      <c r="M1447" s="400">
        <f>ROUND(L1447*K1447,2)</f>
        <v>0</v>
      </c>
      <c r="N1447" s="401"/>
      <c r="O1447" s="399">
        <v>696.6</v>
      </c>
      <c r="P1447" s="400">
        <f>ROUND(O1447*N1447,2)</f>
        <v>0</v>
      </c>
      <c r="Q1447" s="401">
        <f t="shared" si="32"/>
        <v>6</v>
      </c>
      <c r="R1447" s="399">
        <v>696.6</v>
      </c>
      <c r="S1447" s="400">
        <f>ROUND(R1447*Q1447,2)</f>
        <v>4179.6</v>
      </c>
    </row>
    <row r="1448" spans="2:19" s="320" customFormat="1" ht="22.5" customHeight="1" hidden="1" outlineLevel="2">
      <c r="B1448" s="321"/>
      <c r="C1448" s="394" t="s">
        <v>2024</v>
      </c>
      <c r="D1448" s="394" t="s">
        <v>218</v>
      </c>
      <c r="E1448" s="461" t="s">
        <v>3734</v>
      </c>
      <c r="F1448" s="479" t="s">
        <v>3735</v>
      </c>
      <c r="G1448" s="397" t="s">
        <v>366</v>
      </c>
      <c r="H1448" s="398">
        <v>6</v>
      </c>
      <c r="I1448" s="399">
        <v>696.6</v>
      </c>
      <c r="J1448" s="613">
        <f>ROUND(I1448*H1448,2)</f>
        <v>4179.6</v>
      </c>
      <c r="K1448" s="401"/>
      <c r="L1448" s="399">
        <v>696.6</v>
      </c>
      <c r="M1448" s="400">
        <f>ROUND(L1448*K1448,2)</f>
        <v>0</v>
      </c>
      <c r="N1448" s="401"/>
      <c r="O1448" s="399">
        <v>696.6</v>
      </c>
      <c r="P1448" s="400">
        <f>ROUND(O1448*N1448,2)</f>
        <v>0</v>
      </c>
      <c r="Q1448" s="401">
        <f t="shared" si="32"/>
        <v>6</v>
      </c>
      <c r="R1448" s="399">
        <v>696.6</v>
      </c>
      <c r="S1448" s="400">
        <f>ROUND(R1448*Q1448,2)</f>
        <v>4179.6</v>
      </c>
    </row>
    <row r="1449" spans="2:19" s="320" customFormat="1" ht="22.5" customHeight="1" hidden="1" outlineLevel="2" collapsed="1">
      <c r="B1449" s="321"/>
      <c r="C1449" s="394" t="s">
        <v>2028</v>
      </c>
      <c r="D1449" s="394" t="s">
        <v>218</v>
      </c>
      <c r="E1449" s="461" t="s">
        <v>3736</v>
      </c>
      <c r="F1449" s="479" t="s">
        <v>3737</v>
      </c>
      <c r="G1449" s="397" t="s">
        <v>221</v>
      </c>
      <c r="H1449" s="398">
        <v>0.751</v>
      </c>
      <c r="I1449" s="399">
        <v>905.6</v>
      </c>
      <c r="J1449" s="613">
        <f>ROUND(I1449*H1449,2)</f>
        <v>680.11</v>
      </c>
      <c r="K1449" s="401"/>
      <c r="L1449" s="399">
        <v>905.6</v>
      </c>
      <c r="M1449" s="400">
        <f>ROUND(L1449*K1449,2)</f>
        <v>0</v>
      </c>
      <c r="N1449" s="401"/>
      <c r="O1449" s="399">
        <v>905.6</v>
      </c>
      <c r="P1449" s="400">
        <f>ROUND(O1449*N1449,2)</f>
        <v>0</v>
      </c>
      <c r="Q1449" s="401">
        <f t="shared" si="32"/>
        <v>0.751</v>
      </c>
      <c r="R1449" s="399">
        <v>905.6</v>
      </c>
      <c r="S1449" s="400">
        <f>ROUND(R1449*Q1449,2)</f>
        <v>680.11</v>
      </c>
    </row>
    <row r="1450" spans="2:19" s="411" customFormat="1" ht="13.5" hidden="1" outlineLevel="3">
      <c r="B1450" s="402"/>
      <c r="C1450" s="403"/>
      <c r="D1450" s="404" t="s">
        <v>223</v>
      </c>
      <c r="E1450" s="407" t="s">
        <v>34</v>
      </c>
      <c r="F1450" s="481" t="s">
        <v>3738</v>
      </c>
      <c r="G1450" s="403"/>
      <c r="H1450" s="407" t="s">
        <v>34</v>
      </c>
      <c r="I1450" s="408" t="s">
        <v>34</v>
      </c>
      <c r="J1450" s="403"/>
      <c r="K1450" s="410"/>
      <c r="L1450" s="408" t="s">
        <v>34</v>
      </c>
      <c r="M1450" s="409"/>
      <c r="N1450" s="410"/>
      <c r="O1450" s="408" t="s">
        <v>34</v>
      </c>
      <c r="P1450" s="409"/>
      <c r="Q1450" s="410" t="e">
        <f t="shared" si="32"/>
        <v>#VALUE!</v>
      </c>
      <c r="R1450" s="408" t="s">
        <v>34</v>
      </c>
      <c r="S1450" s="409"/>
    </row>
    <row r="1451" spans="2:19" s="420" customFormat="1" ht="13.5" hidden="1" outlineLevel="3">
      <c r="B1451" s="412"/>
      <c r="C1451" s="413"/>
      <c r="D1451" s="404" t="s">
        <v>223</v>
      </c>
      <c r="E1451" s="462" t="s">
        <v>34</v>
      </c>
      <c r="F1451" s="480" t="s">
        <v>3739</v>
      </c>
      <c r="G1451" s="413"/>
      <c r="H1451" s="416">
        <v>0.751</v>
      </c>
      <c r="I1451" s="417" t="s">
        <v>34</v>
      </c>
      <c r="J1451" s="413"/>
      <c r="K1451" s="419"/>
      <c r="L1451" s="417" t="s">
        <v>34</v>
      </c>
      <c r="M1451" s="418"/>
      <c r="N1451" s="419"/>
      <c r="O1451" s="417" t="s">
        <v>34</v>
      </c>
      <c r="P1451" s="418"/>
      <c r="Q1451" s="419">
        <f t="shared" si="32"/>
        <v>0.751</v>
      </c>
      <c r="R1451" s="417" t="s">
        <v>34</v>
      </c>
      <c r="S1451" s="418"/>
    </row>
    <row r="1452" spans="2:19" s="320" customFormat="1" ht="22.5" customHeight="1" hidden="1" outlineLevel="2" collapsed="1">
      <c r="B1452" s="321"/>
      <c r="C1452" s="394" t="s">
        <v>2031</v>
      </c>
      <c r="D1452" s="394" t="s">
        <v>218</v>
      </c>
      <c r="E1452" s="461" t="s">
        <v>3740</v>
      </c>
      <c r="F1452" s="479" t="s">
        <v>3741</v>
      </c>
      <c r="G1452" s="397" t="s">
        <v>221</v>
      </c>
      <c r="H1452" s="398">
        <v>0.619</v>
      </c>
      <c r="I1452" s="399">
        <v>1184.2</v>
      </c>
      <c r="J1452" s="613">
        <f>ROUND(I1452*H1452,2)</f>
        <v>733.02</v>
      </c>
      <c r="K1452" s="401"/>
      <c r="L1452" s="399">
        <v>1184.2</v>
      </c>
      <c r="M1452" s="400">
        <f>ROUND(L1452*K1452,2)</f>
        <v>0</v>
      </c>
      <c r="N1452" s="401"/>
      <c r="O1452" s="399">
        <v>1184.2</v>
      </c>
      <c r="P1452" s="400">
        <f>ROUND(O1452*N1452,2)</f>
        <v>0</v>
      </c>
      <c r="Q1452" s="401">
        <f t="shared" si="32"/>
        <v>0.619</v>
      </c>
      <c r="R1452" s="399">
        <v>1184.2</v>
      </c>
      <c r="S1452" s="400">
        <f>ROUND(R1452*Q1452,2)</f>
        <v>733.02</v>
      </c>
    </row>
    <row r="1453" spans="2:19" s="411" customFormat="1" ht="13.5" hidden="1" outlineLevel="3">
      <c r="B1453" s="402"/>
      <c r="C1453" s="403"/>
      <c r="D1453" s="404" t="s">
        <v>223</v>
      </c>
      <c r="E1453" s="407" t="s">
        <v>34</v>
      </c>
      <c r="F1453" s="481" t="s">
        <v>3738</v>
      </c>
      <c r="G1453" s="403"/>
      <c r="H1453" s="407" t="s">
        <v>34</v>
      </c>
      <c r="I1453" s="408" t="s">
        <v>34</v>
      </c>
      <c r="J1453" s="403"/>
      <c r="K1453" s="410"/>
      <c r="L1453" s="408" t="s">
        <v>34</v>
      </c>
      <c r="M1453" s="409"/>
      <c r="N1453" s="410"/>
      <c r="O1453" s="408" t="s">
        <v>34</v>
      </c>
      <c r="P1453" s="409"/>
      <c r="Q1453" s="410" t="e">
        <f t="shared" si="32"/>
        <v>#VALUE!</v>
      </c>
      <c r="R1453" s="408" t="s">
        <v>34</v>
      </c>
      <c r="S1453" s="409"/>
    </row>
    <row r="1454" spans="2:19" s="420" customFormat="1" ht="13.5" hidden="1" outlineLevel="3">
      <c r="B1454" s="412"/>
      <c r="C1454" s="413"/>
      <c r="D1454" s="404" t="s">
        <v>223</v>
      </c>
      <c r="E1454" s="462" t="s">
        <v>34</v>
      </c>
      <c r="F1454" s="480" t="s">
        <v>3742</v>
      </c>
      <c r="G1454" s="413"/>
      <c r="H1454" s="416">
        <v>0.619</v>
      </c>
      <c r="I1454" s="417" t="s">
        <v>34</v>
      </c>
      <c r="J1454" s="413"/>
      <c r="K1454" s="419"/>
      <c r="L1454" s="417" t="s">
        <v>34</v>
      </c>
      <c r="M1454" s="418"/>
      <c r="N1454" s="419"/>
      <c r="O1454" s="417" t="s">
        <v>34</v>
      </c>
      <c r="P1454" s="418"/>
      <c r="Q1454" s="419">
        <f t="shared" si="32"/>
        <v>0.619</v>
      </c>
      <c r="R1454" s="417" t="s">
        <v>34</v>
      </c>
      <c r="S1454" s="418"/>
    </row>
    <row r="1455" spans="2:19" s="320" customFormat="1" ht="22.5" customHeight="1" hidden="1" outlineLevel="2">
      <c r="B1455" s="321"/>
      <c r="C1455" s="394" t="s">
        <v>2034</v>
      </c>
      <c r="D1455" s="394" t="s">
        <v>218</v>
      </c>
      <c r="E1455" s="461" t="s">
        <v>3743</v>
      </c>
      <c r="F1455" s="479" t="s">
        <v>3744</v>
      </c>
      <c r="G1455" s="397" t="s">
        <v>292</v>
      </c>
      <c r="H1455" s="398">
        <v>3.754</v>
      </c>
      <c r="I1455" s="399">
        <v>118.5</v>
      </c>
      <c r="J1455" s="613">
        <f>ROUND(I1455*H1455,2)</f>
        <v>444.85</v>
      </c>
      <c r="K1455" s="401"/>
      <c r="L1455" s="399">
        <v>118.5</v>
      </c>
      <c r="M1455" s="400">
        <f>ROUND(L1455*K1455,2)</f>
        <v>0</v>
      </c>
      <c r="N1455" s="401"/>
      <c r="O1455" s="399">
        <v>118.5</v>
      </c>
      <c r="P1455" s="400">
        <f>ROUND(O1455*N1455,2)</f>
        <v>0</v>
      </c>
      <c r="Q1455" s="401">
        <f t="shared" si="32"/>
        <v>3.754</v>
      </c>
      <c r="R1455" s="399">
        <v>118.5</v>
      </c>
      <c r="S1455" s="400">
        <f>ROUND(R1455*Q1455,2)</f>
        <v>444.85</v>
      </c>
    </row>
    <row r="1456" spans="2:19" s="320" customFormat="1" ht="22.5" customHeight="1" hidden="1" outlineLevel="2">
      <c r="B1456" s="321"/>
      <c r="C1456" s="394" t="s">
        <v>2036</v>
      </c>
      <c r="D1456" s="394" t="s">
        <v>218</v>
      </c>
      <c r="E1456" s="461" t="s">
        <v>3745</v>
      </c>
      <c r="F1456" s="479" t="s">
        <v>3746</v>
      </c>
      <c r="G1456" s="397" t="s">
        <v>292</v>
      </c>
      <c r="H1456" s="398">
        <v>3.754</v>
      </c>
      <c r="I1456" s="399">
        <v>37.2</v>
      </c>
      <c r="J1456" s="613">
        <f>ROUND(I1456*H1456,2)</f>
        <v>139.65</v>
      </c>
      <c r="K1456" s="401"/>
      <c r="L1456" s="399">
        <v>37.2</v>
      </c>
      <c r="M1456" s="400">
        <f>ROUND(L1456*K1456,2)</f>
        <v>0</v>
      </c>
      <c r="N1456" s="401"/>
      <c r="O1456" s="399">
        <v>37.2</v>
      </c>
      <c r="P1456" s="400">
        <f>ROUND(O1456*N1456,2)</f>
        <v>0</v>
      </c>
      <c r="Q1456" s="401">
        <f t="shared" si="32"/>
        <v>3.754</v>
      </c>
      <c r="R1456" s="399">
        <v>37.2</v>
      </c>
      <c r="S1456" s="400">
        <f>ROUND(R1456*Q1456,2)</f>
        <v>139.65</v>
      </c>
    </row>
    <row r="1457" spans="2:19" s="320" customFormat="1" ht="22.5" customHeight="1" hidden="1" outlineLevel="2" collapsed="1">
      <c r="B1457" s="321"/>
      <c r="C1457" s="394" t="s">
        <v>2038</v>
      </c>
      <c r="D1457" s="394" t="s">
        <v>218</v>
      </c>
      <c r="E1457" s="461" t="s">
        <v>3747</v>
      </c>
      <c r="F1457" s="479" t="s">
        <v>3748</v>
      </c>
      <c r="G1457" s="397" t="s">
        <v>292</v>
      </c>
      <c r="H1457" s="398">
        <v>82.588</v>
      </c>
      <c r="I1457" s="399">
        <v>6.2</v>
      </c>
      <c r="J1457" s="613">
        <f>ROUND(I1457*H1457,2)</f>
        <v>512.05</v>
      </c>
      <c r="K1457" s="401"/>
      <c r="L1457" s="399">
        <v>6.2</v>
      </c>
      <c r="M1457" s="400">
        <f>ROUND(L1457*K1457,2)</f>
        <v>0</v>
      </c>
      <c r="N1457" s="401"/>
      <c r="O1457" s="399">
        <v>6.2</v>
      </c>
      <c r="P1457" s="400">
        <f>ROUND(O1457*N1457,2)</f>
        <v>0</v>
      </c>
      <c r="Q1457" s="401">
        <f t="shared" si="32"/>
        <v>82.588</v>
      </c>
      <c r="R1457" s="399">
        <v>6.2</v>
      </c>
      <c r="S1457" s="400">
        <f>ROUND(R1457*Q1457,2)</f>
        <v>512.05</v>
      </c>
    </row>
    <row r="1458" spans="2:19" s="420" customFormat="1" ht="13.5" hidden="1" outlineLevel="3">
      <c r="B1458" s="412"/>
      <c r="C1458" s="413"/>
      <c r="D1458" s="404" t="s">
        <v>223</v>
      </c>
      <c r="E1458" s="413"/>
      <c r="F1458" s="480" t="s">
        <v>3749</v>
      </c>
      <c r="G1458" s="413"/>
      <c r="H1458" s="416">
        <v>82.588</v>
      </c>
      <c r="I1458" s="417" t="s">
        <v>34</v>
      </c>
      <c r="J1458" s="413"/>
      <c r="K1458" s="419"/>
      <c r="L1458" s="417" t="s">
        <v>34</v>
      </c>
      <c r="M1458" s="418"/>
      <c r="N1458" s="419"/>
      <c r="O1458" s="417" t="s">
        <v>34</v>
      </c>
      <c r="P1458" s="418"/>
      <c r="Q1458" s="419">
        <f t="shared" si="32"/>
        <v>82.588</v>
      </c>
      <c r="R1458" s="417" t="s">
        <v>34</v>
      </c>
      <c r="S1458" s="418"/>
    </row>
    <row r="1459" spans="2:19" s="320" customFormat="1" ht="22.5" customHeight="1" hidden="1" outlineLevel="2">
      <c r="B1459" s="321"/>
      <c r="C1459" s="394" t="s">
        <v>2039</v>
      </c>
      <c r="D1459" s="394" t="s">
        <v>218</v>
      </c>
      <c r="E1459" s="461" t="s">
        <v>2278</v>
      </c>
      <c r="F1459" s="479" t="s">
        <v>2279</v>
      </c>
      <c r="G1459" s="397" t="s">
        <v>292</v>
      </c>
      <c r="H1459" s="398">
        <v>3.754</v>
      </c>
      <c r="I1459" s="399">
        <v>348.3</v>
      </c>
      <c r="J1459" s="613">
        <f>ROUND(I1459*H1459,2)</f>
        <v>1307.52</v>
      </c>
      <c r="K1459" s="401"/>
      <c r="L1459" s="399">
        <v>348.3</v>
      </c>
      <c r="M1459" s="400">
        <f>ROUND(L1459*K1459,2)</f>
        <v>0</v>
      </c>
      <c r="N1459" s="401"/>
      <c r="O1459" s="399">
        <v>348.3</v>
      </c>
      <c r="P1459" s="400">
        <f>ROUND(O1459*N1459,2)</f>
        <v>0</v>
      </c>
      <c r="Q1459" s="401">
        <f t="shared" si="32"/>
        <v>3.754</v>
      </c>
      <c r="R1459" s="399">
        <v>348.3</v>
      </c>
      <c r="S1459" s="400">
        <f>ROUND(R1459*Q1459,2)</f>
        <v>1307.52</v>
      </c>
    </row>
    <row r="1460" spans="2:19" s="390" customFormat="1" ht="29.85" customHeight="1" outlineLevel="1" collapsed="1">
      <c r="B1460" s="384"/>
      <c r="C1460" s="385"/>
      <c r="D1460" s="386" t="s">
        <v>71</v>
      </c>
      <c r="E1460" s="391" t="s">
        <v>683</v>
      </c>
      <c r="F1460" s="391" t="s">
        <v>2168</v>
      </c>
      <c r="G1460" s="385"/>
      <c r="H1460" s="385"/>
      <c r="I1460" s="388" t="s">
        <v>34</v>
      </c>
      <c r="J1460" s="560">
        <f>J1461</f>
        <v>51280.31</v>
      </c>
      <c r="K1460" s="384"/>
      <c r="L1460" s="388" t="s">
        <v>34</v>
      </c>
      <c r="M1460" s="393">
        <f>M1461</f>
        <v>0</v>
      </c>
      <c r="N1460" s="384"/>
      <c r="O1460" s="388" t="s">
        <v>34</v>
      </c>
      <c r="P1460" s="393">
        <f>P1461</f>
        <v>0</v>
      </c>
      <c r="Q1460" s="384"/>
      <c r="R1460" s="388" t="s">
        <v>34</v>
      </c>
      <c r="S1460" s="393">
        <f>S1461</f>
        <v>51280.31</v>
      </c>
    </row>
    <row r="1461" spans="2:19" s="320" customFormat="1" ht="22.5" customHeight="1" hidden="1" outlineLevel="2">
      <c r="B1461" s="321"/>
      <c r="C1461" s="394" t="s">
        <v>2040</v>
      </c>
      <c r="D1461" s="394" t="s">
        <v>218</v>
      </c>
      <c r="E1461" s="461" t="s">
        <v>2170</v>
      </c>
      <c r="F1461" s="479" t="s">
        <v>2171</v>
      </c>
      <c r="G1461" s="397" t="s">
        <v>292</v>
      </c>
      <c r="H1461" s="398">
        <v>1050.826</v>
      </c>
      <c r="I1461" s="399">
        <v>48.8</v>
      </c>
      <c r="J1461" s="613">
        <f>ROUND(I1461*H1461,2)</f>
        <v>51280.31</v>
      </c>
      <c r="K1461" s="401"/>
      <c r="L1461" s="399">
        <v>48.8</v>
      </c>
      <c r="M1461" s="400">
        <f>ROUND(L1461*K1461,2)</f>
        <v>0</v>
      </c>
      <c r="N1461" s="401"/>
      <c r="O1461" s="399">
        <v>48.8</v>
      </c>
      <c r="P1461" s="400">
        <f>ROUND(O1461*N1461,2)</f>
        <v>0</v>
      </c>
      <c r="Q1461" s="401">
        <f t="shared" si="32"/>
        <v>1050.826</v>
      </c>
      <c r="R1461" s="399">
        <v>48.8</v>
      </c>
      <c r="S1461" s="400">
        <f>ROUND(R1461*Q1461,2)</f>
        <v>51280.31</v>
      </c>
    </row>
    <row r="1462" spans="2:19" s="390" customFormat="1" ht="37.35" customHeight="1">
      <c r="B1462" s="384"/>
      <c r="C1462" s="385"/>
      <c r="D1462" s="386" t="s">
        <v>71</v>
      </c>
      <c r="E1462" s="387" t="s">
        <v>2172</v>
      </c>
      <c r="F1462" s="387" t="s">
        <v>2173</v>
      </c>
      <c r="G1462" s="385"/>
      <c r="H1462" s="385"/>
      <c r="I1462" s="388" t="s">
        <v>34</v>
      </c>
      <c r="J1462" s="558">
        <f>J1463+J1489</f>
        <v>30131.24</v>
      </c>
      <c r="K1462" s="384"/>
      <c r="L1462" s="388" t="s">
        <v>34</v>
      </c>
      <c r="M1462" s="389">
        <f>M1463+M1489</f>
        <v>0</v>
      </c>
      <c r="N1462" s="384"/>
      <c r="O1462" s="388" t="s">
        <v>34</v>
      </c>
      <c r="P1462" s="389">
        <f>P1463+P1489</f>
        <v>0</v>
      </c>
      <c r="Q1462" s="384"/>
      <c r="R1462" s="388" t="s">
        <v>34</v>
      </c>
      <c r="S1462" s="389">
        <f>S1463+S1489</f>
        <v>30131.24</v>
      </c>
    </row>
    <row r="1463" spans="2:19" s="390" customFormat="1" ht="29.85" customHeight="1" outlineLevel="1" collapsed="1">
      <c r="B1463" s="384"/>
      <c r="C1463" s="385"/>
      <c r="D1463" s="386" t="s">
        <v>71</v>
      </c>
      <c r="E1463" s="391" t="s">
        <v>2174</v>
      </c>
      <c r="F1463" s="391" t="s">
        <v>2175</v>
      </c>
      <c r="G1463" s="385"/>
      <c r="H1463" s="385"/>
      <c r="I1463" s="388" t="s">
        <v>34</v>
      </c>
      <c r="J1463" s="560">
        <f>SUM(J1464:J1488)</f>
        <v>28292.04</v>
      </c>
      <c r="K1463" s="384"/>
      <c r="L1463" s="388" t="s">
        <v>34</v>
      </c>
      <c r="M1463" s="393">
        <f>SUM(M1464:M1488)</f>
        <v>0</v>
      </c>
      <c r="N1463" s="384"/>
      <c r="O1463" s="388" t="s">
        <v>34</v>
      </c>
      <c r="P1463" s="393">
        <f>SUM(P1464:P1488)</f>
        <v>0</v>
      </c>
      <c r="Q1463" s="384"/>
      <c r="R1463" s="388" t="s">
        <v>34</v>
      </c>
      <c r="S1463" s="393">
        <f>SUM(S1464:S1488)</f>
        <v>28292.04</v>
      </c>
    </row>
    <row r="1464" spans="2:19" s="320" customFormat="1" ht="22.5" customHeight="1" hidden="1" outlineLevel="2" collapsed="1">
      <c r="B1464" s="321"/>
      <c r="C1464" s="394" t="s">
        <v>2042</v>
      </c>
      <c r="D1464" s="394" t="s">
        <v>218</v>
      </c>
      <c r="E1464" s="461" t="s">
        <v>2177</v>
      </c>
      <c r="F1464" s="479" t="s">
        <v>3019</v>
      </c>
      <c r="G1464" s="397" t="s">
        <v>1005</v>
      </c>
      <c r="H1464" s="398">
        <v>3</v>
      </c>
      <c r="I1464" s="399">
        <v>759.3</v>
      </c>
      <c r="J1464" s="613">
        <f>ROUND(I1464*H1464,2)</f>
        <v>2277.9</v>
      </c>
      <c r="K1464" s="401"/>
      <c r="L1464" s="399">
        <v>759.3</v>
      </c>
      <c r="M1464" s="400">
        <f>ROUND(L1464*K1464,2)</f>
        <v>0</v>
      </c>
      <c r="N1464" s="401"/>
      <c r="O1464" s="399">
        <v>759.3</v>
      </c>
      <c r="P1464" s="400">
        <f>ROUND(O1464*N1464,2)</f>
        <v>0</v>
      </c>
      <c r="Q1464" s="401">
        <f t="shared" si="32"/>
        <v>3</v>
      </c>
      <c r="R1464" s="399">
        <v>759.3</v>
      </c>
      <c r="S1464" s="400">
        <f>ROUND(R1464*Q1464,2)</f>
        <v>2277.9</v>
      </c>
    </row>
    <row r="1465" spans="2:19" s="420" customFormat="1" ht="13.5" hidden="1" outlineLevel="3">
      <c r="B1465" s="412"/>
      <c r="C1465" s="413"/>
      <c r="D1465" s="404" t="s">
        <v>223</v>
      </c>
      <c r="E1465" s="462" t="s">
        <v>34</v>
      </c>
      <c r="F1465" s="480" t="s">
        <v>3750</v>
      </c>
      <c r="G1465" s="413"/>
      <c r="H1465" s="416">
        <v>3</v>
      </c>
      <c r="I1465" s="417" t="s">
        <v>34</v>
      </c>
      <c r="J1465" s="413"/>
      <c r="K1465" s="419"/>
      <c r="L1465" s="417" t="s">
        <v>34</v>
      </c>
      <c r="M1465" s="418"/>
      <c r="N1465" s="419"/>
      <c r="O1465" s="417" t="s">
        <v>34</v>
      </c>
      <c r="P1465" s="418"/>
      <c r="Q1465" s="419">
        <f t="shared" si="32"/>
        <v>3</v>
      </c>
      <c r="R1465" s="417" t="s">
        <v>34</v>
      </c>
      <c r="S1465" s="418"/>
    </row>
    <row r="1466" spans="2:19" s="320" customFormat="1" ht="22.5" customHeight="1" hidden="1" outlineLevel="2" collapsed="1">
      <c r="B1466" s="321"/>
      <c r="C1466" s="394" t="s">
        <v>2044</v>
      </c>
      <c r="D1466" s="394" t="s">
        <v>218</v>
      </c>
      <c r="E1466" s="461" t="s">
        <v>3020</v>
      </c>
      <c r="F1466" s="479" t="s">
        <v>3751</v>
      </c>
      <c r="G1466" s="397" t="s">
        <v>1005</v>
      </c>
      <c r="H1466" s="398">
        <v>1</v>
      </c>
      <c r="I1466" s="399">
        <v>278.6</v>
      </c>
      <c r="J1466" s="613">
        <f>ROUND(I1466*H1466,2)</f>
        <v>278.6</v>
      </c>
      <c r="K1466" s="401"/>
      <c r="L1466" s="399">
        <v>278.6</v>
      </c>
      <c r="M1466" s="400">
        <f>ROUND(L1466*K1466,2)</f>
        <v>0</v>
      </c>
      <c r="N1466" s="401"/>
      <c r="O1466" s="399">
        <v>278.6</v>
      </c>
      <c r="P1466" s="400">
        <f>ROUND(O1466*N1466,2)</f>
        <v>0</v>
      </c>
      <c r="Q1466" s="401">
        <f t="shared" si="32"/>
        <v>1</v>
      </c>
      <c r="R1466" s="399">
        <v>278.6</v>
      </c>
      <c r="S1466" s="400">
        <f>ROUND(R1466*Q1466,2)</f>
        <v>278.6</v>
      </c>
    </row>
    <row r="1467" spans="2:19" s="420" customFormat="1" ht="13.5" hidden="1" outlineLevel="3">
      <c r="B1467" s="412"/>
      <c r="C1467" s="413"/>
      <c r="D1467" s="404" t="s">
        <v>223</v>
      </c>
      <c r="E1467" s="462" t="s">
        <v>34</v>
      </c>
      <c r="F1467" s="480" t="s">
        <v>2183</v>
      </c>
      <c r="G1467" s="413"/>
      <c r="H1467" s="416">
        <v>1</v>
      </c>
      <c r="I1467" s="417" t="s">
        <v>34</v>
      </c>
      <c r="J1467" s="413"/>
      <c r="K1467" s="419"/>
      <c r="L1467" s="417" t="s">
        <v>34</v>
      </c>
      <c r="M1467" s="418"/>
      <c r="N1467" s="419"/>
      <c r="O1467" s="417" t="s">
        <v>34</v>
      </c>
      <c r="P1467" s="418"/>
      <c r="Q1467" s="419">
        <f t="shared" si="32"/>
        <v>1</v>
      </c>
      <c r="R1467" s="417" t="s">
        <v>34</v>
      </c>
      <c r="S1467" s="418"/>
    </row>
    <row r="1468" spans="2:19" s="320" customFormat="1" ht="22.5" customHeight="1" hidden="1" outlineLevel="2" collapsed="1">
      <c r="B1468" s="321"/>
      <c r="C1468" s="394" t="s">
        <v>2045</v>
      </c>
      <c r="D1468" s="394" t="s">
        <v>218</v>
      </c>
      <c r="E1468" s="461" t="s">
        <v>2197</v>
      </c>
      <c r="F1468" s="479" t="s">
        <v>2198</v>
      </c>
      <c r="G1468" s="397" t="s">
        <v>366</v>
      </c>
      <c r="H1468" s="398">
        <v>35</v>
      </c>
      <c r="I1468" s="399">
        <v>362.2</v>
      </c>
      <c r="J1468" s="613">
        <f>ROUND(I1468*H1468,2)</f>
        <v>12677</v>
      </c>
      <c r="K1468" s="401"/>
      <c r="L1468" s="399">
        <v>362.2</v>
      </c>
      <c r="M1468" s="400">
        <f>ROUND(L1468*K1468,2)</f>
        <v>0</v>
      </c>
      <c r="N1468" s="401"/>
      <c r="O1468" s="399">
        <v>362.2</v>
      </c>
      <c r="P1468" s="400">
        <f>ROUND(O1468*N1468,2)</f>
        <v>0</v>
      </c>
      <c r="Q1468" s="401">
        <f t="shared" si="32"/>
        <v>35</v>
      </c>
      <c r="R1468" s="399">
        <v>362.2</v>
      </c>
      <c r="S1468" s="400">
        <f>ROUND(R1468*Q1468,2)</f>
        <v>12677</v>
      </c>
    </row>
    <row r="1469" spans="2:19" s="420" customFormat="1" ht="13.5" hidden="1" outlineLevel="3">
      <c r="B1469" s="412"/>
      <c r="C1469" s="413"/>
      <c r="D1469" s="404" t="s">
        <v>223</v>
      </c>
      <c r="E1469" s="462" t="s">
        <v>34</v>
      </c>
      <c r="F1469" s="480" t="s">
        <v>3752</v>
      </c>
      <c r="G1469" s="413"/>
      <c r="H1469" s="416">
        <v>35</v>
      </c>
      <c r="I1469" s="417" t="s">
        <v>34</v>
      </c>
      <c r="J1469" s="413"/>
      <c r="K1469" s="419"/>
      <c r="L1469" s="417" t="s">
        <v>34</v>
      </c>
      <c r="M1469" s="418"/>
      <c r="N1469" s="419"/>
      <c r="O1469" s="417" t="s">
        <v>34</v>
      </c>
      <c r="P1469" s="418"/>
      <c r="Q1469" s="419">
        <f t="shared" si="32"/>
        <v>35</v>
      </c>
      <c r="R1469" s="417" t="s">
        <v>34</v>
      </c>
      <c r="S1469" s="418"/>
    </row>
    <row r="1470" spans="2:19" s="320" customFormat="1" ht="22.5" customHeight="1" hidden="1" outlineLevel="2" collapsed="1">
      <c r="B1470" s="321"/>
      <c r="C1470" s="453" t="s">
        <v>2048</v>
      </c>
      <c r="D1470" s="453" t="s">
        <v>316</v>
      </c>
      <c r="E1470" s="472" t="s">
        <v>3753</v>
      </c>
      <c r="F1470" s="570" t="s">
        <v>3754</v>
      </c>
      <c r="G1470" s="456" t="s">
        <v>1005</v>
      </c>
      <c r="H1470" s="457">
        <v>1</v>
      </c>
      <c r="I1470" s="458">
        <v>181.1</v>
      </c>
      <c r="J1470" s="615">
        <f>ROUND(I1470*H1470,2)</f>
        <v>181.1</v>
      </c>
      <c r="K1470" s="460"/>
      <c r="L1470" s="458">
        <v>181.1</v>
      </c>
      <c r="M1470" s="459">
        <f>ROUND(L1470*K1470,2)</f>
        <v>0</v>
      </c>
      <c r="N1470" s="460"/>
      <c r="O1470" s="458">
        <v>181.1</v>
      </c>
      <c r="P1470" s="459">
        <f>ROUND(O1470*N1470,2)</f>
        <v>0</v>
      </c>
      <c r="Q1470" s="460">
        <f t="shared" si="32"/>
        <v>1</v>
      </c>
      <c r="R1470" s="458">
        <v>181.1</v>
      </c>
      <c r="S1470" s="459">
        <f>ROUND(R1470*Q1470,2)</f>
        <v>181.1</v>
      </c>
    </row>
    <row r="1471" spans="2:19" s="420" customFormat="1" ht="13.5" hidden="1" outlineLevel="3">
      <c r="B1471" s="412"/>
      <c r="C1471" s="413"/>
      <c r="D1471" s="404" t="s">
        <v>223</v>
      </c>
      <c r="E1471" s="462" t="s">
        <v>34</v>
      </c>
      <c r="F1471" s="480" t="s">
        <v>2183</v>
      </c>
      <c r="G1471" s="413"/>
      <c r="H1471" s="416">
        <v>1</v>
      </c>
      <c r="I1471" s="417" t="s">
        <v>34</v>
      </c>
      <c r="J1471" s="413"/>
      <c r="K1471" s="419"/>
      <c r="L1471" s="417" t="s">
        <v>34</v>
      </c>
      <c r="M1471" s="418"/>
      <c r="N1471" s="419"/>
      <c r="O1471" s="417" t="s">
        <v>34</v>
      </c>
      <c r="P1471" s="418"/>
      <c r="Q1471" s="419">
        <f t="shared" si="32"/>
        <v>1</v>
      </c>
      <c r="R1471" s="417" t="s">
        <v>34</v>
      </c>
      <c r="S1471" s="418"/>
    </row>
    <row r="1472" spans="2:19" s="320" customFormat="1" ht="22.5" customHeight="1" hidden="1" outlineLevel="2" collapsed="1">
      <c r="B1472" s="321"/>
      <c r="C1472" s="453" t="s">
        <v>2050</v>
      </c>
      <c r="D1472" s="453" t="s">
        <v>316</v>
      </c>
      <c r="E1472" s="472" t="s">
        <v>3755</v>
      </c>
      <c r="F1472" s="570" t="s">
        <v>3756</v>
      </c>
      <c r="G1472" s="456" t="s">
        <v>1005</v>
      </c>
      <c r="H1472" s="457">
        <v>1</v>
      </c>
      <c r="I1472" s="458">
        <v>131</v>
      </c>
      <c r="J1472" s="615">
        <f>ROUND(I1472*H1472,2)</f>
        <v>131</v>
      </c>
      <c r="K1472" s="460"/>
      <c r="L1472" s="458">
        <v>131</v>
      </c>
      <c r="M1472" s="459">
        <f>ROUND(L1472*K1472,2)</f>
        <v>0</v>
      </c>
      <c r="N1472" s="460"/>
      <c r="O1472" s="458">
        <v>131</v>
      </c>
      <c r="P1472" s="459">
        <f>ROUND(O1472*N1472,2)</f>
        <v>0</v>
      </c>
      <c r="Q1472" s="460">
        <f t="shared" si="32"/>
        <v>1</v>
      </c>
      <c r="R1472" s="458">
        <v>131</v>
      </c>
      <c r="S1472" s="459">
        <f>ROUND(R1472*Q1472,2)</f>
        <v>131</v>
      </c>
    </row>
    <row r="1473" spans="2:19" s="420" customFormat="1" ht="13.5" hidden="1" outlineLevel="3">
      <c r="B1473" s="412"/>
      <c r="C1473" s="413"/>
      <c r="D1473" s="404" t="s">
        <v>223</v>
      </c>
      <c r="E1473" s="462" t="s">
        <v>34</v>
      </c>
      <c r="F1473" s="480" t="s">
        <v>2183</v>
      </c>
      <c r="G1473" s="413"/>
      <c r="H1473" s="416">
        <v>1</v>
      </c>
      <c r="I1473" s="417" t="s">
        <v>34</v>
      </c>
      <c r="J1473" s="413"/>
      <c r="K1473" s="419"/>
      <c r="L1473" s="417" t="s">
        <v>34</v>
      </c>
      <c r="M1473" s="418"/>
      <c r="N1473" s="419"/>
      <c r="O1473" s="417" t="s">
        <v>34</v>
      </c>
      <c r="P1473" s="418"/>
      <c r="Q1473" s="419">
        <f t="shared" si="32"/>
        <v>1</v>
      </c>
      <c r="R1473" s="417" t="s">
        <v>34</v>
      </c>
      <c r="S1473" s="418"/>
    </row>
    <row r="1474" spans="2:19" s="320" customFormat="1" ht="22.5" customHeight="1" hidden="1" outlineLevel="2" collapsed="1">
      <c r="B1474" s="321"/>
      <c r="C1474" s="394" t="s">
        <v>2052</v>
      </c>
      <c r="D1474" s="394" t="s">
        <v>218</v>
      </c>
      <c r="E1474" s="461" t="s">
        <v>3021</v>
      </c>
      <c r="F1474" s="479" t="s">
        <v>3022</v>
      </c>
      <c r="G1474" s="397" t="s">
        <v>1005</v>
      </c>
      <c r="H1474" s="398">
        <v>2</v>
      </c>
      <c r="I1474" s="399">
        <v>585.1</v>
      </c>
      <c r="J1474" s="613">
        <f>ROUND(I1474*H1474,2)</f>
        <v>1170.2</v>
      </c>
      <c r="K1474" s="401"/>
      <c r="L1474" s="399">
        <v>585.1</v>
      </c>
      <c r="M1474" s="400">
        <f>ROUND(L1474*K1474,2)</f>
        <v>0</v>
      </c>
      <c r="N1474" s="401"/>
      <c r="O1474" s="399">
        <v>585.1</v>
      </c>
      <c r="P1474" s="400">
        <f>ROUND(O1474*N1474,2)</f>
        <v>0</v>
      </c>
      <c r="Q1474" s="401">
        <f aca="true" t="shared" si="33" ref="Q1474:Q1498">H1474+K1474+N1474</f>
        <v>2</v>
      </c>
      <c r="R1474" s="399">
        <v>585.1</v>
      </c>
      <c r="S1474" s="400">
        <f>ROUND(R1474*Q1474,2)</f>
        <v>1170.2</v>
      </c>
    </row>
    <row r="1475" spans="2:19" s="420" customFormat="1" ht="13.5" hidden="1" outlineLevel="3">
      <c r="B1475" s="412"/>
      <c r="C1475" s="413"/>
      <c r="D1475" s="404" t="s">
        <v>223</v>
      </c>
      <c r="E1475" s="462" t="s">
        <v>34</v>
      </c>
      <c r="F1475" s="480" t="s">
        <v>3757</v>
      </c>
      <c r="G1475" s="413"/>
      <c r="H1475" s="416">
        <v>2</v>
      </c>
      <c r="I1475" s="417" t="s">
        <v>34</v>
      </c>
      <c r="J1475" s="413"/>
      <c r="K1475" s="419"/>
      <c r="L1475" s="417" t="s">
        <v>34</v>
      </c>
      <c r="M1475" s="418"/>
      <c r="N1475" s="419"/>
      <c r="O1475" s="417" t="s">
        <v>34</v>
      </c>
      <c r="P1475" s="418"/>
      <c r="Q1475" s="419">
        <f t="shared" si="33"/>
        <v>2</v>
      </c>
      <c r="R1475" s="417" t="s">
        <v>34</v>
      </c>
      <c r="S1475" s="418"/>
    </row>
    <row r="1476" spans="2:19" s="320" customFormat="1" ht="22.5" customHeight="1" hidden="1" outlineLevel="2" collapsed="1">
      <c r="B1476" s="321"/>
      <c r="C1476" s="394" t="s">
        <v>2054</v>
      </c>
      <c r="D1476" s="394" t="s">
        <v>218</v>
      </c>
      <c r="E1476" s="461" t="s">
        <v>2185</v>
      </c>
      <c r="F1476" s="479" t="s">
        <v>2186</v>
      </c>
      <c r="G1476" s="397" t="s">
        <v>1005</v>
      </c>
      <c r="H1476" s="398">
        <v>1</v>
      </c>
      <c r="I1476" s="399">
        <v>181.1</v>
      </c>
      <c r="J1476" s="613">
        <f>ROUND(I1476*H1476,2)</f>
        <v>181.1</v>
      </c>
      <c r="K1476" s="401"/>
      <c r="L1476" s="399">
        <v>181.1</v>
      </c>
      <c r="M1476" s="400">
        <f>ROUND(L1476*K1476,2)</f>
        <v>0</v>
      </c>
      <c r="N1476" s="401"/>
      <c r="O1476" s="399">
        <v>181.1</v>
      </c>
      <c r="P1476" s="400">
        <f>ROUND(O1476*N1476,2)</f>
        <v>0</v>
      </c>
      <c r="Q1476" s="401">
        <f t="shared" si="33"/>
        <v>1</v>
      </c>
      <c r="R1476" s="399">
        <v>181.1</v>
      </c>
      <c r="S1476" s="400">
        <f>ROUND(R1476*Q1476,2)</f>
        <v>181.1</v>
      </c>
    </row>
    <row r="1477" spans="2:19" s="420" customFormat="1" ht="13.5" hidden="1" outlineLevel="3">
      <c r="B1477" s="412"/>
      <c r="C1477" s="413"/>
      <c r="D1477" s="404" t="s">
        <v>223</v>
      </c>
      <c r="E1477" s="462" t="s">
        <v>34</v>
      </c>
      <c r="F1477" s="480" t="s">
        <v>2183</v>
      </c>
      <c r="G1477" s="413"/>
      <c r="H1477" s="416">
        <v>1</v>
      </c>
      <c r="I1477" s="417" t="s">
        <v>34</v>
      </c>
      <c r="J1477" s="413"/>
      <c r="K1477" s="419"/>
      <c r="L1477" s="417" t="s">
        <v>34</v>
      </c>
      <c r="M1477" s="418"/>
      <c r="N1477" s="419"/>
      <c r="O1477" s="417" t="s">
        <v>34</v>
      </c>
      <c r="P1477" s="418"/>
      <c r="Q1477" s="419">
        <f t="shared" si="33"/>
        <v>1</v>
      </c>
      <c r="R1477" s="417" t="s">
        <v>34</v>
      </c>
      <c r="S1477" s="418"/>
    </row>
    <row r="1478" spans="2:19" s="320" customFormat="1" ht="22.5" customHeight="1" hidden="1" outlineLevel="2" collapsed="1">
      <c r="B1478" s="321"/>
      <c r="C1478" s="394" t="s">
        <v>2055</v>
      </c>
      <c r="D1478" s="394" t="s">
        <v>218</v>
      </c>
      <c r="E1478" s="461" t="s">
        <v>2191</v>
      </c>
      <c r="F1478" s="479" t="s">
        <v>2192</v>
      </c>
      <c r="G1478" s="397" t="s">
        <v>1005</v>
      </c>
      <c r="H1478" s="398">
        <v>1</v>
      </c>
      <c r="I1478" s="399">
        <v>668.7</v>
      </c>
      <c r="J1478" s="613">
        <f>ROUND(I1478*H1478,2)</f>
        <v>668.7</v>
      </c>
      <c r="K1478" s="401"/>
      <c r="L1478" s="399">
        <v>668.7</v>
      </c>
      <c r="M1478" s="400">
        <f>ROUND(L1478*K1478,2)</f>
        <v>0</v>
      </c>
      <c r="N1478" s="401"/>
      <c r="O1478" s="399">
        <v>668.7</v>
      </c>
      <c r="P1478" s="400">
        <f>ROUND(O1478*N1478,2)</f>
        <v>0</v>
      </c>
      <c r="Q1478" s="401">
        <f t="shared" si="33"/>
        <v>1</v>
      </c>
      <c r="R1478" s="399">
        <v>668.7</v>
      </c>
      <c r="S1478" s="400">
        <f>ROUND(R1478*Q1478,2)</f>
        <v>668.7</v>
      </c>
    </row>
    <row r="1479" spans="2:19" s="420" customFormat="1" ht="13.5" hidden="1" outlineLevel="3">
      <c r="B1479" s="412"/>
      <c r="C1479" s="413"/>
      <c r="D1479" s="404" t="s">
        <v>223</v>
      </c>
      <c r="E1479" s="462" t="s">
        <v>34</v>
      </c>
      <c r="F1479" s="480" t="s">
        <v>2183</v>
      </c>
      <c r="G1479" s="413"/>
      <c r="H1479" s="416">
        <v>1</v>
      </c>
      <c r="I1479" s="417" t="s">
        <v>34</v>
      </c>
      <c r="J1479" s="413"/>
      <c r="K1479" s="419"/>
      <c r="L1479" s="417" t="s">
        <v>34</v>
      </c>
      <c r="M1479" s="418"/>
      <c r="N1479" s="419"/>
      <c r="O1479" s="417" t="s">
        <v>34</v>
      </c>
      <c r="P1479" s="418"/>
      <c r="Q1479" s="419">
        <f t="shared" si="33"/>
        <v>1</v>
      </c>
      <c r="R1479" s="417" t="s">
        <v>34</v>
      </c>
      <c r="S1479" s="418"/>
    </row>
    <row r="1480" spans="2:19" s="320" customFormat="1" ht="22.5" customHeight="1" hidden="1" outlineLevel="2" collapsed="1">
      <c r="B1480" s="321"/>
      <c r="C1480" s="394" t="s">
        <v>2059</v>
      </c>
      <c r="D1480" s="394" t="s">
        <v>218</v>
      </c>
      <c r="E1480" s="461" t="s">
        <v>3758</v>
      </c>
      <c r="F1480" s="479" t="s">
        <v>3023</v>
      </c>
      <c r="G1480" s="397" t="s">
        <v>1005</v>
      </c>
      <c r="H1480" s="398">
        <v>1</v>
      </c>
      <c r="I1480" s="399">
        <v>724.5</v>
      </c>
      <c r="J1480" s="613">
        <f>ROUND(I1480*H1480,2)</f>
        <v>724.5</v>
      </c>
      <c r="K1480" s="401"/>
      <c r="L1480" s="399">
        <v>724.5</v>
      </c>
      <c r="M1480" s="400">
        <f>ROUND(L1480*K1480,2)</f>
        <v>0</v>
      </c>
      <c r="N1480" s="401"/>
      <c r="O1480" s="399">
        <v>724.5</v>
      </c>
      <c r="P1480" s="400">
        <f>ROUND(O1480*N1480,2)</f>
        <v>0</v>
      </c>
      <c r="Q1480" s="401">
        <f t="shared" si="33"/>
        <v>1</v>
      </c>
      <c r="R1480" s="399">
        <v>724.5</v>
      </c>
      <c r="S1480" s="400">
        <f>ROUND(R1480*Q1480,2)</f>
        <v>724.5</v>
      </c>
    </row>
    <row r="1481" spans="2:19" s="420" customFormat="1" ht="13.5" hidden="1" outlineLevel="3">
      <c r="B1481" s="412"/>
      <c r="C1481" s="413"/>
      <c r="D1481" s="404" t="s">
        <v>223</v>
      </c>
      <c r="E1481" s="462" t="s">
        <v>34</v>
      </c>
      <c r="F1481" s="480" t="s">
        <v>2183</v>
      </c>
      <c r="G1481" s="413"/>
      <c r="H1481" s="416">
        <v>1</v>
      </c>
      <c r="I1481" s="417" t="s">
        <v>34</v>
      </c>
      <c r="J1481" s="413"/>
      <c r="K1481" s="419"/>
      <c r="L1481" s="417" t="s">
        <v>34</v>
      </c>
      <c r="M1481" s="418"/>
      <c r="N1481" s="419"/>
      <c r="O1481" s="417" t="s">
        <v>34</v>
      </c>
      <c r="P1481" s="418"/>
      <c r="Q1481" s="419">
        <f t="shared" si="33"/>
        <v>1</v>
      </c>
      <c r="R1481" s="417" t="s">
        <v>34</v>
      </c>
      <c r="S1481" s="418"/>
    </row>
    <row r="1482" spans="2:19" s="320" customFormat="1" ht="22.5" customHeight="1" hidden="1" outlineLevel="2" collapsed="1">
      <c r="B1482" s="321"/>
      <c r="C1482" s="394" t="s">
        <v>2062</v>
      </c>
      <c r="D1482" s="394" t="s">
        <v>218</v>
      </c>
      <c r="E1482" s="461" t="s">
        <v>2194</v>
      </c>
      <c r="F1482" s="479" t="s">
        <v>2195</v>
      </c>
      <c r="G1482" s="397" t="s">
        <v>1005</v>
      </c>
      <c r="H1482" s="398">
        <v>1</v>
      </c>
      <c r="I1482" s="399">
        <v>6687.4</v>
      </c>
      <c r="J1482" s="613">
        <f>ROUND(I1482*H1482,2)</f>
        <v>6687.4</v>
      </c>
      <c r="K1482" s="401"/>
      <c r="L1482" s="399">
        <v>6687.4</v>
      </c>
      <c r="M1482" s="400">
        <f>ROUND(L1482*K1482,2)</f>
        <v>0</v>
      </c>
      <c r="N1482" s="401"/>
      <c r="O1482" s="399">
        <v>6687.4</v>
      </c>
      <c r="P1482" s="400">
        <f>ROUND(O1482*N1482,2)</f>
        <v>0</v>
      </c>
      <c r="Q1482" s="401">
        <f t="shared" si="33"/>
        <v>1</v>
      </c>
      <c r="R1482" s="399">
        <v>6687.4</v>
      </c>
      <c r="S1482" s="400">
        <f>ROUND(R1482*Q1482,2)</f>
        <v>6687.4</v>
      </c>
    </row>
    <row r="1483" spans="2:19" s="420" customFormat="1" ht="13.5" hidden="1" outlineLevel="3">
      <c r="B1483" s="412"/>
      <c r="C1483" s="413"/>
      <c r="D1483" s="404" t="s">
        <v>223</v>
      </c>
      <c r="E1483" s="462" t="s">
        <v>34</v>
      </c>
      <c r="F1483" s="480" t="s">
        <v>2183</v>
      </c>
      <c r="G1483" s="413"/>
      <c r="H1483" s="416">
        <v>1</v>
      </c>
      <c r="I1483" s="417" t="s">
        <v>34</v>
      </c>
      <c r="J1483" s="413"/>
      <c r="K1483" s="419"/>
      <c r="L1483" s="417" t="s">
        <v>34</v>
      </c>
      <c r="M1483" s="418"/>
      <c r="N1483" s="419"/>
      <c r="O1483" s="417" t="s">
        <v>34</v>
      </c>
      <c r="P1483" s="418"/>
      <c r="Q1483" s="419">
        <f t="shared" si="33"/>
        <v>1</v>
      </c>
      <c r="R1483" s="417" t="s">
        <v>34</v>
      </c>
      <c r="S1483" s="418"/>
    </row>
    <row r="1484" spans="2:19" s="320" customFormat="1" ht="22.5" customHeight="1" hidden="1" outlineLevel="2" collapsed="1">
      <c r="B1484" s="321"/>
      <c r="C1484" s="394" t="s">
        <v>2064</v>
      </c>
      <c r="D1484" s="394" t="s">
        <v>218</v>
      </c>
      <c r="E1484" s="461" t="s">
        <v>3759</v>
      </c>
      <c r="F1484" s="479" t="s">
        <v>3024</v>
      </c>
      <c r="G1484" s="397" t="s">
        <v>1005</v>
      </c>
      <c r="H1484" s="398">
        <v>1</v>
      </c>
      <c r="I1484" s="399">
        <v>111.5</v>
      </c>
      <c r="J1484" s="613">
        <f>ROUND(I1484*H1484,2)</f>
        <v>111.5</v>
      </c>
      <c r="K1484" s="401"/>
      <c r="L1484" s="399">
        <v>111.5</v>
      </c>
      <c r="M1484" s="400">
        <f>ROUND(L1484*K1484,2)</f>
        <v>0</v>
      </c>
      <c r="N1484" s="401"/>
      <c r="O1484" s="399">
        <v>111.5</v>
      </c>
      <c r="P1484" s="400">
        <f>ROUND(O1484*N1484,2)</f>
        <v>0</v>
      </c>
      <c r="Q1484" s="401">
        <f t="shared" si="33"/>
        <v>1</v>
      </c>
      <c r="R1484" s="399">
        <v>111.5</v>
      </c>
      <c r="S1484" s="400">
        <f>ROUND(R1484*Q1484,2)</f>
        <v>111.5</v>
      </c>
    </row>
    <row r="1485" spans="2:19" s="420" customFormat="1" ht="13.5" hidden="1" outlineLevel="3">
      <c r="B1485" s="412"/>
      <c r="C1485" s="413"/>
      <c r="D1485" s="404" t="s">
        <v>223</v>
      </c>
      <c r="E1485" s="462" t="s">
        <v>34</v>
      </c>
      <c r="F1485" s="480" t="s">
        <v>2183</v>
      </c>
      <c r="G1485" s="413"/>
      <c r="H1485" s="416">
        <v>1</v>
      </c>
      <c r="I1485" s="417" t="s">
        <v>34</v>
      </c>
      <c r="J1485" s="413"/>
      <c r="K1485" s="419"/>
      <c r="L1485" s="417" t="s">
        <v>34</v>
      </c>
      <c r="M1485" s="418"/>
      <c r="N1485" s="419"/>
      <c r="O1485" s="417" t="s">
        <v>34</v>
      </c>
      <c r="P1485" s="418"/>
      <c r="Q1485" s="419">
        <f t="shared" si="33"/>
        <v>1</v>
      </c>
      <c r="R1485" s="417" t="s">
        <v>34</v>
      </c>
      <c r="S1485" s="418"/>
    </row>
    <row r="1486" spans="2:19" s="320" customFormat="1" ht="22.5" customHeight="1" hidden="1" outlineLevel="2">
      <c r="B1486" s="321"/>
      <c r="C1486" s="394" t="s">
        <v>2065</v>
      </c>
      <c r="D1486" s="394" t="s">
        <v>218</v>
      </c>
      <c r="E1486" s="461" t="s">
        <v>2204</v>
      </c>
      <c r="F1486" s="479" t="s">
        <v>2205</v>
      </c>
      <c r="G1486" s="397" t="s">
        <v>366</v>
      </c>
      <c r="H1486" s="398">
        <v>35</v>
      </c>
      <c r="I1486" s="399">
        <v>41.8</v>
      </c>
      <c r="J1486" s="613">
        <f>ROUND(I1486*H1486,2)</f>
        <v>1463</v>
      </c>
      <c r="K1486" s="401"/>
      <c r="L1486" s="399">
        <v>41.8</v>
      </c>
      <c r="M1486" s="400">
        <f>ROUND(L1486*K1486,2)</f>
        <v>0</v>
      </c>
      <c r="N1486" s="401"/>
      <c r="O1486" s="399">
        <v>41.8</v>
      </c>
      <c r="P1486" s="400">
        <f>ROUND(O1486*N1486,2)</f>
        <v>0</v>
      </c>
      <c r="Q1486" s="401">
        <f t="shared" si="33"/>
        <v>35</v>
      </c>
      <c r="R1486" s="399">
        <v>41.8</v>
      </c>
      <c r="S1486" s="400">
        <f>ROUND(R1486*Q1486,2)</f>
        <v>1463</v>
      </c>
    </row>
    <row r="1487" spans="2:19" s="320" customFormat="1" ht="22.5" customHeight="1" hidden="1" outlineLevel="2">
      <c r="B1487" s="321"/>
      <c r="C1487" s="394" t="s">
        <v>2070</v>
      </c>
      <c r="D1487" s="394" t="s">
        <v>218</v>
      </c>
      <c r="E1487" s="461" t="s">
        <v>2210</v>
      </c>
      <c r="F1487" s="479" t="s">
        <v>2211</v>
      </c>
      <c r="G1487" s="397" t="s">
        <v>366</v>
      </c>
      <c r="H1487" s="398">
        <v>35</v>
      </c>
      <c r="I1487" s="399">
        <v>48.8</v>
      </c>
      <c r="J1487" s="613">
        <f>ROUND(I1487*H1487,2)</f>
        <v>1708</v>
      </c>
      <c r="K1487" s="401"/>
      <c r="L1487" s="399">
        <v>48.8</v>
      </c>
      <c r="M1487" s="400">
        <f>ROUND(L1487*K1487,2)</f>
        <v>0</v>
      </c>
      <c r="N1487" s="401"/>
      <c r="O1487" s="399">
        <v>48.8</v>
      </c>
      <c r="P1487" s="400">
        <f>ROUND(O1487*N1487,2)</f>
        <v>0</v>
      </c>
      <c r="Q1487" s="401">
        <f t="shared" si="33"/>
        <v>35</v>
      </c>
      <c r="R1487" s="399">
        <v>48.8</v>
      </c>
      <c r="S1487" s="400">
        <f>ROUND(R1487*Q1487,2)</f>
        <v>1708</v>
      </c>
    </row>
    <row r="1488" spans="2:19" s="320" customFormat="1" ht="22.5" customHeight="1" hidden="1" outlineLevel="2">
      <c r="B1488" s="321"/>
      <c r="C1488" s="394" t="s">
        <v>2074</v>
      </c>
      <c r="D1488" s="394" t="s">
        <v>218</v>
      </c>
      <c r="E1488" s="461" t="s">
        <v>2222</v>
      </c>
      <c r="F1488" s="479" t="s">
        <v>2223</v>
      </c>
      <c r="G1488" s="397" t="s">
        <v>292</v>
      </c>
      <c r="H1488" s="398">
        <v>0.092</v>
      </c>
      <c r="I1488" s="399">
        <v>348.3</v>
      </c>
      <c r="J1488" s="613">
        <f>ROUND(I1488*H1488,2)</f>
        <v>32.04</v>
      </c>
      <c r="K1488" s="401"/>
      <c r="L1488" s="399">
        <v>348.3</v>
      </c>
      <c r="M1488" s="400">
        <f>ROUND(L1488*K1488,2)</f>
        <v>0</v>
      </c>
      <c r="N1488" s="401"/>
      <c r="O1488" s="399">
        <v>348.3</v>
      </c>
      <c r="P1488" s="400">
        <f>ROUND(O1488*N1488,2)</f>
        <v>0</v>
      </c>
      <c r="Q1488" s="401">
        <f t="shared" si="33"/>
        <v>0.092</v>
      </c>
      <c r="R1488" s="399">
        <v>348.3</v>
      </c>
      <c r="S1488" s="400">
        <f>ROUND(R1488*Q1488,2)</f>
        <v>32.04</v>
      </c>
    </row>
    <row r="1489" spans="2:19" s="390" customFormat="1" ht="29.85" customHeight="1" outlineLevel="1" collapsed="1">
      <c r="B1489" s="384"/>
      <c r="C1489" s="385"/>
      <c r="D1489" s="386" t="s">
        <v>71</v>
      </c>
      <c r="E1489" s="391" t="s">
        <v>2224</v>
      </c>
      <c r="F1489" s="391" t="s">
        <v>2225</v>
      </c>
      <c r="G1489" s="385"/>
      <c r="H1489" s="385"/>
      <c r="I1489" s="388" t="s">
        <v>34</v>
      </c>
      <c r="J1489" s="560">
        <f>J1490</f>
        <v>1839.2</v>
      </c>
      <c r="K1489" s="384"/>
      <c r="L1489" s="388" t="s">
        <v>34</v>
      </c>
      <c r="M1489" s="393">
        <f>M1490</f>
        <v>0</v>
      </c>
      <c r="N1489" s="384"/>
      <c r="O1489" s="388" t="s">
        <v>34</v>
      </c>
      <c r="P1489" s="393">
        <f>P1490</f>
        <v>0</v>
      </c>
      <c r="Q1489" s="384"/>
      <c r="R1489" s="388" t="s">
        <v>34</v>
      </c>
      <c r="S1489" s="393">
        <f>S1490</f>
        <v>1839.2</v>
      </c>
    </row>
    <row r="1490" spans="2:19" s="320" customFormat="1" ht="31.5" customHeight="1" hidden="1" outlineLevel="2">
      <c r="B1490" s="321"/>
      <c r="C1490" s="394" t="s">
        <v>2077</v>
      </c>
      <c r="D1490" s="394" t="s">
        <v>218</v>
      </c>
      <c r="E1490" s="461" t="s">
        <v>2227</v>
      </c>
      <c r="F1490" s="479" t="s">
        <v>2228</v>
      </c>
      <c r="G1490" s="397" t="s">
        <v>366</v>
      </c>
      <c r="H1490" s="398">
        <v>88</v>
      </c>
      <c r="I1490" s="399">
        <v>20.9</v>
      </c>
      <c r="J1490" s="613">
        <f>ROUND(I1490*H1490,2)</f>
        <v>1839.2</v>
      </c>
      <c r="K1490" s="401"/>
      <c r="L1490" s="399">
        <v>20.9</v>
      </c>
      <c r="M1490" s="400">
        <f>ROUND(L1490*K1490,2)</f>
        <v>0</v>
      </c>
      <c r="N1490" s="401"/>
      <c r="O1490" s="399">
        <v>20.9</v>
      </c>
      <c r="P1490" s="400">
        <f>ROUND(O1490*N1490,2)</f>
        <v>0</v>
      </c>
      <c r="Q1490" s="401">
        <f t="shared" si="33"/>
        <v>88</v>
      </c>
      <c r="R1490" s="399">
        <v>20.9</v>
      </c>
      <c r="S1490" s="400">
        <f>ROUND(R1490*Q1490,2)</f>
        <v>1839.2</v>
      </c>
    </row>
    <row r="1491" spans="2:19" s="390" customFormat="1" ht="37.35" customHeight="1">
      <c r="B1491" s="384"/>
      <c r="C1491" s="385"/>
      <c r="D1491" s="386" t="s">
        <v>71</v>
      </c>
      <c r="E1491" s="387" t="s">
        <v>316</v>
      </c>
      <c r="F1491" s="387" t="s">
        <v>2229</v>
      </c>
      <c r="G1491" s="385"/>
      <c r="H1491" s="385"/>
      <c r="I1491" s="388" t="s">
        <v>34</v>
      </c>
      <c r="J1491" s="558">
        <f>J1492+J1494</f>
        <v>46400.549999999996</v>
      </c>
      <c r="K1491" s="384"/>
      <c r="L1491" s="388" t="s">
        <v>34</v>
      </c>
      <c r="M1491" s="389">
        <f>M1492+M1494</f>
        <v>0</v>
      </c>
      <c r="N1491" s="384"/>
      <c r="O1491" s="388" t="s">
        <v>34</v>
      </c>
      <c r="P1491" s="389">
        <f>P1492+P1494</f>
        <v>0</v>
      </c>
      <c r="Q1491" s="384"/>
      <c r="R1491" s="388" t="s">
        <v>34</v>
      </c>
      <c r="S1491" s="389">
        <f>S1492+S1494</f>
        <v>46400.549999999996</v>
      </c>
    </row>
    <row r="1492" spans="2:19" s="390" customFormat="1" ht="29.85" customHeight="1" outlineLevel="1" collapsed="1">
      <c r="B1492" s="384"/>
      <c r="C1492" s="385"/>
      <c r="D1492" s="386" t="s">
        <v>71</v>
      </c>
      <c r="E1492" s="391" t="s">
        <v>2230</v>
      </c>
      <c r="F1492" s="391" t="s">
        <v>2231</v>
      </c>
      <c r="G1492" s="385"/>
      <c r="H1492" s="385"/>
      <c r="I1492" s="388" t="s">
        <v>34</v>
      </c>
      <c r="J1492" s="560">
        <f>J1493</f>
        <v>44136.6</v>
      </c>
      <c r="K1492" s="384"/>
      <c r="L1492" s="388" t="s">
        <v>34</v>
      </c>
      <c r="M1492" s="393">
        <f>M1493</f>
        <v>0</v>
      </c>
      <c r="N1492" s="384"/>
      <c r="O1492" s="388" t="s">
        <v>34</v>
      </c>
      <c r="P1492" s="393">
        <f>P1493</f>
        <v>0</v>
      </c>
      <c r="Q1492" s="384"/>
      <c r="R1492" s="388" t="s">
        <v>34</v>
      </c>
      <c r="S1492" s="393">
        <f>S1493</f>
        <v>44136.6</v>
      </c>
    </row>
    <row r="1493" spans="2:19" s="320" customFormat="1" ht="22.5" customHeight="1" hidden="1" outlineLevel="2">
      <c r="B1493" s="321"/>
      <c r="C1493" s="394" t="s">
        <v>2080</v>
      </c>
      <c r="D1493" s="394" t="s">
        <v>218</v>
      </c>
      <c r="E1493" s="461" t="s">
        <v>3760</v>
      </c>
      <c r="F1493" s="479" t="s">
        <v>3761</v>
      </c>
      <c r="G1493" s="397" t="s">
        <v>1005</v>
      </c>
      <c r="H1493" s="398">
        <v>1</v>
      </c>
      <c r="I1493" s="399">
        <v>44136.6</v>
      </c>
      <c r="J1493" s="613">
        <f>ROUND(I1493*H1493,2)</f>
        <v>44136.6</v>
      </c>
      <c r="K1493" s="401"/>
      <c r="L1493" s="399">
        <v>44136.6</v>
      </c>
      <c r="M1493" s="400">
        <f>ROUND(L1493*K1493,2)</f>
        <v>0</v>
      </c>
      <c r="N1493" s="401"/>
      <c r="O1493" s="399">
        <v>44136.6</v>
      </c>
      <c r="P1493" s="400">
        <f>ROUND(O1493*N1493,2)</f>
        <v>0</v>
      </c>
      <c r="Q1493" s="401">
        <f t="shared" si="33"/>
        <v>1</v>
      </c>
      <c r="R1493" s="399">
        <v>44136.6</v>
      </c>
      <c r="S1493" s="400">
        <f>ROUND(R1493*Q1493,2)</f>
        <v>44136.6</v>
      </c>
    </row>
    <row r="1494" spans="2:19" s="390" customFormat="1" ht="29.85" customHeight="1" outlineLevel="1" collapsed="1">
      <c r="B1494" s="384"/>
      <c r="C1494" s="385"/>
      <c r="D1494" s="386" t="s">
        <v>71</v>
      </c>
      <c r="E1494" s="391" t="s">
        <v>2236</v>
      </c>
      <c r="F1494" s="391" t="s">
        <v>2237</v>
      </c>
      <c r="G1494" s="385"/>
      <c r="H1494" s="385"/>
      <c r="I1494" s="388" t="s">
        <v>34</v>
      </c>
      <c r="J1494" s="560">
        <f>SUM(J1495:J1498)</f>
        <v>2263.9500000000003</v>
      </c>
      <c r="K1494" s="384"/>
      <c r="L1494" s="388" t="s">
        <v>34</v>
      </c>
      <c r="M1494" s="393">
        <f>SUM(M1495:M1498)</f>
        <v>0</v>
      </c>
      <c r="N1494" s="384"/>
      <c r="O1494" s="388" t="s">
        <v>34</v>
      </c>
      <c r="P1494" s="393">
        <f>SUM(P1495:P1498)</f>
        <v>0</v>
      </c>
      <c r="Q1494" s="384"/>
      <c r="R1494" s="388" t="s">
        <v>34</v>
      </c>
      <c r="S1494" s="393">
        <f>SUM(S1495:S1498)</f>
        <v>2263.9500000000003</v>
      </c>
    </row>
    <row r="1495" spans="2:19" s="320" customFormat="1" ht="22.5" customHeight="1" hidden="1" outlineLevel="2" collapsed="1">
      <c r="B1495" s="321"/>
      <c r="C1495" s="394" t="s">
        <v>2084</v>
      </c>
      <c r="D1495" s="394" t="s">
        <v>218</v>
      </c>
      <c r="E1495" s="461" t="s">
        <v>2239</v>
      </c>
      <c r="F1495" s="479" t="s">
        <v>2240</v>
      </c>
      <c r="G1495" s="397" t="s">
        <v>366</v>
      </c>
      <c r="H1495" s="398">
        <v>9.1</v>
      </c>
      <c r="I1495" s="399">
        <v>11.1</v>
      </c>
      <c r="J1495" s="613">
        <f>ROUND(I1495*H1495,2)</f>
        <v>101.01</v>
      </c>
      <c r="K1495" s="401"/>
      <c r="L1495" s="399">
        <v>11.1</v>
      </c>
      <c r="M1495" s="400">
        <f>ROUND(L1495*K1495,2)</f>
        <v>0</v>
      </c>
      <c r="N1495" s="401"/>
      <c r="O1495" s="399">
        <v>11.1</v>
      </c>
      <c r="P1495" s="400">
        <f>ROUND(O1495*N1495,2)</f>
        <v>0</v>
      </c>
      <c r="Q1495" s="401">
        <f t="shared" si="33"/>
        <v>9.1</v>
      </c>
      <c r="R1495" s="399">
        <v>11.1</v>
      </c>
      <c r="S1495" s="400">
        <f>ROUND(R1495*Q1495,2)</f>
        <v>101.01</v>
      </c>
    </row>
    <row r="1496" spans="2:19" s="411" customFormat="1" ht="13.5" hidden="1" outlineLevel="3">
      <c r="B1496" s="402"/>
      <c r="C1496" s="403"/>
      <c r="D1496" s="404" t="s">
        <v>223</v>
      </c>
      <c r="E1496" s="407" t="s">
        <v>34</v>
      </c>
      <c r="F1496" s="481" t="s">
        <v>2241</v>
      </c>
      <c r="G1496" s="403"/>
      <c r="H1496" s="407" t="s">
        <v>34</v>
      </c>
      <c r="I1496" s="408" t="s">
        <v>34</v>
      </c>
      <c r="J1496" s="403"/>
      <c r="K1496" s="410"/>
      <c r="L1496" s="408" t="s">
        <v>34</v>
      </c>
      <c r="M1496" s="409"/>
      <c r="N1496" s="410"/>
      <c r="O1496" s="408" t="s">
        <v>34</v>
      </c>
      <c r="P1496" s="409"/>
      <c r="Q1496" s="410" t="e">
        <f t="shared" si="33"/>
        <v>#VALUE!</v>
      </c>
      <c r="R1496" s="408" t="s">
        <v>34</v>
      </c>
      <c r="S1496" s="409"/>
    </row>
    <row r="1497" spans="2:19" s="420" customFormat="1" ht="13.5" hidden="1" outlineLevel="3">
      <c r="B1497" s="412"/>
      <c r="C1497" s="413"/>
      <c r="D1497" s="404" t="s">
        <v>223</v>
      </c>
      <c r="E1497" s="462" t="s">
        <v>34</v>
      </c>
      <c r="F1497" s="480" t="s">
        <v>3762</v>
      </c>
      <c r="G1497" s="413"/>
      <c r="H1497" s="416">
        <v>9.1</v>
      </c>
      <c r="I1497" s="417" t="s">
        <v>34</v>
      </c>
      <c r="J1497" s="413"/>
      <c r="K1497" s="419"/>
      <c r="L1497" s="417" t="s">
        <v>34</v>
      </c>
      <c r="M1497" s="418"/>
      <c r="N1497" s="419"/>
      <c r="O1497" s="417" t="s">
        <v>34</v>
      </c>
      <c r="P1497" s="418"/>
      <c r="Q1497" s="419">
        <f t="shared" si="33"/>
        <v>9.1</v>
      </c>
      <c r="R1497" s="417" t="s">
        <v>34</v>
      </c>
      <c r="S1497" s="418"/>
    </row>
    <row r="1498" spans="2:19" s="320" customFormat="1" ht="22.5" customHeight="1" hidden="1" outlineLevel="2" collapsed="1">
      <c r="B1498" s="321"/>
      <c r="C1498" s="394" t="s">
        <v>2087</v>
      </c>
      <c r="D1498" s="394" t="s">
        <v>218</v>
      </c>
      <c r="E1498" s="461" t="s">
        <v>2244</v>
      </c>
      <c r="F1498" s="479" t="s">
        <v>2245</v>
      </c>
      <c r="G1498" s="397" t="s">
        <v>366</v>
      </c>
      <c r="H1498" s="398">
        <v>7.8</v>
      </c>
      <c r="I1498" s="399">
        <v>277.3</v>
      </c>
      <c r="J1498" s="613">
        <f>ROUND(I1498*H1498,2)</f>
        <v>2162.94</v>
      </c>
      <c r="K1498" s="401"/>
      <c r="L1498" s="399">
        <v>277.3</v>
      </c>
      <c r="M1498" s="400">
        <f>ROUND(L1498*K1498,2)</f>
        <v>0</v>
      </c>
      <c r="N1498" s="401"/>
      <c r="O1498" s="399">
        <v>277.3</v>
      </c>
      <c r="P1498" s="400">
        <f>ROUND(O1498*N1498,2)</f>
        <v>0</v>
      </c>
      <c r="Q1498" s="401">
        <f t="shared" si="33"/>
        <v>7.8</v>
      </c>
      <c r="R1498" s="399">
        <v>277.3</v>
      </c>
      <c r="S1498" s="400">
        <f>ROUND(R1498*Q1498,2)</f>
        <v>2162.94</v>
      </c>
    </row>
    <row r="1499" spans="2:19" s="420" customFormat="1" ht="13.5" hidden="1" outlineLevel="3">
      <c r="B1499" s="412"/>
      <c r="C1499" s="413"/>
      <c r="D1499" s="404" t="s">
        <v>223</v>
      </c>
      <c r="E1499" s="462" t="s">
        <v>34</v>
      </c>
      <c r="F1499" s="480" t="s">
        <v>122</v>
      </c>
      <c r="G1499" s="413"/>
      <c r="H1499" s="416">
        <v>7.8</v>
      </c>
      <c r="I1499" s="417"/>
      <c r="J1499" s="413"/>
      <c r="K1499" s="419"/>
      <c r="L1499" s="417"/>
      <c r="M1499" s="418"/>
      <c r="N1499" s="419"/>
      <c r="O1499" s="417"/>
      <c r="P1499" s="418"/>
      <c r="Q1499" s="419">
        <v>7.8</v>
      </c>
      <c r="R1499" s="417"/>
      <c r="S1499" s="418"/>
    </row>
    <row r="1500" spans="2:19" s="320" customFormat="1" ht="6.9" customHeight="1">
      <c r="B1500" s="482"/>
      <c r="C1500" s="483"/>
      <c r="D1500" s="483"/>
      <c r="E1500" s="483"/>
      <c r="F1500" s="483"/>
      <c r="G1500" s="483"/>
      <c r="H1500" s="483"/>
      <c r="I1500" s="484"/>
      <c r="J1500" s="483"/>
      <c r="K1500" s="482"/>
      <c r="L1500" s="484"/>
      <c r="M1500" s="485"/>
      <c r="N1500" s="482"/>
      <c r="O1500" s="484"/>
      <c r="P1500" s="485"/>
      <c r="Q1500" s="482"/>
      <c r="R1500" s="484"/>
      <c r="S1500" s="485"/>
    </row>
    <row r="1501" ht="13.5">
      <c r="I1501" s="486"/>
    </row>
    <row r="1502" spans="3:9" ht="13.5">
      <c r="C1502" s="487" t="s">
        <v>3832</v>
      </c>
      <c r="I1502" s="486"/>
    </row>
    <row r="1503" spans="3:9" ht="13.5">
      <c r="C1503" s="489"/>
      <c r="D1503" s="309" t="s">
        <v>3833</v>
      </c>
      <c r="I1503" s="486"/>
    </row>
    <row r="1504" spans="3:9" ht="13.5">
      <c r="C1504" s="490"/>
      <c r="D1504" s="309" t="s">
        <v>3834</v>
      </c>
      <c r="I1504" s="486"/>
    </row>
    <row r="1505" spans="3:4" ht="13.5">
      <c r="C1505" s="491"/>
      <c r="D1505" s="309" t="s">
        <v>3835</v>
      </c>
    </row>
    <row r="1506" spans="3:4" ht="13.5">
      <c r="C1506" s="492"/>
      <c r="D1506" s="309" t="s">
        <v>3836</v>
      </c>
    </row>
    <row r="1507" spans="3:4" ht="13.5">
      <c r="C1507" s="646"/>
      <c r="D1507" s="647" t="s">
        <v>3843</v>
      </c>
    </row>
  </sheetData>
  <sheetProtection formatColumns="0" formatRows="0" sort="0" autoFilter="0"/>
  <autoFilter ref="C106:J1499"/>
  <mergeCells count="18">
    <mergeCell ref="E28:H28"/>
    <mergeCell ref="G1:H1"/>
    <mergeCell ref="E7:H7"/>
    <mergeCell ref="E9:H9"/>
    <mergeCell ref="E11:H11"/>
    <mergeCell ref="E13:H13"/>
    <mergeCell ref="Q105:S105"/>
    <mergeCell ref="E49:H49"/>
    <mergeCell ref="E51:H51"/>
    <mergeCell ref="E53:H53"/>
    <mergeCell ref="E55:H55"/>
    <mergeCell ref="E93:H93"/>
    <mergeCell ref="E95:H95"/>
    <mergeCell ref="E97:H97"/>
    <mergeCell ref="E99:H99"/>
    <mergeCell ref="H105:J105"/>
    <mergeCell ref="K105:M105"/>
    <mergeCell ref="N105:P105"/>
  </mergeCells>
  <hyperlinks>
    <hyperlink ref="F1:G1" location="C2" tooltip="Krycí list soupisu" display="1) Krycí list soupisu"/>
    <hyperlink ref="G1:H1" location="C62" tooltip="Rekapitulace" display="2) Rekapitulace"/>
    <hyperlink ref="J1" location="C106" tooltip="Soupis prací" display="3) Soupis prací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scale="67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MICHAL\michalo</dc:creator>
  <cp:keywords/>
  <dc:description/>
  <cp:lastModifiedBy>Medek Martin</cp:lastModifiedBy>
  <cp:lastPrinted>2018-07-12T13:13:07Z</cp:lastPrinted>
  <dcterms:created xsi:type="dcterms:W3CDTF">2016-11-15T16:06:31Z</dcterms:created>
  <dcterms:modified xsi:type="dcterms:W3CDTF">2018-07-12T13:13:08Z</dcterms:modified>
  <cp:category/>
  <cp:version/>
  <cp:contentType/>
  <cp:contentStatus/>
</cp:coreProperties>
</file>